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5.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fileSharing readOnlyRecommended="1"/>
  <workbookPr codeName="ThisWorkbook" defaultThemeVersion="124226"/>
  <mc:AlternateContent xmlns:mc="http://schemas.openxmlformats.org/markup-compatibility/2006">
    <mc:Choice Requires="x15">
      <x15ac:absPath xmlns:x15ac="http://schemas.microsoft.com/office/spreadsheetml/2010/11/ac" url="https://cantec3403-my.sharepoint.com/personal/j_sullivan-phillips_cantec_ca/Documents/Desktop/CSC/ReportConverter/report_templates/"/>
    </mc:Choice>
  </mc:AlternateContent>
  <xr:revisionPtr revIDLastSave="818" documentId="14_{EA083877-6903-42F5-913E-40DDF6B57372}" xr6:coauthVersionLast="47" xr6:coauthVersionMax="47" xr10:uidLastSave="{9C2AFBD2-0B80-4CA2-A18C-6E0A6D4F747F}"/>
  <bookViews>
    <workbookView xWindow="-120" yWindow="-120" windowWidth="29040" windowHeight="15840" tabRatio="799" firstSheet="15" activeTab="20" xr2:uid="{57162EB7-CBD7-4B38-9FCB-40904508F237}"/>
  </bookViews>
  <sheets>
    <sheet name="ULC Coverpage" sheetId="65" state="hidden" r:id="rId1"/>
    <sheet name="DEFICIENCY SUMMARY" sheetId="49" state="hidden" r:id="rId2"/>
    <sheet name="APPENDIX C1+C2.13 2.14 2.15" sheetId="35" state="hidden" r:id="rId3"/>
    <sheet name="LOG REPORT C3.2- Device Record" sheetId="41" state="hidden" r:id="rId4"/>
    <sheet name="EXT only" sheetId="75" state="hidden" r:id="rId5"/>
    <sheet name="ELU only" sheetId="62" state="hidden" r:id="rId6"/>
    <sheet name="HOSES only" sheetId="74" state="hidden" r:id="rId7"/>
    <sheet name="ELU, EXT, HOSES" sheetId="42" state="hidden" r:id="rId8"/>
    <sheet name="ULC - C2.1-2.12" sheetId="46" state="hidden" r:id="rId9"/>
    <sheet name="ULC-extraPG-3+ annunciators" sheetId="52" state="hidden" r:id="rId10"/>
    <sheet name="ULC-extra-Power Supply|Booster" sheetId="53" state="hidden" r:id="rId11"/>
    <sheet name="ULC-extra-battery box" sheetId="59" state="hidden" r:id="rId12"/>
    <sheet name="C3.1FieldDeviceTesting-Legend" sheetId="58" state="hidden" r:id="rId13"/>
    <sheet name="SPR Coverpage" sheetId="76" r:id="rId14"/>
    <sheet name="SPR Inspection Report Summary" sheetId="66" r:id="rId15"/>
    <sheet name="NFPA 25 Annual Checklist" sheetId="67" r:id="rId16"/>
    <sheet name="NFPA 25 Quart &amp; Semi Checklist" sheetId="68" r:id="rId17"/>
    <sheet name="Sprinkler Device List" sheetId="69" r:id="rId18"/>
    <sheet name="Low Point Record-if blank noPDF" sheetId="70" r:id="rId19"/>
    <sheet name="Gauges Record-if blank noPDF" sheetId="71" r:id="rId20"/>
    <sheet name="Fire Hydrant Form" sheetId="72" r:id="rId21"/>
    <sheet name="Sequence of Events CONDENSED" sheetId="60" state="hidden" r:id="rId22"/>
    <sheet name="Sequence of Events -EXTENDED" sheetId="43" state="hidden" r:id="rId23"/>
  </sheets>
  <externalReferences>
    <externalReference r:id="rId24"/>
  </externalReferences>
  <definedNames>
    <definedName name="_xlnm._FilterDatabase" localSheetId="5" hidden="1">'ELU only'!$A$9:$H$9</definedName>
    <definedName name="_xlnm._FilterDatabase" localSheetId="4" hidden="1">'EXT only'!$A$9:$H$9</definedName>
    <definedName name="_xlnm._FilterDatabase" localSheetId="6" hidden="1">'HOSES only'!$A$8:$H$8</definedName>
    <definedName name="_xlnm._FilterDatabase" localSheetId="3" hidden="1">'LOG REPORT C3.2- Device Record'!$A$20:$S$20</definedName>
    <definedName name="_xlnm._FilterDatabase" localSheetId="17" hidden="1">'Sprinkler Device List'!$A$13:$V$13</definedName>
    <definedName name="ABC1012YEAR" localSheetId="4">#REF!</definedName>
    <definedName name="ABC1012YEAR" localSheetId="13">'SPR Coverpage'!#REF!</definedName>
    <definedName name="ABC1012YEAR" localSheetId="0">'ULC Coverpage'!#REF!</definedName>
    <definedName name="ABC1012YEAR">#REF!</definedName>
    <definedName name="ABC1012YEAR1" localSheetId="4">#REF!</definedName>
    <definedName name="ABC1012YEAR1" localSheetId="13">#REF!</definedName>
    <definedName name="ABC1012YEAR1" localSheetId="0">#REF!</definedName>
    <definedName name="ABC1012YEAR1">#REF!</definedName>
    <definedName name="ABC106YEAR" localSheetId="4">#REF!</definedName>
    <definedName name="ABC106YEAR" localSheetId="13">'SPR Coverpage'!#REF!</definedName>
    <definedName name="ABC106YEAR" localSheetId="0">'ULC Coverpage'!#REF!</definedName>
    <definedName name="ABC106YEAR">#REF!</definedName>
    <definedName name="ABC106YEAR1" localSheetId="4">#REF!</definedName>
    <definedName name="ABC106YEAR1">#REF!</definedName>
    <definedName name="ABC10REPLACE" localSheetId="4">#REF!</definedName>
    <definedName name="ABC10REPLACE" localSheetId="13">'SPR Coverpage'!$A$30</definedName>
    <definedName name="ABC10REPLACE" localSheetId="0">'ULC Coverpage'!$A$25</definedName>
    <definedName name="ABC10REPLACE">#REF!</definedName>
    <definedName name="ABC10REPLACE1" localSheetId="4">#REF!</definedName>
    <definedName name="ABC10REPLACE1" localSheetId="13">#REF!</definedName>
    <definedName name="ABC10REPLACE1" localSheetId="0">#REF!</definedName>
    <definedName name="ABC10REPLACE1">#REF!</definedName>
    <definedName name="ABC2012YEAR" localSheetId="4">#REF!</definedName>
    <definedName name="ABC2012YEAR" localSheetId="13">'SPR Coverpage'!#REF!</definedName>
    <definedName name="ABC2012YEAR" localSheetId="0">'ULC Coverpage'!#REF!</definedName>
    <definedName name="ABC2012YEAR">#REF!</definedName>
    <definedName name="ABC2012YEAR1" localSheetId="4">#REF!</definedName>
    <definedName name="ABC2012YEAR1" localSheetId="13">#REF!</definedName>
    <definedName name="ABC2012YEAR1" localSheetId="0">#REF!</definedName>
    <definedName name="ABC2012YEAR1">#REF!</definedName>
    <definedName name="ABC206YEAR" localSheetId="4">#REF!</definedName>
    <definedName name="ABC206YEAR" localSheetId="13">'SPR Coverpage'!#REF!</definedName>
    <definedName name="ABC206YEAR" localSheetId="0">'ULC Coverpage'!#REF!</definedName>
    <definedName name="ABC206YEAR">#REF!</definedName>
    <definedName name="ABC206YEAR1" localSheetId="4">#REF!</definedName>
    <definedName name="ABC206YEAR1" localSheetId="13">#REF!</definedName>
    <definedName name="ABC206YEAR1" localSheetId="0">#REF!</definedName>
    <definedName name="ABC206YEAR1">#REF!</definedName>
    <definedName name="ABC20REPLACE" localSheetId="4">#REF!</definedName>
    <definedName name="ABC20REPLACE" localSheetId="13">'SPR Coverpage'!$A$29</definedName>
    <definedName name="ABC20REPLACE" localSheetId="0">'ULC Coverpage'!$A$24</definedName>
    <definedName name="ABC20REPLACE">#REF!</definedName>
    <definedName name="ABC20REPLACE1" localSheetId="4">#REF!</definedName>
    <definedName name="ABC20REPLACE1" localSheetId="13">#REF!</definedName>
    <definedName name="ABC20REPLACE1" localSheetId="0">#REF!</definedName>
    <definedName name="ABC20REPLACE1">#REF!</definedName>
    <definedName name="ABC2512YEAR" localSheetId="4">#REF!</definedName>
    <definedName name="ABC2512YEAR" localSheetId="13">'SPR Coverpage'!#REF!</definedName>
    <definedName name="ABC2512YEAR" localSheetId="0">'ULC Coverpage'!#REF!</definedName>
    <definedName name="ABC2512YEAR">#REF!</definedName>
    <definedName name="ABC2512YEAR1" localSheetId="4">#REF!</definedName>
    <definedName name="ABC2512YEAR1" localSheetId="13">#REF!</definedName>
    <definedName name="ABC2512YEAR1" localSheetId="0">#REF!</definedName>
    <definedName name="ABC2512YEAR1">#REF!</definedName>
    <definedName name="ABC256YEAR" localSheetId="4">#REF!</definedName>
    <definedName name="ABC256YEAR" localSheetId="13">'SPR Coverpage'!#REF!</definedName>
    <definedName name="ABC256YEAR" localSheetId="0">'ULC Coverpage'!#REF!</definedName>
    <definedName name="ABC256YEAR">#REF!</definedName>
    <definedName name="ABC256YEAR1" localSheetId="4">#REF!</definedName>
    <definedName name="ABC256YEAR1" localSheetId="13">#REF!</definedName>
    <definedName name="ABC256YEAR1" localSheetId="0">#REF!</definedName>
    <definedName name="ABC256YEAR1">#REF!</definedName>
    <definedName name="ABC25REPLACE" localSheetId="4">#REF!</definedName>
    <definedName name="ABC25REPLACE" localSheetId="13">'SPR Coverpage'!$A$27</definedName>
    <definedName name="ABC25REPLACE" localSheetId="0">'ULC Coverpage'!$A$22</definedName>
    <definedName name="ABC25REPLACE">#REF!</definedName>
    <definedName name="ABC25REPLACE1" localSheetId="4">#REF!</definedName>
    <definedName name="ABC25REPLACE1" localSheetId="13">#REF!</definedName>
    <definedName name="ABC25REPLACE1" localSheetId="0">#REF!</definedName>
    <definedName name="ABC25REPLACE1">#REF!</definedName>
    <definedName name="ABC512YEAR" localSheetId="4">#REF!</definedName>
    <definedName name="ABC512YEAR" localSheetId="13">'SPR Coverpage'!#REF!</definedName>
    <definedName name="ABC512YEAR" localSheetId="0">'ULC Coverpage'!#REF!</definedName>
    <definedName name="ABC512YEAR">#REF!</definedName>
    <definedName name="ABC512YEAR1" localSheetId="4">#REF!</definedName>
    <definedName name="ABC512YEAR1" localSheetId="13">#REF!</definedName>
    <definedName name="ABC512YEAR1" localSheetId="0">#REF!</definedName>
    <definedName name="ABC512YEAR1">#REF!</definedName>
    <definedName name="ABC56YEAR" localSheetId="4">#REF!</definedName>
    <definedName name="ABC56YEAR" localSheetId="13">'SPR Coverpage'!#REF!</definedName>
    <definedName name="ABC56YEAR" localSheetId="0">'ULC Coverpage'!#REF!</definedName>
    <definedName name="ABC56YEAR">#REF!</definedName>
    <definedName name="ABC56YEAR1" localSheetId="4">#REF!</definedName>
    <definedName name="ABC56YEAR1" localSheetId="13">#REF!</definedName>
    <definedName name="ABC56YEAR1" localSheetId="0">#REF!</definedName>
    <definedName name="ABC56YEAR1">#REF!</definedName>
    <definedName name="ABC5REPLACE" localSheetId="4">#REF!</definedName>
    <definedName name="ABC5REPLACE" localSheetId="13">'SPR Coverpage'!$A$28</definedName>
    <definedName name="ABC5REPLACE" localSheetId="0">'ULC Coverpage'!$A$23</definedName>
    <definedName name="ABC5REPLACE">#REF!</definedName>
    <definedName name="ABC5REPLACE1" localSheetId="4">#REF!</definedName>
    <definedName name="ABC5REPLACE1" localSheetId="13">#REF!</definedName>
    <definedName name="ABC5REPLACE1" localSheetId="0">#REF!</definedName>
    <definedName name="ABC5REPLACE1">#REF!</definedName>
    <definedName name="ANNUNCELL" localSheetId="4">#REF!</definedName>
    <definedName name="ANNUNCELL" localSheetId="13">'SPR Coverpage'!#REF!</definedName>
    <definedName name="ANNUNCELL" localSheetId="0">'ULC Coverpage'!#REF!</definedName>
    <definedName name="ANNUNCELL">#REF!</definedName>
    <definedName name="ANNUNCELL1" localSheetId="4">#REF!</definedName>
    <definedName name="ANNUNCELL1" localSheetId="13">#REF!</definedName>
    <definedName name="ANNUNCELL1" localSheetId="0">#REF!</definedName>
    <definedName name="ANNUNCELL1">#REF!</definedName>
    <definedName name="ANNUNREPCELL" localSheetId="4">#REF!</definedName>
    <definedName name="ANNUNREPCELL" localSheetId="13">#REF!</definedName>
    <definedName name="ANNUNREPCELL" localSheetId="0">#REF!</definedName>
    <definedName name="ANNUNREPCELL">#REF!</definedName>
    <definedName name="APPREMARKS" localSheetId="4">#REF!</definedName>
    <definedName name="APPREMARKS">#REF!</definedName>
    <definedName name="BATTCELL" localSheetId="4">#REF!</definedName>
    <definedName name="BATTCELL" localSheetId="13">'SPR Coverpage'!#REF!</definedName>
    <definedName name="BATTCELL" localSheetId="0">'ULC Coverpage'!#REF!</definedName>
    <definedName name="BATTCELL">#REF!</definedName>
    <definedName name="BATTCELL1" localSheetId="4">#REF!</definedName>
    <definedName name="BATTCELL1" localSheetId="13">#REF!</definedName>
    <definedName name="BATTCELL1" localSheetId="0">#REF!</definedName>
    <definedName name="BATTCELL1">#REF!</definedName>
    <definedName name="BATTREP1" localSheetId="4">#REF!</definedName>
    <definedName name="BATTREP1" localSheetId="13">#REF!</definedName>
    <definedName name="BATTREP1" localSheetId="0">#REF!</definedName>
    <definedName name="BATTREP1">#REF!</definedName>
    <definedName name="BATTREPCELL" localSheetId="4">#REF!</definedName>
    <definedName name="BATTREPCELL" localSheetId="13">#REF!</definedName>
    <definedName name="BATTREPCELL" localSheetId="0">#REF!</definedName>
    <definedName name="BATTREPCELL">#REF!</definedName>
    <definedName name="BellCell" localSheetId="4">#REF!</definedName>
    <definedName name="BellCell" localSheetId="13">'SPR Coverpage'!#REF!</definedName>
    <definedName name="BellCell" localSheetId="0">'ULC Coverpage'!#REF!</definedName>
    <definedName name="BellCell">#REF!</definedName>
    <definedName name="BellCell1" localSheetId="4">#REF!</definedName>
    <definedName name="BellCell1" localSheetId="13">#REF!</definedName>
    <definedName name="BellCell1" localSheetId="0">#REF!</definedName>
    <definedName name="BellCell1">#REF!</definedName>
    <definedName name="BELLREPCELL" localSheetId="4">#REF!</definedName>
    <definedName name="BELLREPCELL" localSheetId="13">#REF!</definedName>
    <definedName name="BELLREPCELL" localSheetId="0">#REF!</definedName>
    <definedName name="BELLREPCELL">#REF!</definedName>
    <definedName name="BOOSTERCELL" localSheetId="4">#REF!</definedName>
    <definedName name="BOOSTERCELL" localSheetId="13">'SPR Coverpage'!#REF!</definedName>
    <definedName name="BOOSTERCELL" localSheetId="0">'ULC Coverpage'!#REF!</definedName>
    <definedName name="BOOSTERCELL">#REF!</definedName>
    <definedName name="BOOSTERCELL1" localSheetId="4">#REF!</definedName>
    <definedName name="BOOSTERCELL1" localSheetId="13">#REF!</definedName>
    <definedName name="BOOSTERCELL1" localSheetId="0">#REF!</definedName>
    <definedName name="BOOSTERCELL1">#REF!</definedName>
    <definedName name="BOOSTERREPCELL" localSheetId="4">#REF!</definedName>
    <definedName name="BOOSTERREPCELL" localSheetId="13">#REF!</definedName>
    <definedName name="BOOSTERREPCELL" localSheetId="0">#REF!</definedName>
    <definedName name="BOOSTERREPCELL">#REF!</definedName>
    <definedName name="BulbCell" localSheetId="4">#REF!</definedName>
    <definedName name="BulbCell" localSheetId="13">'SPR Coverpage'!#REF!</definedName>
    <definedName name="BulbCell" localSheetId="0">'ULC Coverpage'!#REF!</definedName>
    <definedName name="BulbCell">#REF!</definedName>
    <definedName name="BulbCell1" localSheetId="4">#REF!</definedName>
    <definedName name="BulbCell1" localSheetId="13">#REF!</definedName>
    <definedName name="BulbCell1" localSheetId="0">#REF!</definedName>
    <definedName name="BulbCell1">#REF!</definedName>
    <definedName name="BULBCELL2" localSheetId="4">#REF!</definedName>
    <definedName name="BULBCELL2" localSheetId="13">#REF!</definedName>
    <definedName name="BULBCELL2" localSheetId="0">#REF!</definedName>
    <definedName name="BULBCELL2">#REF!</definedName>
    <definedName name="BulbRow" localSheetId="4">#REF!</definedName>
    <definedName name="BulbRow" localSheetId="13">'SPR Coverpage'!#REF!</definedName>
    <definedName name="BulbRow" localSheetId="0">'ULC Coverpage'!#REF!</definedName>
    <definedName name="BulbRow">#REF!</definedName>
    <definedName name="BulbWrap" localSheetId="4">#REF!</definedName>
    <definedName name="BulbWrap" localSheetId="13">'SPR Coverpage'!#REF!</definedName>
    <definedName name="BulbWrap" localSheetId="0">'ULC Coverpage'!#REF!</definedName>
    <definedName name="BulbWrap">#REF!</definedName>
    <definedName name="BUZZERCELL" localSheetId="4">#REF!</definedName>
    <definedName name="BUZZERCELL" localSheetId="13">'SPR Coverpage'!#REF!</definedName>
    <definedName name="BUZZERCELL" localSheetId="0">'ULC Coverpage'!#REF!</definedName>
    <definedName name="BUZZERCELL">#REF!</definedName>
    <definedName name="BUZZERCELL1" localSheetId="4">#REF!</definedName>
    <definedName name="BUZZERCELL1" localSheetId="13">#REF!</definedName>
    <definedName name="BUZZERCELL1" localSheetId="0">#REF!</definedName>
    <definedName name="BUZZERCELL1">#REF!</definedName>
    <definedName name="BUZZERREPCELL" localSheetId="4">#REF!</definedName>
    <definedName name="BUZZERREPCELL" localSheetId="13">#REF!</definedName>
    <definedName name="BUZZERREPCELL" localSheetId="0">#REF!</definedName>
    <definedName name="BUZZERREPCELL">#REF!</definedName>
    <definedName name="CELLRC6B6" localSheetId="4">#REF!</definedName>
    <definedName name="CELLRC6B6" localSheetId="13">'SPR Coverpage'!#REF!</definedName>
    <definedName name="CELLRC6B6" localSheetId="0">'ULC Coverpage'!#REF!</definedName>
    <definedName name="CELLRC6B6">#REF!</definedName>
    <definedName name="CELLRC6B61" localSheetId="4">#REF!</definedName>
    <definedName name="CELLRC6B61">#REF!</definedName>
    <definedName name="CELLRC6B61REP" localSheetId="4">#REF!</definedName>
    <definedName name="CELLRC6B61REP" localSheetId="13">#REF!</definedName>
    <definedName name="CELLRC6B61REP" localSheetId="0">#REF!</definedName>
    <definedName name="CELLRC6B61REP">#REF!</definedName>
    <definedName name="CHEATCELL" localSheetId="4">#REF!</definedName>
    <definedName name="CHEATCELL" localSheetId="13">#REF!</definedName>
    <definedName name="CHEATCELL" localSheetId="0">#REF!</definedName>
    <definedName name="CHEATCELL">#REF!</definedName>
    <definedName name="CHEATCELL1" localSheetId="4">#REF!</definedName>
    <definedName name="CHEATCELL1" localSheetId="13">#REF!</definedName>
    <definedName name="CHEATCELL1" localSheetId="0">#REF!</definedName>
    <definedName name="CHEATCELL1">#REF!</definedName>
    <definedName name="CHEATCELL2" localSheetId="4">#REF!</definedName>
    <definedName name="CHEATCELL2" localSheetId="13">#REF!</definedName>
    <definedName name="CHEATCELL2" localSheetId="0">#REF!</definedName>
    <definedName name="CHEATCELL2">#REF!</definedName>
    <definedName name="CO210REPLACE" localSheetId="4">#REF!</definedName>
    <definedName name="CO210REPLACE" localSheetId="13">'SPR Coverpage'!#REF!</definedName>
    <definedName name="CO210REPLACE" localSheetId="0">'ULC Coverpage'!#REF!</definedName>
    <definedName name="CO210REPLACE">#REF!</definedName>
    <definedName name="CO210REPLACE1" localSheetId="4">#REF!</definedName>
    <definedName name="CO210REPLACE1" localSheetId="13">#REF!</definedName>
    <definedName name="CO210REPLACE1" localSheetId="0">#REF!</definedName>
    <definedName name="CO210REPLACE1">#REF!</definedName>
    <definedName name="CO210S" localSheetId="4">#REF!</definedName>
    <definedName name="CO210S" localSheetId="13">'SPR Coverpage'!#REF!</definedName>
    <definedName name="CO210S" localSheetId="0">'ULC Coverpage'!#REF!</definedName>
    <definedName name="CO210S">#REF!</definedName>
    <definedName name="CO210S1" localSheetId="4">#REF!</definedName>
    <definedName name="CO210S1" localSheetId="13">#REF!</definedName>
    <definedName name="CO210S1" localSheetId="0">#REF!</definedName>
    <definedName name="CO210S1">#REF!</definedName>
    <definedName name="CO210SERVE" localSheetId="4">#REF!</definedName>
    <definedName name="CO210SERVE" localSheetId="13">#REF!</definedName>
    <definedName name="CO210SERVE" localSheetId="0">#REF!</definedName>
    <definedName name="CO210SERVE">#REF!</definedName>
    <definedName name="CO220REPLACE" localSheetId="4">#REF!</definedName>
    <definedName name="CO220REPLACE" localSheetId="13">'SPR Coverpage'!#REF!</definedName>
    <definedName name="CO220REPLACE" localSheetId="0">'ULC Coverpage'!#REF!</definedName>
    <definedName name="CO220REPLACE">#REF!</definedName>
    <definedName name="CO220REPLACE1" localSheetId="4">#REF!</definedName>
    <definedName name="CO220REPLACE1">#REF!</definedName>
    <definedName name="CO220S" localSheetId="4">#REF!</definedName>
    <definedName name="CO220S" localSheetId="13">'SPR Coverpage'!#REF!</definedName>
    <definedName name="CO220S" localSheetId="0">'ULC Coverpage'!#REF!</definedName>
    <definedName name="CO220S">#REF!</definedName>
    <definedName name="CO220S1" localSheetId="4">#REF!</definedName>
    <definedName name="CO220S1">#REF!</definedName>
    <definedName name="CO220SERVE" localSheetId="4">#REF!</definedName>
    <definedName name="CO220SERVE" localSheetId="13">#REF!</definedName>
    <definedName name="CO220SERVE" localSheetId="0">#REF!</definedName>
    <definedName name="CO220SERVE">#REF!</definedName>
    <definedName name="CO25REPLACE" localSheetId="4">#REF!</definedName>
    <definedName name="CO25REPLACE" localSheetId="13">'SPR Coverpage'!#REF!</definedName>
    <definedName name="CO25REPLACE" localSheetId="0">'ULC Coverpage'!#REF!</definedName>
    <definedName name="CO25REPLACE">#REF!</definedName>
    <definedName name="CO25REPLACE1" localSheetId="4">#REF!</definedName>
    <definedName name="CO25REPLACE1">#REF!</definedName>
    <definedName name="CO25S" localSheetId="4">#REF!</definedName>
    <definedName name="CO25S" localSheetId="13">'SPR Coverpage'!#REF!</definedName>
    <definedName name="CO25S" localSheetId="0">'ULC Coverpage'!#REF!</definedName>
    <definedName name="CO25S">#REF!</definedName>
    <definedName name="CO25S1" localSheetId="4">#REF!</definedName>
    <definedName name="CO25S1">#REF!</definedName>
    <definedName name="CO25SERVE" localSheetId="4">#REF!</definedName>
    <definedName name="CO25SERVE" localSheetId="13">#REF!</definedName>
    <definedName name="CO25SERVE" localSheetId="0">#REF!</definedName>
    <definedName name="CO25SERVE">#REF!</definedName>
    <definedName name="DOORHOLDCELL" localSheetId="4">#REF!</definedName>
    <definedName name="DOORHOLDCELL" localSheetId="13">#REF!</definedName>
    <definedName name="DOORHOLDCELL" localSheetId="0">#REF!</definedName>
    <definedName name="DOORHOLDCELL">#REF!</definedName>
    <definedName name="DOORHOLDER" localSheetId="4">#REF!</definedName>
    <definedName name="DOORHOLDER" localSheetId="13">'SPR Coverpage'!#REF!</definedName>
    <definedName name="DOORHOLDER" localSheetId="0">'ULC Coverpage'!#REF!</definedName>
    <definedName name="DOORHOLDER">#REF!</definedName>
    <definedName name="DOORHOLDREPCELL" localSheetId="4">#REF!</definedName>
    <definedName name="DOORHOLDREPCELL" localSheetId="13">#REF!</definedName>
    <definedName name="DOORHOLDREPCELL" localSheetId="0">#REF!</definedName>
    <definedName name="DOORHOLDREPCELL">#REF!</definedName>
    <definedName name="DUALLITE12250CELL" localSheetId="4">#REF!</definedName>
    <definedName name="DUALLITE12250CELL" localSheetId="13">'SPR Coverpage'!#REF!</definedName>
    <definedName name="DUALLITE12250CELL" localSheetId="0">'ULC Coverpage'!#REF!</definedName>
    <definedName name="DUALLITE12250CELL">#REF!</definedName>
    <definedName name="DUALLITE12250CELL1" localSheetId="4">#REF!</definedName>
    <definedName name="DUALLITE12250CELL1" localSheetId="13">#REF!</definedName>
    <definedName name="DUALLITE12250CELL1" localSheetId="0">#REF!</definedName>
    <definedName name="DUALLITE12250CELL1">#REF!</definedName>
    <definedName name="DUALLITE12250REP" localSheetId="4">#REF!</definedName>
    <definedName name="DUALLITE12250REP" localSheetId="13">#REF!</definedName>
    <definedName name="DUALLITE12250REP" localSheetId="0">#REF!</definedName>
    <definedName name="DUALLITE12250REP">#REF!</definedName>
    <definedName name="DUCTCELL" localSheetId="4">#REF!</definedName>
    <definedName name="DUCTCELL" localSheetId="13">'SPR Coverpage'!#REF!</definedName>
    <definedName name="DUCTCELL" localSheetId="0">'ULC Coverpage'!#REF!</definedName>
    <definedName name="DUCTCELL">#REF!</definedName>
    <definedName name="DUCTCELL1" localSheetId="4">#REF!</definedName>
    <definedName name="DUCTCELL1">#REF!</definedName>
    <definedName name="DUCTREPCELL" localSheetId="4">#REF!</definedName>
    <definedName name="DUCTREPCELL" localSheetId="13">#REF!</definedName>
    <definedName name="DUCTREPCELL" localSheetId="0">#REF!</definedName>
    <definedName name="DUCTREPCELL">#REF!</definedName>
    <definedName name="DUCTSMOKE" localSheetId="4">#REF!</definedName>
    <definedName name="DUCTSMOKE" localSheetId="13">#REF!</definedName>
    <definedName name="DUCTSMOKE" localSheetId="0">#REF!</definedName>
    <definedName name="DUCTSMOKE">#REF!</definedName>
    <definedName name="EBST1236CELL" localSheetId="4">#REF!</definedName>
    <definedName name="EBST1236CELL" localSheetId="13">'SPR Coverpage'!#REF!</definedName>
    <definedName name="EBST1236CELL" localSheetId="0">'ULC Coverpage'!#REF!</definedName>
    <definedName name="EBST1236CELL">#REF!</definedName>
    <definedName name="EBST1236CELL1" localSheetId="4">#REF!</definedName>
    <definedName name="EBST1236CELL1" localSheetId="13">#REF!</definedName>
    <definedName name="EBST1236CELL1" localSheetId="0">#REF!</definedName>
    <definedName name="EBST1236CELL1">#REF!</definedName>
    <definedName name="EBST1236REP" localSheetId="4">#REF!</definedName>
    <definedName name="EBST1236REP" localSheetId="13">#REF!</definedName>
    <definedName name="EBST1236REP" localSheetId="0">#REF!</definedName>
    <definedName name="EBST1236REP">#REF!</definedName>
    <definedName name="ELS12160CELL" localSheetId="4">#REF!</definedName>
    <definedName name="ELS12160CELL" localSheetId="13">'SPR Coverpage'!#REF!</definedName>
    <definedName name="ELS12160CELL" localSheetId="0">'ULC Coverpage'!#REF!</definedName>
    <definedName name="ELS12160CELL">#REF!</definedName>
    <definedName name="ELS12160CELL1" localSheetId="4">#REF!</definedName>
    <definedName name="ELS12160CELL1">#REF!</definedName>
    <definedName name="ELS12160REP" localSheetId="4">#REF!</definedName>
    <definedName name="ELS12160REP" localSheetId="13">#REF!</definedName>
    <definedName name="ELS12160REP" localSheetId="0">#REF!</definedName>
    <definedName name="ELS12160REP">#REF!</definedName>
    <definedName name="ELS6108CELL" localSheetId="4">#REF!</definedName>
    <definedName name="ELS6108CELL" localSheetId="13">'SPR Coverpage'!#REF!</definedName>
    <definedName name="ELS6108CELL" localSheetId="0">'ULC Coverpage'!#REF!</definedName>
    <definedName name="ELS6108CELL">#REF!</definedName>
    <definedName name="ELS6108CELL1" localSheetId="4">#REF!</definedName>
    <definedName name="ELS6108CELL1">#REF!</definedName>
    <definedName name="ELS6108REP" localSheetId="4">#REF!</definedName>
    <definedName name="ELS6108REP" localSheetId="13">#REF!</definedName>
    <definedName name="ELS6108REP" localSheetId="0">#REF!</definedName>
    <definedName name="ELS6108REP">#REF!</definedName>
    <definedName name="ELUBATTCELL" localSheetId="4">#REF!</definedName>
    <definedName name="ELUBATTCELL" localSheetId="13">'SPR Coverpage'!$A$19</definedName>
    <definedName name="ELUBATTCELL" localSheetId="0">'ULC Coverpage'!$A$18</definedName>
    <definedName name="ELUBATTCELL">#REF!</definedName>
    <definedName name="ELUCELL" localSheetId="4">#REF!</definedName>
    <definedName name="ELUCELL" localSheetId="13">'SPR Coverpage'!#REF!</definedName>
    <definedName name="ELUCELL" localSheetId="0">'ULC Coverpage'!#REF!</definedName>
    <definedName name="ELUCELL">#REF!</definedName>
    <definedName name="ELUFAILS" localSheetId="4">#REF!</definedName>
    <definedName name="ELUFAILS" localSheetId="13">#REF!</definedName>
    <definedName name="ELUFAILS" localSheetId="0">#REF!</definedName>
    <definedName name="ELUFAILS">#REF!</definedName>
    <definedName name="ELUFAILSUM" localSheetId="4">#REF!</definedName>
    <definedName name="ELUFAILSUM" localSheetId="13">#REF!</definedName>
    <definedName name="ELUFAILSUM" localSheetId="0">#REF!</definedName>
    <definedName name="ELUFAILSUM">#REF!</definedName>
    <definedName name="ELUNASUM" localSheetId="4">#REF!</definedName>
    <definedName name="ELUNASUM" localSheetId="13">#REF!</definedName>
    <definedName name="ELUNASUM" localSheetId="0">#REF!</definedName>
    <definedName name="ELUNASUM">#REF!</definedName>
    <definedName name="ELUNTSUM" localSheetId="4">#REF!</definedName>
    <definedName name="ELUNTSUM" localSheetId="13">#REF!</definedName>
    <definedName name="ELUNTSUM" localSheetId="0">#REF!</definedName>
    <definedName name="ELUNTSUM">#REF!</definedName>
    <definedName name="ELUPASSUM" localSheetId="4">#REF!</definedName>
    <definedName name="ELUPASSUM" localSheetId="13">#REF!</definedName>
    <definedName name="ELUPASSUM" localSheetId="0">#REF!</definedName>
    <definedName name="ELUPASSUM">#REF!</definedName>
    <definedName name="ELURBSUM" localSheetId="4">#REF!</definedName>
    <definedName name="ELURBSUM" localSheetId="13">#REF!</definedName>
    <definedName name="ELURBSUM" localSheetId="0">#REF!</definedName>
    <definedName name="ELURBSUM">#REF!</definedName>
    <definedName name="ELUREPSUM" localSheetId="4">#REF!</definedName>
    <definedName name="ELUREPSUM" localSheetId="13">#REF!</definedName>
    <definedName name="ELUREPSUM" localSheetId="0">#REF!</definedName>
    <definedName name="ELUREPSUM">#REF!</definedName>
    <definedName name="ELUSPARECELL" localSheetId="4">#REF!</definedName>
    <definedName name="ELUSPARECELL" localSheetId="13">'SPR Coverpage'!#REF!</definedName>
    <definedName name="ELUSPARECELL" localSheetId="0">'ULC Coverpage'!#REF!</definedName>
    <definedName name="ELUSPARECELL">#REF!</definedName>
    <definedName name="ELUSUMNO" localSheetId="4">#REF!</definedName>
    <definedName name="ELUSUMNO" localSheetId="13">#REF!</definedName>
    <definedName name="ELUSUMNO" localSheetId="0">#REF!</definedName>
    <definedName name="ELUSUMNO">#REF!</definedName>
    <definedName name="ELUTOSUM" localSheetId="4">#REF!</definedName>
    <definedName name="ELUTOSUM" localSheetId="13">#REF!</definedName>
    <definedName name="ELUTOSUM" localSheetId="0">#REF!</definedName>
    <definedName name="ELUTOSUM">#REF!</definedName>
    <definedName name="ENERGILITECELL" localSheetId="4">#REF!</definedName>
    <definedName name="ENERGILITECELL" localSheetId="13">'SPR Coverpage'!#REF!</definedName>
    <definedName name="ENERGILITECELL" localSheetId="0">'ULC Coverpage'!#REF!</definedName>
    <definedName name="ENERGILITECELL">#REF!</definedName>
    <definedName name="ENERGILITECELL1" localSheetId="4">#REF!</definedName>
    <definedName name="ENERGILITECELL1">#REF!</definedName>
    <definedName name="ENERGILITEREP" localSheetId="4">#REF!</definedName>
    <definedName name="ENERGILITEREP" localSheetId="13">#REF!</definedName>
    <definedName name="ENERGILITEREP" localSheetId="0">#REF!</definedName>
    <definedName name="ENERGILITEREP">#REF!</definedName>
    <definedName name="EOLCell" localSheetId="4">#REF!</definedName>
    <definedName name="EOLCell" localSheetId="13">'SPR Coverpage'!#REF!</definedName>
    <definedName name="EOLCell" localSheetId="0">'ULC Coverpage'!#REF!</definedName>
    <definedName name="EOLCell">#REF!</definedName>
    <definedName name="EOLCell1" localSheetId="4">#REF!</definedName>
    <definedName name="EOLCell1">#REF!</definedName>
    <definedName name="EOLREPCELL" localSheetId="4">#REF!</definedName>
    <definedName name="EOLREPCELL" localSheetId="13">#REF!</definedName>
    <definedName name="EOLREPCELL" localSheetId="0">#REF!</definedName>
    <definedName name="EOLREPCELL">#REF!</definedName>
    <definedName name="ETCELL" localSheetId="4">#REF!</definedName>
    <definedName name="ETCELL" localSheetId="13">'SPR Coverpage'!#REF!</definedName>
    <definedName name="ETCELL" localSheetId="0">'ULC Coverpage'!#REF!</definedName>
    <definedName name="ETCELL">#REF!</definedName>
    <definedName name="ETCELL1" localSheetId="4">#REF!</definedName>
    <definedName name="ETCELL1">#REF!</definedName>
    <definedName name="EXITCELL" localSheetId="4">#REF!</definedName>
    <definedName name="EXITCELL" localSheetId="13">'SPR Coverpage'!#REF!</definedName>
    <definedName name="EXITCELL" localSheetId="0">'ULC Coverpage'!#REF!</definedName>
    <definedName name="EXITCELL">#REF!</definedName>
    <definedName name="EXITCELL1" localSheetId="4">#REF!</definedName>
    <definedName name="EXITCELL1">#REF!</definedName>
    <definedName name="EXITREP" localSheetId="4">#REF!</definedName>
    <definedName name="EXITREP" localSheetId="13">#REF!</definedName>
    <definedName name="EXITREP" localSheetId="0">#REF!</definedName>
    <definedName name="EXITREP">#REF!</definedName>
    <definedName name="EXL960CELL" localSheetId="4">#REF!</definedName>
    <definedName name="EXL960CELL" localSheetId="13">'SPR Coverpage'!#REF!</definedName>
    <definedName name="EXL960CELL" localSheetId="0">'ULC Coverpage'!#REF!</definedName>
    <definedName name="EXL960CELL">#REF!</definedName>
    <definedName name="EXL960CELL1" localSheetId="4">#REF!</definedName>
    <definedName name="EXL960CELL1">#REF!</definedName>
    <definedName name="EXL960REP" localSheetId="4">#REF!</definedName>
    <definedName name="EXL960REP" localSheetId="13">#REF!</definedName>
    <definedName name="EXL960REP" localSheetId="0">#REF!</definedName>
    <definedName name="EXL960REP">#REF!</definedName>
    <definedName name="EXTFAILSUM" localSheetId="4">#REF!</definedName>
    <definedName name="EXTFAILSUM" localSheetId="13">#REF!</definedName>
    <definedName name="EXTFAILSUM" localSheetId="0">#REF!</definedName>
    <definedName name="EXTFAILSUM">#REF!</definedName>
    <definedName name="EXTNASUM" localSheetId="4">#REF!</definedName>
    <definedName name="EXTNASUM" localSheetId="13">#REF!</definedName>
    <definedName name="EXTNASUM" localSheetId="0">#REF!</definedName>
    <definedName name="EXTNASUM">#REF!</definedName>
    <definedName name="EXTNTSUM" localSheetId="4">#REF!</definedName>
    <definedName name="EXTNTSUM" localSheetId="13">#REF!</definedName>
    <definedName name="EXTNTSUM" localSheetId="0">#REF!</definedName>
    <definedName name="EXTNTSUM">#REF!</definedName>
    <definedName name="EXTPASSUM" localSheetId="4">#REF!</definedName>
    <definedName name="EXTPASSUM" localSheetId="13">#REF!</definedName>
    <definedName name="EXTPASSUM" localSheetId="0">#REF!</definedName>
    <definedName name="EXTPASSUM">#REF!</definedName>
    <definedName name="EXTREPSUM" localSheetId="4">#REF!</definedName>
    <definedName name="EXTREPSUM" localSheetId="13">#REF!</definedName>
    <definedName name="EXTREPSUM" localSheetId="0">#REF!</definedName>
    <definedName name="EXTREPSUM">#REF!</definedName>
    <definedName name="EXTSPARECELL" localSheetId="4">#REF!</definedName>
    <definedName name="EXTSPARECELL" localSheetId="13">'SPR Coverpage'!#REF!</definedName>
    <definedName name="EXTSPARECELL" localSheetId="0">'ULC Coverpage'!#REF!</definedName>
    <definedName name="EXTSPARECELL">#REF!</definedName>
    <definedName name="EXTSUMNO" localSheetId="4">#REF!</definedName>
    <definedName name="EXTSUMNO" localSheetId="13">#REF!</definedName>
    <definedName name="EXTSUMNO" localSheetId="0">#REF!</definedName>
    <definedName name="EXTSUMNO">#REF!</definedName>
    <definedName name="EXTTOSUM" localSheetId="4">#REF!</definedName>
    <definedName name="EXTTOSUM" localSheetId="13">#REF!</definedName>
    <definedName name="EXTTOSUM" localSheetId="0">#REF!</definedName>
    <definedName name="EXTTOSUM">#REF!</definedName>
    <definedName name="FAFAILSUM" localSheetId="4">#REF!</definedName>
    <definedName name="FAFAILSUM" localSheetId="13">#REF!</definedName>
    <definedName name="FAFAILSUM" localSheetId="0">#REF!</definedName>
    <definedName name="FAFAILSUM">#REF!</definedName>
    <definedName name="failcell1" localSheetId="4">#REF!</definedName>
    <definedName name="failcell1" localSheetId="13">#REF!</definedName>
    <definedName name="failcell1" localSheetId="0">#REF!</definedName>
    <definedName name="failcell1">#REF!</definedName>
    <definedName name="failcell10" localSheetId="4">#REF!</definedName>
    <definedName name="failcell10" localSheetId="13">#REF!</definedName>
    <definedName name="failcell10" localSheetId="0">#REF!</definedName>
    <definedName name="failcell10">#REF!</definedName>
    <definedName name="failcell11" localSheetId="4">#REF!</definedName>
    <definedName name="failcell11" localSheetId="13">#REF!</definedName>
    <definedName name="failcell11" localSheetId="0">#REF!</definedName>
    <definedName name="failcell11">#REF!</definedName>
    <definedName name="failcell12" localSheetId="4">#REF!</definedName>
    <definedName name="failcell12" localSheetId="13">#REF!</definedName>
    <definedName name="failcell12" localSheetId="0">#REF!</definedName>
    <definedName name="failcell12">#REF!</definedName>
    <definedName name="failcell13" localSheetId="4">#REF!</definedName>
    <definedName name="failcell13" localSheetId="13">#REF!</definedName>
    <definedName name="failcell13" localSheetId="0">#REF!</definedName>
    <definedName name="failcell13">#REF!</definedName>
    <definedName name="failcell14" localSheetId="4">#REF!</definedName>
    <definedName name="failcell14" localSheetId="13">#REF!</definedName>
    <definedName name="failcell14" localSheetId="0">#REF!</definedName>
    <definedName name="failcell14">#REF!</definedName>
    <definedName name="failcell15" localSheetId="4">#REF!</definedName>
    <definedName name="failcell15" localSheetId="13">#REF!</definedName>
    <definedName name="failcell15" localSheetId="0">#REF!</definedName>
    <definedName name="failcell15">#REF!</definedName>
    <definedName name="failcell16" localSheetId="4">#REF!</definedName>
    <definedName name="failcell16" localSheetId="13">#REF!</definedName>
    <definedName name="failcell16" localSheetId="0">#REF!</definedName>
    <definedName name="failcell16">#REF!</definedName>
    <definedName name="failcell17" localSheetId="4">#REF!</definedName>
    <definedName name="failcell17" localSheetId="13">#REF!</definedName>
    <definedName name="failcell17" localSheetId="0">#REF!</definedName>
    <definedName name="failcell17">#REF!</definedName>
    <definedName name="failcell18" localSheetId="4">#REF!</definedName>
    <definedName name="failcell18" localSheetId="13">#REF!</definedName>
    <definedName name="failcell18" localSheetId="0">#REF!</definedName>
    <definedName name="failcell18">#REF!</definedName>
    <definedName name="failcell19" localSheetId="4">#REF!</definedName>
    <definedName name="failcell19" localSheetId="13">#REF!</definedName>
    <definedName name="failcell19" localSheetId="0">#REF!</definedName>
    <definedName name="failcell19">#REF!</definedName>
    <definedName name="failcell2" localSheetId="4">#REF!</definedName>
    <definedName name="failcell2" localSheetId="13">#REF!</definedName>
    <definedName name="failcell2" localSheetId="0">#REF!</definedName>
    <definedName name="failcell2">#REF!</definedName>
    <definedName name="failcell20" localSheetId="4">#REF!</definedName>
    <definedName name="failcell20" localSheetId="13">#REF!</definedName>
    <definedName name="failcell20" localSheetId="0">#REF!</definedName>
    <definedName name="failcell20">#REF!</definedName>
    <definedName name="failcell21" localSheetId="4">#REF!</definedName>
    <definedName name="failcell21" localSheetId="13">#REF!</definedName>
    <definedName name="failcell21" localSheetId="0">#REF!</definedName>
    <definedName name="failcell21">#REF!</definedName>
    <definedName name="failcell22" localSheetId="4">#REF!</definedName>
    <definedName name="failcell22" localSheetId="13">#REF!</definedName>
    <definedName name="failcell22" localSheetId="0">#REF!</definedName>
    <definedName name="failcell22">#REF!</definedName>
    <definedName name="failcell23" localSheetId="4">#REF!</definedName>
    <definedName name="failcell23" localSheetId="13">#REF!</definedName>
    <definedName name="failcell23" localSheetId="0">#REF!</definedName>
    <definedName name="failcell23">#REF!</definedName>
    <definedName name="failcell24" localSheetId="4">#REF!</definedName>
    <definedName name="failcell24" localSheetId="13">#REF!</definedName>
    <definedName name="failcell24" localSheetId="0">#REF!</definedName>
    <definedName name="failcell24">#REF!</definedName>
    <definedName name="failcell25" localSheetId="4">#REF!</definedName>
    <definedName name="failcell25" localSheetId="13">#REF!</definedName>
    <definedName name="failcell25" localSheetId="0">#REF!</definedName>
    <definedName name="failcell25">#REF!</definedName>
    <definedName name="failcell26" localSheetId="4">#REF!</definedName>
    <definedName name="failcell26" localSheetId="13">#REF!</definedName>
    <definedName name="failcell26" localSheetId="0">#REF!</definedName>
    <definedName name="failcell26">#REF!</definedName>
    <definedName name="failcell27" localSheetId="4">#REF!</definedName>
    <definedName name="failcell27" localSheetId="13">#REF!</definedName>
    <definedName name="failcell27" localSheetId="0">#REF!</definedName>
    <definedName name="failcell27">#REF!</definedName>
    <definedName name="failcell28" localSheetId="4">#REF!</definedName>
    <definedName name="failcell28" localSheetId="13">#REF!</definedName>
    <definedName name="failcell28" localSheetId="0">#REF!</definedName>
    <definedName name="failcell28">#REF!</definedName>
    <definedName name="failcell29" localSheetId="4">#REF!</definedName>
    <definedName name="failcell29" localSheetId="13">#REF!</definedName>
    <definedName name="failcell29" localSheetId="0">#REF!</definedName>
    <definedName name="failcell29">#REF!</definedName>
    <definedName name="failcell3" localSheetId="4">#REF!</definedName>
    <definedName name="failcell3" localSheetId="13">#REF!</definedName>
    <definedName name="failcell3" localSheetId="0">#REF!</definedName>
    <definedName name="failcell3">#REF!</definedName>
    <definedName name="failcell30" localSheetId="4">#REF!</definedName>
    <definedName name="failcell30" localSheetId="13">#REF!</definedName>
    <definedName name="failcell30" localSheetId="0">#REF!</definedName>
    <definedName name="failcell30">#REF!</definedName>
    <definedName name="failcell31" localSheetId="4">#REF!</definedName>
    <definedName name="failcell31" localSheetId="13">#REF!</definedName>
    <definedName name="failcell31" localSheetId="0">#REF!</definedName>
    <definedName name="failcell31">#REF!</definedName>
    <definedName name="failcell32" localSheetId="4">#REF!</definedName>
    <definedName name="failcell32" localSheetId="13">#REF!</definedName>
    <definedName name="failcell32" localSheetId="0">#REF!</definedName>
    <definedName name="failcell32">#REF!</definedName>
    <definedName name="failcell33" localSheetId="4">#REF!</definedName>
    <definedName name="failcell33" localSheetId="13">#REF!</definedName>
    <definedName name="failcell33" localSheetId="0">#REF!</definedName>
    <definedName name="failcell33">#REF!</definedName>
    <definedName name="failcell34" localSheetId="4">#REF!</definedName>
    <definedName name="failcell34" localSheetId="13">#REF!</definedName>
    <definedName name="failcell34" localSheetId="0">#REF!</definedName>
    <definedName name="failcell34">#REF!</definedName>
    <definedName name="failcell35" localSheetId="4">#REF!</definedName>
    <definedName name="failcell35" localSheetId="13">#REF!</definedName>
    <definedName name="failcell35" localSheetId="0">#REF!</definedName>
    <definedName name="failcell35">#REF!</definedName>
    <definedName name="failcell36" localSheetId="4">#REF!</definedName>
    <definedName name="failcell36" localSheetId="13">#REF!</definedName>
    <definedName name="failcell36" localSheetId="0">#REF!</definedName>
    <definedName name="failcell36">#REF!</definedName>
    <definedName name="failcell4" localSheetId="4">#REF!</definedName>
    <definedName name="failcell4" localSheetId="13">#REF!</definedName>
    <definedName name="failcell4" localSheetId="0">#REF!</definedName>
    <definedName name="failcell4">#REF!</definedName>
    <definedName name="failcell5" localSheetId="4">#REF!</definedName>
    <definedName name="failcell5" localSheetId="13">#REF!</definedName>
    <definedName name="failcell5" localSheetId="0">#REF!</definedName>
    <definedName name="failcell5">#REF!</definedName>
    <definedName name="failcell6" localSheetId="4">#REF!</definedName>
    <definedName name="failcell6" localSheetId="13">#REF!</definedName>
    <definedName name="failcell6" localSheetId="0">#REF!</definedName>
    <definedName name="failcell6">#REF!</definedName>
    <definedName name="failcell7" localSheetId="4">#REF!</definedName>
    <definedName name="failcell7" localSheetId="13">#REF!</definedName>
    <definedName name="failcell7" localSheetId="0">#REF!</definedName>
    <definedName name="failcell7">#REF!</definedName>
    <definedName name="failcell8" localSheetId="4">#REF!</definedName>
    <definedName name="failcell8" localSheetId="13">#REF!</definedName>
    <definedName name="failcell8" localSheetId="0">#REF!</definedName>
    <definedName name="failcell8">#REF!</definedName>
    <definedName name="failcell9" localSheetId="4">#REF!</definedName>
    <definedName name="failcell9" localSheetId="13">#REF!</definedName>
    <definedName name="failcell9" localSheetId="0">#REF!</definedName>
    <definedName name="failcell9">#REF!</definedName>
    <definedName name="failmo1" localSheetId="4">#REF!</definedName>
    <definedName name="failmo1" localSheetId="13">#REF!</definedName>
    <definedName name="failmo1" localSheetId="0">#REF!</definedName>
    <definedName name="failmo1">#REF!</definedName>
    <definedName name="failmo10" localSheetId="4">#REF!</definedName>
    <definedName name="failmo10" localSheetId="13">#REF!</definedName>
    <definedName name="failmo10" localSheetId="0">#REF!</definedName>
    <definedName name="failmo10">#REF!</definedName>
    <definedName name="failmo11" localSheetId="4">#REF!</definedName>
    <definedName name="failmo11" localSheetId="13">#REF!</definedName>
    <definedName name="failmo11" localSheetId="0">#REF!</definedName>
    <definedName name="failmo11">#REF!</definedName>
    <definedName name="failmo12" localSheetId="4">#REF!</definedName>
    <definedName name="failmo12" localSheetId="13">#REF!</definedName>
    <definedName name="failmo12" localSheetId="0">#REF!</definedName>
    <definedName name="failmo12">#REF!</definedName>
    <definedName name="failmo13" localSheetId="4">#REF!</definedName>
    <definedName name="failmo13" localSheetId="13">#REF!</definedName>
    <definedName name="failmo13" localSheetId="0">#REF!</definedName>
    <definedName name="failmo13">#REF!</definedName>
    <definedName name="failmo14" localSheetId="4">#REF!</definedName>
    <definedName name="failmo14" localSheetId="13">#REF!</definedName>
    <definedName name="failmo14" localSheetId="0">#REF!</definedName>
    <definedName name="failmo14">#REF!</definedName>
    <definedName name="failmo15" localSheetId="4">#REF!</definedName>
    <definedName name="failmo15" localSheetId="13">#REF!</definedName>
    <definedName name="failmo15" localSheetId="0">#REF!</definedName>
    <definedName name="failmo15">#REF!</definedName>
    <definedName name="failmo16" localSheetId="4">#REF!</definedName>
    <definedName name="failmo16" localSheetId="13">#REF!</definedName>
    <definedName name="failmo16" localSheetId="0">#REF!</definedName>
    <definedName name="failmo16">#REF!</definedName>
    <definedName name="failmo17" localSheetId="4">#REF!</definedName>
    <definedName name="failmo17" localSheetId="13">#REF!</definedName>
    <definedName name="failmo17" localSheetId="0">#REF!</definedName>
    <definedName name="failmo17">#REF!</definedName>
    <definedName name="failmo18" localSheetId="4">#REF!</definedName>
    <definedName name="failmo18" localSheetId="13">#REF!</definedName>
    <definedName name="failmo18" localSheetId="0">#REF!</definedName>
    <definedName name="failmo18">#REF!</definedName>
    <definedName name="failmo19" localSheetId="4">#REF!</definedName>
    <definedName name="failmo19" localSheetId="13">#REF!</definedName>
    <definedName name="failmo19" localSheetId="0">#REF!</definedName>
    <definedName name="failmo19">#REF!</definedName>
    <definedName name="failmo2" localSheetId="4">#REF!</definedName>
    <definedName name="failmo2" localSheetId="13">#REF!</definedName>
    <definedName name="failmo2" localSheetId="0">#REF!</definedName>
    <definedName name="failmo2">#REF!</definedName>
    <definedName name="failmo20" localSheetId="4">#REF!</definedName>
    <definedName name="failmo20" localSheetId="13">#REF!</definedName>
    <definedName name="failmo20" localSheetId="0">#REF!</definedName>
    <definedName name="failmo20">#REF!</definedName>
    <definedName name="failmo21" localSheetId="4">#REF!</definedName>
    <definedName name="failmo21" localSheetId="13">#REF!</definedName>
    <definedName name="failmo21" localSheetId="0">#REF!</definedName>
    <definedName name="failmo21">#REF!</definedName>
    <definedName name="failmo22" localSheetId="4">#REF!</definedName>
    <definedName name="failmo22" localSheetId="13">#REF!</definedName>
    <definedName name="failmo22" localSheetId="0">#REF!</definedName>
    <definedName name="failmo22">#REF!</definedName>
    <definedName name="failmo23" localSheetId="4">#REF!</definedName>
    <definedName name="failmo23" localSheetId="13">#REF!</definedName>
    <definedName name="failmo23" localSheetId="0">#REF!</definedName>
    <definedName name="failmo23">#REF!</definedName>
    <definedName name="failmo24" localSheetId="4">#REF!</definedName>
    <definedName name="failmo24" localSheetId="13">#REF!</definedName>
    <definedName name="failmo24" localSheetId="0">#REF!</definedName>
    <definedName name="failmo24">#REF!</definedName>
    <definedName name="failmo25" localSheetId="4">#REF!</definedName>
    <definedName name="failmo25" localSheetId="13">#REF!</definedName>
    <definedName name="failmo25" localSheetId="0">#REF!</definedName>
    <definedName name="failmo25">#REF!</definedName>
    <definedName name="failmo26" localSheetId="4">#REF!</definedName>
    <definedName name="failmo26" localSheetId="13">#REF!</definedName>
    <definedName name="failmo26" localSheetId="0">#REF!</definedName>
    <definedName name="failmo26">#REF!</definedName>
    <definedName name="failmo27" localSheetId="4">#REF!</definedName>
    <definedName name="failmo27" localSheetId="13">#REF!</definedName>
    <definedName name="failmo27" localSheetId="0">#REF!</definedName>
    <definedName name="failmo27">#REF!</definedName>
    <definedName name="failmo28" localSheetId="4">#REF!</definedName>
    <definedName name="failmo28" localSheetId="13">#REF!</definedName>
    <definedName name="failmo28" localSheetId="0">#REF!</definedName>
    <definedName name="failmo28">#REF!</definedName>
    <definedName name="failmo29" localSheetId="4">#REF!</definedName>
    <definedName name="failmo29" localSheetId="13">#REF!</definedName>
    <definedName name="failmo29" localSheetId="0">#REF!</definedName>
    <definedName name="failmo29">#REF!</definedName>
    <definedName name="failmo3" localSheetId="4">#REF!</definedName>
    <definedName name="failmo3" localSheetId="13">#REF!</definedName>
    <definedName name="failmo3" localSheetId="0">#REF!</definedName>
    <definedName name="failmo3">#REF!</definedName>
    <definedName name="failmo30" localSheetId="4">#REF!</definedName>
    <definedName name="failmo30" localSheetId="13">#REF!</definedName>
    <definedName name="failmo30" localSheetId="0">#REF!</definedName>
    <definedName name="failmo30">#REF!</definedName>
    <definedName name="failmo31" localSheetId="4">#REF!</definedName>
    <definedName name="failmo31" localSheetId="13">#REF!</definedName>
    <definedName name="failmo31" localSheetId="0">#REF!</definedName>
    <definedName name="failmo31">#REF!</definedName>
    <definedName name="failmo32" localSheetId="4">#REF!</definedName>
    <definedName name="failmo32" localSheetId="13">#REF!</definedName>
    <definedName name="failmo32" localSheetId="0">#REF!</definedName>
    <definedName name="failmo32">#REF!</definedName>
    <definedName name="failmo33" localSheetId="4">#REF!</definedName>
    <definedName name="failmo33" localSheetId="13">#REF!</definedName>
    <definedName name="failmo33" localSheetId="0">#REF!</definedName>
    <definedName name="failmo33">#REF!</definedName>
    <definedName name="failmo34" localSheetId="4">#REF!</definedName>
    <definedName name="failmo34" localSheetId="13">#REF!</definedName>
    <definedName name="failmo34" localSheetId="0">#REF!</definedName>
    <definedName name="failmo34">#REF!</definedName>
    <definedName name="failmo35" localSheetId="4">#REF!</definedName>
    <definedName name="failmo35" localSheetId="13">#REF!</definedName>
    <definedName name="failmo35" localSheetId="0">#REF!</definedName>
    <definedName name="failmo35">#REF!</definedName>
    <definedName name="failmo36" localSheetId="4">#REF!</definedName>
    <definedName name="failmo36" localSheetId="13">#REF!</definedName>
    <definedName name="failmo36" localSheetId="0">#REF!</definedName>
    <definedName name="failmo36">#REF!</definedName>
    <definedName name="failmo4" localSheetId="4">#REF!</definedName>
    <definedName name="failmo4" localSheetId="13">#REF!</definedName>
    <definedName name="failmo4" localSheetId="0">#REF!</definedName>
    <definedName name="failmo4">#REF!</definedName>
    <definedName name="failmo5" localSheetId="4">#REF!</definedName>
    <definedName name="failmo5" localSheetId="13">#REF!</definedName>
    <definedName name="failmo5" localSheetId="0">#REF!</definedName>
    <definedName name="failmo5">#REF!</definedName>
    <definedName name="failmo6" localSheetId="4">#REF!</definedName>
    <definedName name="failmo6" localSheetId="13">#REF!</definedName>
    <definedName name="failmo6" localSheetId="0">#REF!</definedName>
    <definedName name="failmo6">#REF!</definedName>
    <definedName name="failmo7" localSheetId="4">#REF!</definedName>
    <definedName name="failmo7" localSheetId="13">#REF!</definedName>
    <definedName name="failmo7" localSheetId="0">#REF!</definedName>
    <definedName name="failmo7">#REF!</definedName>
    <definedName name="failmo8" localSheetId="4">#REF!</definedName>
    <definedName name="failmo8" localSheetId="13">#REF!</definedName>
    <definedName name="failmo8" localSheetId="0">#REF!</definedName>
    <definedName name="failmo8">#REF!</definedName>
    <definedName name="failmo9" localSheetId="4">#REF!</definedName>
    <definedName name="failmo9" localSheetId="13">#REF!</definedName>
    <definedName name="failmo9" localSheetId="0">#REF!</definedName>
    <definedName name="failmo9">#REF!</definedName>
    <definedName name="FANCELL" localSheetId="4">#REF!</definedName>
    <definedName name="FANCELL" localSheetId="13">'SPR Coverpage'!#REF!</definedName>
    <definedName name="FANCELL" localSheetId="0">'ULC Coverpage'!#REF!</definedName>
    <definedName name="FANCELL">#REF!</definedName>
    <definedName name="FANCELL1" localSheetId="4">#REF!</definedName>
    <definedName name="FANCELL1" localSheetId="13">#REF!</definedName>
    <definedName name="FANCELL1" localSheetId="0">#REF!</definedName>
    <definedName name="FANCELL1">#REF!</definedName>
    <definedName name="FANREPCELL" localSheetId="4">#REF!</definedName>
    <definedName name="FANREPCELL" localSheetId="13">#REF!</definedName>
    <definedName name="FANREPCELL" localSheetId="0">#REF!</definedName>
    <definedName name="FANREPCELL">#REF!</definedName>
    <definedName name="FANTSUM" localSheetId="4">#REF!</definedName>
    <definedName name="FANTSUM" localSheetId="13">#REF!</definedName>
    <definedName name="FANTSUM" localSheetId="0">#REF!</definedName>
    <definedName name="FANTSUM">#REF!</definedName>
    <definedName name="FAPASS" localSheetId="4">#REF!</definedName>
    <definedName name="FAPASS" localSheetId="13">#REF!</definedName>
    <definedName name="FAPASS" localSheetId="0">#REF!</definedName>
    <definedName name="FAPASS">#REF!</definedName>
    <definedName name="FAPASSUM" localSheetId="4">#REF!</definedName>
    <definedName name="FAPASSUM" localSheetId="13">#REF!</definedName>
    <definedName name="FAPASSUM" localSheetId="0">#REF!</definedName>
    <definedName name="FAPASSUM">#REF!</definedName>
    <definedName name="FARBSUM" localSheetId="4">#REF!</definedName>
    <definedName name="FARBSUM" localSheetId="13">#REF!</definedName>
    <definedName name="FARBSUM" localSheetId="0">#REF!</definedName>
    <definedName name="FARBSUM">#REF!</definedName>
    <definedName name="FAREPSUM" localSheetId="4">#REF!</definedName>
    <definedName name="FAREPSUM" localSheetId="13">#REF!</definedName>
    <definedName name="FAREPSUM" localSheetId="0">#REF!</definedName>
    <definedName name="FAREPSUM">#REF!</definedName>
    <definedName name="FASPARECELL" localSheetId="4">#REF!</definedName>
    <definedName name="FASPARECELL" localSheetId="13">'SPR Coverpage'!#REF!</definedName>
    <definedName name="FASPARECELL" localSheetId="0">'ULC Coverpage'!#REF!</definedName>
    <definedName name="FASPARECELL">#REF!</definedName>
    <definedName name="FASUMMARY" localSheetId="4">#REF!</definedName>
    <definedName name="FASUMMARY" localSheetId="13">#REF!</definedName>
    <definedName name="FASUMMARY" localSheetId="0">#REF!</definedName>
    <definedName name="FASUMMARY">#REF!</definedName>
    <definedName name="FASUMNO" localSheetId="4">#REF!</definedName>
    <definedName name="FASUMNO" localSheetId="13">#REF!</definedName>
    <definedName name="FASUMNO" localSheetId="0">#REF!</definedName>
    <definedName name="FASUMNO">#REF!</definedName>
    <definedName name="FATOSUM" localSheetId="4">#REF!</definedName>
    <definedName name="FATOSUM" localSheetId="13">#REF!</definedName>
    <definedName name="FATOSUM" localSheetId="0">#REF!</definedName>
    <definedName name="FATOSUM">#REF!</definedName>
    <definedName name="FLOW" localSheetId="4">#REF!</definedName>
    <definedName name="FLOW" localSheetId="13">#REF!</definedName>
    <definedName name="FLOW" localSheetId="0">#REF!</definedName>
    <definedName name="FLOW">#REF!</definedName>
    <definedName name="HeadCell" localSheetId="4">#REF!</definedName>
    <definedName name="HeadCell" localSheetId="13">'SPR Coverpage'!#REF!</definedName>
    <definedName name="HeadCell" localSheetId="0">'ULC Coverpage'!#REF!</definedName>
    <definedName name="HeadCell">#REF!</definedName>
    <definedName name="HeadCell1" localSheetId="4">#REF!</definedName>
    <definedName name="HeadCell1" localSheetId="13">#REF!</definedName>
    <definedName name="HeadCell1" localSheetId="0">#REF!</definedName>
    <definedName name="HeadCell1">#REF!</definedName>
    <definedName name="HEADCELL2" localSheetId="4">#REF!</definedName>
    <definedName name="HEADCELL2" localSheetId="13">#REF!</definedName>
    <definedName name="HEADCELL2" localSheetId="0">#REF!</definedName>
    <definedName name="HEADCELL2">#REF!</definedName>
    <definedName name="HeadRow" localSheetId="4">#REF!</definedName>
    <definedName name="HeadRow" localSheetId="13">'SPR Coverpage'!$33:$33</definedName>
    <definedName name="HeadRow" localSheetId="0">'ULC Coverpage'!$28:$28</definedName>
    <definedName name="HeadRow">#REF!</definedName>
    <definedName name="HeadWrap" localSheetId="4">#REF!</definedName>
    <definedName name="HeadWrap" localSheetId="13">'SPR Coverpage'!#REF!</definedName>
    <definedName name="HeadWrap" localSheetId="0">'ULC Coverpage'!#REF!</definedName>
    <definedName name="HeadWrap">#REF!</definedName>
    <definedName name="HEATDWELL" localSheetId="4">#REF!</definedName>
    <definedName name="HEATDWELL" localSheetId="13">#REF!</definedName>
    <definedName name="HEATDWELL" localSheetId="0">#REF!</definedName>
    <definedName name="HEATDWELL">#REF!</definedName>
    <definedName name="HEATNODWELL" localSheetId="4">#REF!</definedName>
    <definedName name="HEATNODWELL" localSheetId="13">#REF!</definedName>
    <definedName name="HEATNODWELL" localSheetId="0">#REF!</definedName>
    <definedName name="HEATNODWELL">#REF!</definedName>
    <definedName name="HEATREPCELL" localSheetId="4">#REF!</definedName>
    <definedName name="HEATREPCELL" localSheetId="13">#REF!</definedName>
    <definedName name="HEATREPCELL" localSheetId="0">#REF!</definedName>
    <definedName name="HEATREPCELL">#REF!</definedName>
    <definedName name="HORNCELL" localSheetId="4">#REF!</definedName>
    <definedName name="HORNCELL" localSheetId="13">'SPR Coverpage'!#REF!</definedName>
    <definedName name="HORNCELL" localSheetId="0">'ULC Coverpage'!#REF!</definedName>
    <definedName name="HORNCELL">#REF!</definedName>
    <definedName name="HORNCELL1" localSheetId="4">#REF!</definedName>
    <definedName name="HORNCELL1" localSheetId="13">#REF!</definedName>
    <definedName name="HORNCELL1" localSheetId="0">#REF!</definedName>
    <definedName name="HORNCELL1">#REF!</definedName>
    <definedName name="HORNREPCELL" localSheetId="4">#REF!</definedName>
    <definedName name="HORNREPCELL" localSheetId="13">#REF!</definedName>
    <definedName name="HORNREPCELL" localSheetId="0">#REF!</definedName>
    <definedName name="HORNREPCELL">#REF!</definedName>
    <definedName name="HOSEFAISUM" localSheetId="4">#REF!</definedName>
    <definedName name="HOSEFAISUM" localSheetId="13">#REF!</definedName>
    <definedName name="HOSEFAISUM" localSheetId="0">#REF!</definedName>
    <definedName name="HOSEFAISUM">#REF!</definedName>
    <definedName name="HOSENASUM" localSheetId="4">#REF!</definedName>
    <definedName name="HOSENASUM" localSheetId="13">#REF!</definedName>
    <definedName name="HOSENASUM" localSheetId="0">#REF!</definedName>
    <definedName name="HOSENASUM">#REF!</definedName>
    <definedName name="HOSENTSUM" localSheetId="4">#REF!</definedName>
    <definedName name="HOSENTSUM" localSheetId="13">#REF!</definedName>
    <definedName name="HOSENTSUM" localSheetId="0">#REF!</definedName>
    <definedName name="HOSENTSUM">#REF!</definedName>
    <definedName name="HOSEPASS" localSheetId="4">#REF!</definedName>
    <definedName name="HOSEPASS" localSheetId="13">#REF!</definedName>
    <definedName name="HOSEPASS" localSheetId="0">#REF!</definedName>
    <definedName name="HOSEPASS">#REF!</definedName>
    <definedName name="hoserep100" localSheetId="4">#REF!</definedName>
    <definedName name="hoserep100" localSheetId="13">#REF!</definedName>
    <definedName name="hoserep100" localSheetId="0">#REF!</definedName>
    <definedName name="hoserep100">#REF!</definedName>
    <definedName name="hoserep50" localSheetId="4">#REF!</definedName>
    <definedName name="hoserep50" localSheetId="13">#REF!</definedName>
    <definedName name="hoserep50" localSheetId="0">#REF!</definedName>
    <definedName name="hoserep50">#REF!</definedName>
    <definedName name="hoserep75" localSheetId="4">#REF!</definedName>
    <definedName name="hoserep75" localSheetId="13">#REF!</definedName>
    <definedName name="hoserep75" localSheetId="0">#REF!</definedName>
    <definedName name="hoserep75">#REF!</definedName>
    <definedName name="HOSEREPSUM" localSheetId="4">#REF!</definedName>
    <definedName name="HOSEREPSUM" localSheetId="13">#REF!</definedName>
    <definedName name="HOSEREPSUM" localSheetId="0">#REF!</definedName>
    <definedName name="HOSEREPSUM">#REF!</definedName>
    <definedName name="HOSESPARECELL" localSheetId="4">#REF!</definedName>
    <definedName name="HOSESPARECELL" localSheetId="13">'SPR Coverpage'!#REF!</definedName>
    <definedName name="HOSESPARECELL" localSheetId="0">'ULC Coverpage'!#REF!</definedName>
    <definedName name="HOSESPARECELL">#REF!</definedName>
    <definedName name="HOSESUMNO" localSheetId="4">#REF!</definedName>
    <definedName name="HOSESUMNO" localSheetId="13">#REF!</definedName>
    <definedName name="HOSESUMNO" localSheetId="0">#REF!</definedName>
    <definedName name="HOSESUMNO">#REF!</definedName>
    <definedName name="HOSETOSUM" localSheetId="4">#REF!</definedName>
    <definedName name="HOSETOSUM" localSheetId="13">#REF!</definedName>
    <definedName name="HOSETOSUM" localSheetId="0">#REF!</definedName>
    <definedName name="HOSETOSUM">#REF!</definedName>
    <definedName name="HYDRO100" localSheetId="4">#REF!</definedName>
    <definedName name="HYDRO100" localSheetId="13">'SPR Coverpage'!#REF!</definedName>
    <definedName name="HYDRO100" localSheetId="0">'ULC Coverpage'!#REF!</definedName>
    <definedName name="HYDRO100">#REF!</definedName>
    <definedName name="HYDRO1001" localSheetId="4">#REF!</definedName>
    <definedName name="HYDRO1001">#REF!</definedName>
    <definedName name="HYDRO50" localSheetId="4">#REF!</definedName>
    <definedName name="HYDRO50" localSheetId="13">'SPR Coverpage'!#REF!</definedName>
    <definedName name="HYDRO50" localSheetId="0">'ULC Coverpage'!#REF!</definedName>
    <definedName name="HYDRO50">#REF!</definedName>
    <definedName name="HYDRO501" localSheetId="4">#REF!</definedName>
    <definedName name="HYDRO501">#REF!</definedName>
    <definedName name="HYDRO75" localSheetId="4">#REF!</definedName>
    <definedName name="HYDRO75" localSheetId="13">'SPR Coverpage'!#REF!</definedName>
    <definedName name="HYDRO75" localSheetId="0">'ULC Coverpage'!#REF!</definedName>
    <definedName name="HYDRO75">#REF!</definedName>
    <definedName name="HYDRO751" localSheetId="4">#REF!</definedName>
    <definedName name="HYDRO751">#REF!</definedName>
    <definedName name="LD12144CELL" localSheetId="4">#REF!</definedName>
    <definedName name="LD12144CELL" localSheetId="13">'SPR Coverpage'!#REF!</definedName>
    <definedName name="LD12144CELL" localSheetId="0">'ULC Coverpage'!#REF!</definedName>
    <definedName name="LD12144CELL">#REF!</definedName>
    <definedName name="LD12144CELL1" localSheetId="4">#REF!</definedName>
    <definedName name="LD12144CELL1">#REF!</definedName>
    <definedName name="LD12144REP" localSheetId="4">#REF!</definedName>
    <definedName name="LD12144REP" localSheetId="13">#REF!</definedName>
    <definedName name="LD12144REP" localSheetId="0">#REF!</definedName>
    <definedName name="LD12144REP">#REF!</definedName>
    <definedName name="LD12150CELL" localSheetId="4">#REF!</definedName>
    <definedName name="LD12150CELL" localSheetId="13">'SPR Coverpage'!#REF!</definedName>
    <definedName name="LD12150CELL" localSheetId="0">'ULC Coverpage'!#REF!</definedName>
    <definedName name="LD12150CELL">#REF!</definedName>
    <definedName name="LD12150CELL1" localSheetId="4">#REF!</definedName>
    <definedName name="LD12150CELL1">#REF!</definedName>
    <definedName name="LD12150REP" localSheetId="4">#REF!</definedName>
    <definedName name="LD12150REP" localSheetId="13">#REF!</definedName>
    <definedName name="LD12150REP" localSheetId="0">#REF!</definedName>
    <definedName name="LD12150REP">#REF!</definedName>
    <definedName name="LD12250CELL" localSheetId="4">#REF!</definedName>
    <definedName name="LD12250CELL" localSheetId="13">'SPR Coverpage'!#REF!</definedName>
    <definedName name="LD12250CELL" localSheetId="0">'ULC Coverpage'!#REF!</definedName>
    <definedName name="LD12250CELL">#REF!</definedName>
    <definedName name="LD12250CELL1" localSheetId="4">#REF!</definedName>
    <definedName name="LD12250CELL1">#REF!</definedName>
    <definedName name="LD12250REP" localSheetId="4">#REF!</definedName>
    <definedName name="LD12250REP" localSheetId="13">#REF!</definedName>
    <definedName name="LD12250REP" localSheetId="0">#REF!</definedName>
    <definedName name="LD12250REP">#REF!</definedName>
    <definedName name="LD12360CELL" localSheetId="4">#REF!</definedName>
    <definedName name="LD12360CELL" localSheetId="13">'SPR Coverpage'!#REF!</definedName>
    <definedName name="LD12360CELL" localSheetId="0">'ULC Coverpage'!#REF!</definedName>
    <definedName name="LD12360CELL">#REF!</definedName>
    <definedName name="LD12360CELL1" localSheetId="4">#REF!</definedName>
    <definedName name="LD12360CELL1">#REF!</definedName>
    <definedName name="LD12360REP" localSheetId="4">#REF!</definedName>
    <definedName name="LD12360REP" localSheetId="13">#REF!</definedName>
    <definedName name="LD12360REP" localSheetId="0">#REF!</definedName>
    <definedName name="LD12360REP">#REF!</definedName>
    <definedName name="LD1275CELL" localSheetId="4">#REF!</definedName>
    <definedName name="LD1275CELL" localSheetId="13">'SPR Coverpage'!#REF!</definedName>
    <definedName name="LD1275CELL" localSheetId="0">'ULC Coverpage'!#REF!</definedName>
    <definedName name="LD1275CELL">#REF!</definedName>
    <definedName name="LD1275CELL1" localSheetId="4">#REF!</definedName>
    <definedName name="LD1275CELL1">#REF!</definedName>
    <definedName name="LD1275REP" localSheetId="4">#REF!</definedName>
    <definedName name="LD1275REP" localSheetId="13">#REF!</definedName>
    <definedName name="LD1275REP" localSheetId="0">#REF!</definedName>
    <definedName name="LD1275REP">#REF!</definedName>
    <definedName name="LD6150CELL" localSheetId="4">#REF!</definedName>
    <definedName name="LD6150CELL" localSheetId="13">'SPR Coverpage'!#REF!</definedName>
    <definedName name="LD6150CELL" localSheetId="0">'ULC Coverpage'!#REF!</definedName>
    <definedName name="LD6150CELL">#REF!</definedName>
    <definedName name="LD6150CELL1" localSheetId="4">#REF!</definedName>
    <definedName name="LD6150CELL1">#REF!</definedName>
    <definedName name="LD6150REP" localSheetId="4">#REF!</definedName>
    <definedName name="LD6150REP" localSheetId="13">#REF!</definedName>
    <definedName name="LD6150REP" localSheetId="0">#REF!</definedName>
    <definedName name="LD6150REP">#REF!</definedName>
    <definedName name="LD6180CELL" localSheetId="4">#REF!</definedName>
    <definedName name="LD6180CELL" localSheetId="13">'SPR Coverpage'!#REF!</definedName>
    <definedName name="LD6180CELL" localSheetId="0">'ULC Coverpage'!#REF!</definedName>
    <definedName name="LD6180CELL">#REF!</definedName>
    <definedName name="LD6180CELL1" localSheetId="4">#REF!</definedName>
    <definedName name="LD6180CELL1">#REF!</definedName>
    <definedName name="LD6180REP" localSheetId="4">#REF!</definedName>
    <definedName name="LD6180REP" localSheetId="13">#REF!</definedName>
    <definedName name="LD6180REP" localSheetId="0">#REF!</definedName>
    <definedName name="LD6180REP">#REF!</definedName>
    <definedName name="LD636CELL" localSheetId="4">#REF!</definedName>
    <definedName name="LD636CELL" localSheetId="13">'SPR Coverpage'!#REF!</definedName>
    <definedName name="LD636CELL" localSheetId="0">'ULC Coverpage'!#REF!</definedName>
    <definedName name="LD636CELL">#REF!</definedName>
    <definedName name="LD636CELL1" localSheetId="4">#REF!</definedName>
    <definedName name="LD636CELL1">#REF!</definedName>
    <definedName name="LD636REP" localSheetId="4">#REF!</definedName>
    <definedName name="LD636REP" localSheetId="13">#REF!</definedName>
    <definedName name="LD636REP" localSheetId="0">#REF!</definedName>
    <definedName name="LD636REP">#REF!</definedName>
    <definedName name="LD675CELL" localSheetId="4">#REF!</definedName>
    <definedName name="LD675CELL" localSheetId="13">'SPR Coverpage'!#REF!</definedName>
    <definedName name="LD675CELL" localSheetId="0">'ULC Coverpage'!#REF!</definedName>
    <definedName name="LD675CELL">#REF!</definedName>
    <definedName name="LD675CELL1" localSheetId="4">#REF!</definedName>
    <definedName name="LD675CELL1">#REF!</definedName>
    <definedName name="LD675REP" localSheetId="4">#REF!</definedName>
    <definedName name="LD675REP" localSheetId="13">#REF!</definedName>
    <definedName name="LD675REP" localSheetId="0">#REF!</definedName>
    <definedName name="LD675REP">#REF!</definedName>
    <definedName name="LDX12144CELL" localSheetId="4">#REF!</definedName>
    <definedName name="LDX12144CELL" localSheetId="13">'SPR Coverpage'!#REF!</definedName>
    <definedName name="LDX12144CELL" localSheetId="0">'ULC Coverpage'!#REF!</definedName>
    <definedName name="LDX12144CELL">#REF!</definedName>
    <definedName name="LDX12144CELL1" localSheetId="4">#REF!</definedName>
    <definedName name="LDX12144CELL1">#REF!</definedName>
    <definedName name="LDX12144REP" localSheetId="4">#REF!</definedName>
    <definedName name="LDX12144REP" localSheetId="13">#REF!</definedName>
    <definedName name="LDX12144REP" localSheetId="0">#REF!</definedName>
    <definedName name="LDX12144REP">#REF!</definedName>
    <definedName name="LDX644CELL" localSheetId="4">#REF!</definedName>
    <definedName name="LDX644CELL" localSheetId="13">'SPR Coverpage'!#REF!</definedName>
    <definedName name="LDX644CELL" localSheetId="0">'ULC Coverpage'!#REF!</definedName>
    <definedName name="LDX644CELL">#REF!</definedName>
    <definedName name="LDX644CELL1" localSheetId="4">#REF!</definedName>
    <definedName name="LDX644CELL1">#REF!</definedName>
    <definedName name="LDX644REP" localSheetId="4">#REF!</definedName>
    <definedName name="LDX644REP" localSheetId="13">#REF!</definedName>
    <definedName name="LDX644REP" localSheetId="0">#REF!</definedName>
    <definedName name="LDX644REP">#REF!</definedName>
    <definedName name="LEDEXITCELL" localSheetId="4">#REF!</definedName>
    <definedName name="LEDEXITCELL" localSheetId="13">'SPR Coverpage'!#REF!</definedName>
    <definedName name="LEDEXITCELL" localSheetId="0">'ULC Coverpage'!#REF!</definedName>
    <definedName name="LEDEXITCELL">#REF!</definedName>
    <definedName name="LEDEXITCELL1" localSheetId="4">#REF!</definedName>
    <definedName name="LEDEXITCELL1">#REF!</definedName>
    <definedName name="LEDEXITCOMBO" localSheetId="4">#REF!</definedName>
    <definedName name="LEDEXITCOMBO" localSheetId="13">'SPR Coverpage'!#REF!</definedName>
    <definedName name="LEDEXITCOMBO" localSheetId="0">'ULC Coverpage'!#REF!</definedName>
    <definedName name="LEDEXITCOMBO">#REF!</definedName>
    <definedName name="LEDEXITCOMBO1" localSheetId="4">#REF!</definedName>
    <definedName name="LEDEXITCOMBO1">#REF!</definedName>
    <definedName name="LEDEXITCOMBOREP" localSheetId="4">#REF!</definedName>
    <definedName name="LEDEXITCOMBOREP" localSheetId="13">#REF!</definedName>
    <definedName name="LEDEXITCOMBOREP" localSheetId="0">#REF!</definedName>
    <definedName name="LEDEXITCOMBOREP">#REF!</definedName>
    <definedName name="LEDEXITREP" localSheetId="4">#REF!</definedName>
    <definedName name="LEDEXITREP" localSheetId="13">#REF!</definedName>
    <definedName name="LEDEXITREP" localSheetId="0">#REF!</definedName>
    <definedName name="LEDEXITREP">#REF!</definedName>
    <definedName name="LES18CELL" localSheetId="4">#REF!</definedName>
    <definedName name="LES18CELL" localSheetId="13">'SPR Coverpage'!#REF!</definedName>
    <definedName name="LES18CELL" localSheetId="0">'ULC Coverpage'!#REF!</definedName>
    <definedName name="LES18CELL">#REF!</definedName>
    <definedName name="LES18CELL1" localSheetId="4">#REF!</definedName>
    <definedName name="LES18CELL1" localSheetId="13">#REF!</definedName>
    <definedName name="LES18CELL1" localSheetId="0">#REF!</definedName>
    <definedName name="LES18CELL1">#REF!</definedName>
    <definedName name="LES18ECELL" localSheetId="4">#REF!</definedName>
    <definedName name="LES18ECELL" localSheetId="13">'SPR Coverpage'!#REF!</definedName>
    <definedName name="LES18ECELL" localSheetId="0">'ULC Coverpage'!#REF!</definedName>
    <definedName name="LES18ECELL">#REF!</definedName>
    <definedName name="LES18ECELL1" localSheetId="4">#REF!</definedName>
    <definedName name="LES18ECELL1" localSheetId="13">#REF!</definedName>
    <definedName name="LES18ECELL1" localSheetId="0">#REF!</definedName>
    <definedName name="LES18ECELL1">#REF!</definedName>
    <definedName name="LES18EREP1" localSheetId="4">#REF!</definedName>
    <definedName name="LES18EREP1" localSheetId="13">#REF!</definedName>
    <definedName name="LES18EREP1" localSheetId="0">#REF!</definedName>
    <definedName name="LES18EREP1">#REF!</definedName>
    <definedName name="LES18PCELL" localSheetId="4">#REF!</definedName>
    <definedName name="LES18PCELL" localSheetId="13">'SPR Coverpage'!#REF!</definedName>
    <definedName name="LES18PCELL" localSheetId="0">'ULC Coverpage'!#REF!</definedName>
    <definedName name="LES18PCELL">#REF!</definedName>
    <definedName name="LES18PCELL1" localSheetId="4">#REF!</definedName>
    <definedName name="LES18PCELL1">#REF!</definedName>
    <definedName name="LES18Prep" localSheetId="4">#REF!</definedName>
    <definedName name="LES18Prep" localSheetId="13">#REF!</definedName>
    <definedName name="LES18Prep" localSheetId="0">#REF!</definedName>
    <definedName name="LES18Prep">#REF!</definedName>
    <definedName name="LES18REP" localSheetId="4">#REF!</definedName>
    <definedName name="LES18REP" localSheetId="13">#REF!</definedName>
    <definedName name="LES18REP" localSheetId="0">#REF!</definedName>
    <definedName name="LES18REP">#REF!</definedName>
    <definedName name="LES18RT2CELL" localSheetId="4">#REF!</definedName>
    <definedName name="LES18RT2CELL" localSheetId="13">'SPR Coverpage'!#REF!</definedName>
    <definedName name="LES18RT2CELL" localSheetId="0">'ULC Coverpage'!#REF!</definedName>
    <definedName name="LES18RT2CELL">#REF!</definedName>
    <definedName name="LES18RT2CELL1" localSheetId="4">#REF!</definedName>
    <definedName name="LES18RT2CELL1" localSheetId="13">#REF!</definedName>
    <definedName name="LES18RT2CELL1" localSheetId="0">#REF!</definedName>
    <definedName name="LES18RT2CELL1">#REF!</definedName>
    <definedName name="LES18RT2REP" localSheetId="4">#REF!</definedName>
    <definedName name="LES18RT2REP" localSheetId="13">#REF!</definedName>
    <definedName name="LES18RT2REP" localSheetId="0">#REF!</definedName>
    <definedName name="LES18RT2REP">#REF!</definedName>
    <definedName name="LES18RTCELL" localSheetId="4">#REF!</definedName>
    <definedName name="LES18RTCELL" localSheetId="13">'SPR Coverpage'!#REF!</definedName>
    <definedName name="LES18RTCELL" localSheetId="0">'ULC Coverpage'!#REF!</definedName>
    <definedName name="LES18RTCELL">#REF!</definedName>
    <definedName name="LES18RTCELL1" localSheetId="4">#REF!</definedName>
    <definedName name="LES18RTCELL1">#REF!</definedName>
    <definedName name="LES18RTREP" localSheetId="4">#REF!</definedName>
    <definedName name="LES18RTREP" localSheetId="13">#REF!</definedName>
    <definedName name="LES18RTREP" localSheetId="0">#REF!</definedName>
    <definedName name="LES18RTREP">#REF!</definedName>
    <definedName name="LITHONIACELL" localSheetId="4">#REF!</definedName>
    <definedName name="LITHONIACELL" localSheetId="13">'SPR Coverpage'!#REF!</definedName>
    <definedName name="LITHONIACELL" localSheetId="0">'ULC Coverpage'!#REF!</definedName>
    <definedName name="LITHONIACELL">#REF!</definedName>
    <definedName name="LITHONIACELL1" localSheetId="4">#REF!</definedName>
    <definedName name="LITHONIACELL1">#REF!</definedName>
    <definedName name="LITHONIAREP" localSheetId="4">#REF!</definedName>
    <definedName name="LITHONIAREP" localSheetId="13">#REF!</definedName>
    <definedName name="LITHONIAREP" localSheetId="0">#REF!</definedName>
    <definedName name="LITHONIAREP">#REF!</definedName>
    <definedName name="LITHRT2CELL" localSheetId="4">#REF!</definedName>
    <definedName name="LITHRT2CELL" localSheetId="13">'SPR Coverpage'!#REF!</definedName>
    <definedName name="LITHRT2CELL" localSheetId="0">'ULC Coverpage'!#REF!</definedName>
    <definedName name="LITHRT2CELL">#REF!</definedName>
    <definedName name="LITHRT2CELL1" localSheetId="4">#REF!</definedName>
    <definedName name="LITHRT2CELL1">#REF!</definedName>
    <definedName name="LITHRT2REP" localSheetId="4">#REF!</definedName>
    <definedName name="LITHRT2REP" localSheetId="13">#REF!</definedName>
    <definedName name="LITHRT2REP" localSheetId="0">#REF!</definedName>
    <definedName name="LITHRT2REP">#REF!</definedName>
    <definedName name="LITHRT9CELL" localSheetId="4">#REF!</definedName>
    <definedName name="LITHRT9CELL" localSheetId="13">'SPR Coverpage'!#REF!</definedName>
    <definedName name="LITHRT9CELL" localSheetId="0">'ULC Coverpage'!#REF!</definedName>
    <definedName name="LITHRT9CELL">#REF!</definedName>
    <definedName name="LITHRT9CELL1" localSheetId="4">#REF!</definedName>
    <definedName name="LITHRT9CELL1">#REF!</definedName>
    <definedName name="LITHRT9REP" localSheetId="4">#REF!</definedName>
    <definedName name="LITHRT9REP" localSheetId="13">#REF!</definedName>
    <definedName name="LITHRT9REP" localSheetId="0">#REF!</definedName>
    <definedName name="LITHRT9REP">#REF!</definedName>
    <definedName name="LOWAIR" localSheetId="4">#REF!</definedName>
    <definedName name="LOWAIR" localSheetId="13">#REF!</definedName>
    <definedName name="LOWAIR" localSheetId="0">#REF!</definedName>
    <definedName name="LOWAIR">#REF!</definedName>
    <definedName name="M12150CELL" localSheetId="4">#REF!</definedName>
    <definedName name="M12150CELL" localSheetId="13">'SPR Coverpage'!#REF!</definedName>
    <definedName name="M12150CELL" localSheetId="0">'ULC Coverpage'!#REF!</definedName>
    <definedName name="M12150CELL">#REF!</definedName>
    <definedName name="M12150CELL1" localSheetId="4">#REF!</definedName>
    <definedName name="M12150CELL1" localSheetId="13">#REF!</definedName>
    <definedName name="M12150CELL1" localSheetId="0">#REF!</definedName>
    <definedName name="M12150CELL1">#REF!</definedName>
    <definedName name="M12150REP" localSheetId="4">#REF!</definedName>
    <definedName name="M12150REP" localSheetId="13">#REF!</definedName>
    <definedName name="M12150REP" localSheetId="0">#REF!</definedName>
    <definedName name="M12150REP">#REF!</definedName>
    <definedName name="MISCBATTFAIL" localSheetId="4">#REF!</definedName>
    <definedName name="MISCBATTFAIL" localSheetId="13">#REF!</definedName>
    <definedName name="MISCBATTFAIL" localSheetId="0">#REF!</definedName>
    <definedName name="MISCBATTFAIL">#REF!</definedName>
    <definedName name="MISCBATTREP" localSheetId="4">#REF!</definedName>
    <definedName name="MISCBATTREP" localSheetId="13">#REF!</definedName>
    <definedName name="MISCBATTREP" localSheetId="0">#REF!</definedName>
    <definedName name="MISCBATTREP">#REF!</definedName>
    <definedName name="MISCELU" localSheetId="4">#REF!</definedName>
    <definedName name="MISCELU" localSheetId="13">#REF!</definedName>
    <definedName name="MISCELU" localSheetId="0">#REF!</definedName>
    <definedName name="MISCELU">#REF!</definedName>
    <definedName name="MISCELUREP" localSheetId="4">#REF!</definedName>
    <definedName name="MISCELUREP" localSheetId="13">#REF!</definedName>
    <definedName name="MISCELUREP" localSheetId="0">#REF!</definedName>
    <definedName name="MISCELUREP">#REF!</definedName>
    <definedName name="MODCELL" localSheetId="4">#REF!</definedName>
    <definedName name="MODCELL" localSheetId="13">'SPR Coverpage'!#REF!</definedName>
    <definedName name="MODCELL" localSheetId="0">'ULC Coverpage'!#REF!</definedName>
    <definedName name="MODCELL">#REF!</definedName>
    <definedName name="MODCELL1" localSheetId="4">#REF!</definedName>
    <definedName name="MODCELL1" localSheetId="13">#REF!</definedName>
    <definedName name="MODCELL1" localSheetId="0">#REF!</definedName>
    <definedName name="MODCELL1">#REF!</definedName>
    <definedName name="modelno1" localSheetId="4">#REF!</definedName>
    <definedName name="modelno1" localSheetId="13">#REF!</definedName>
    <definedName name="modelno1" localSheetId="0">#REF!</definedName>
    <definedName name="modelno1">#REF!</definedName>
    <definedName name="modelno10" localSheetId="4">#REF!</definedName>
    <definedName name="modelno10" localSheetId="13">#REF!</definedName>
    <definedName name="modelno10" localSheetId="0">#REF!</definedName>
    <definedName name="modelno10">#REF!</definedName>
    <definedName name="modelno11" localSheetId="4">#REF!</definedName>
    <definedName name="modelno11" localSheetId="13">#REF!</definedName>
    <definedName name="modelno11" localSheetId="0">#REF!</definedName>
    <definedName name="modelno11">#REF!</definedName>
    <definedName name="modelno12" localSheetId="4">#REF!</definedName>
    <definedName name="modelno12" localSheetId="13">#REF!</definedName>
    <definedName name="modelno12" localSheetId="0">#REF!</definedName>
    <definedName name="modelno12">#REF!</definedName>
    <definedName name="modelno13" localSheetId="4">#REF!</definedName>
    <definedName name="modelno13" localSheetId="13">#REF!</definedName>
    <definedName name="modelno13" localSheetId="0">#REF!</definedName>
    <definedName name="modelno13">#REF!</definedName>
    <definedName name="modelno14" localSheetId="4">#REF!</definedName>
    <definedName name="modelno14" localSheetId="13">#REF!</definedName>
    <definedName name="modelno14" localSheetId="0">#REF!</definedName>
    <definedName name="modelno14">#REF!</definedName>
    <definedName name="modelno15" localSheetId="4">#REF!</definedName>
    <definedName name="modelno15" localSheetId="13">#REF!</definedName>
    <definedName name="modelno15" localSheetId="0">#REF!</definedName>
    <definedName name="modelno15">#REF!</definedName>
    <definedName name="modelno16" localSheetId="4">#REF!</definedName>
    <definedName name="modelno16" localSheetId="13">#REF!</definedName>
    <definedName name="modelno16" localSheetId="0">#REF!</definedName>
    <definedName name="modelno16">#REF!</definedName>
    <definedName name="modelno17" localSheetId="4">#REF!</definedName>
    <definedName name="modelno17" localSheetId="13">#REF!</definedName>
    <definedName name="modelno17" localSheetId="0">#REF!</definedName>
    <definedName name="modelno17">#REF!</definedName>
    <definedName name="modelno18" localSheetId="4">#REF!</definedName>
    <definedName name="modelno18" localSheetId="13">#REF!</definedName>
    <definedName name="modelno18" localSheetId="0">#REF!</definedName>
    <definedName name="modelno18">#REF!</definedName>
    <definedName name="modelno19" localSheetId="4">#REF!</definedName>
    <definedName name="modelno19" localSheetId="13">#REF!</definedName>
    <definedName name="modelno19" localSheetId="0">#REF!</definedName>
    <definedName name="modelno19">#REF!</definedName>
    <definedName name="modelno2" localSheetId="4">#REF!</definedName>
    <definedName name="modelno2" localSheetId="13">#REF!</definedName>
    <definedName name="modelno2" localSheetId="0">#REF!</definedName>
    <definedName name="modelno2">#REF!</definedName>
    <definedName name="modelno20" localSheetId="4">#REF!</definedName>
    <definedName name="modelno20" localSheetId="13">#REF!</definedName>
    <definedName name="modelno20" localSheetId="0">#REF!</definedName>
    <definedName name="modelno20">#REF!</definedName>
    <definedName name="modelno21" localSheetId="4">#REF!</definedName>
    <definedName name="modelno21" localSheetId="13">#REF!</definedName>
    <definedName name="modelno21" localSheetId="0">#REF!</definedName>
    <definedName name="modelno21">#REF!</definedName>
    <definedName name="modelno22" localSheetId="4">#REF!</definedName>
    <definedName name="modelno22" localSheetId="13">#REF!</definedName>
    <definedName name="modelno22" localSheetId="0">#REF!</definedName>
    <definedName name="modelno22">#REF!</definedName>
    <definedName name="modelno23" localSheetId="4">#REF!</definedName>
    <definedName name="modelno23" localSheetId="13">#REF!</definedName>
    <definedName name="modelno23" localSheetId="0">#REF!</definedName>
    <definedName name="modelno23">#REF!</definedName>
    <definedName name="modelno24" localSheetId="4">#REF!</definedName>
    <definedName name="modelno24" localSheetId="13">#REF!</definedName>
    <definedName name="modelno24" localSheetId="0">#REF!</definedName>
    <definedName name="modelno24">#REF!</definedName>
    <definedName name="modelno25" localSheetId="4">#REF!</definedName>
    <definedName name="modelno25" localSheetId="13">#REF!</definedName>
    <definedName name="modelno25" localSheetId="0">#REF!</definedName>
    <definedName name="modelno25">#REF!</definedName>
    <definedName name="modelno26" localSheetId="4">#REF!</definedName>
    <definedName name="modelno26" localSheetId="13">#REF!</definedName>
    <definedName name="modelno26" localSheetId="0">#REF!</definedName>
    <definedName name="modelno26">#REF!</definedName>
    <definedName name="modelno27" localSheetId="4">#REF!</definedName>
    <definedName name="modelno27" localSheetId="13">#REF!</definedName>
    <definedName name="modelno27" localSheetId="0">#REF!</definedName>
    <definedName name="modelno27">#REF!</definedName>
    <definedName name="modelno28" localSheetId="4">#REF!</definedName>
    <definedName name="modelno28" localSheetId="13">#REF!</definedName>
    <definedName name="modelno28" localSheetId="0">#REF!</definedName>
    <definedName name="modelno28">#REF!</definedName>
    <definedName name="modelno29" localSheetId="4">#REF!</definedName>
    <definedName name="modelno29" localSheetId="13">#REF!</definedName>
    <definedName name="modelno29" localSheetId="0">#REF!</definedName>
    <definedName name="modelno29">#REF!</definedName>
    <definedName name="modelno3" localSheetId="4">#REF!</definedName>
    <definedName name="modelno3" localSheetId="13">#REF!</definedName>
    <definedName name="modelno3" localSheetId="0">#REF!</definedName>
    <definedName name="modelno3">#REF!</definedName>
    <definedName name="modelno30" localSheetId="4">#REF!</definedName>
    <definedName name="modelno30" localSheetId="13">#REF!</definedName>
    <definedName name="modelno30" localSheetId="0">#REF!</definedName>
    <definedName name="modelno30">#REF!</definedName>
    <definedName name="modelno31" localSheetId="4">#REF!</definedName>
    <definedName name="modelno31" localSheetId="13">#REF!</definedName>
    <definedName name="modelno31" localSheetId="0">#REF!</definedName>
    <definedName name="modelno31">#REF!</definedName>
    <definedName name="modelno32" localSheetId="4">#REF!</definedName>
    <definedName name="modelno32" localSheetId="13">#REF!</definedName>
    <definedName name="modelno32" localSheetId="0">#REF!</definedName>
    <definedName name="modelno32">#REF!</definedName>
    <definedName name="modelno33" localSheetId="4">#REF!</definedName>
    <definedName name="modelno33" localSheetId="13">#REF!</definedName>
    <definedName name="modelno33" localSheetId="0">#REF!</definedName>
    <definedName name="modelno33">#REF!</definedName>
    <definedName name="modelno34" localSheetId="4">#REF!</definedName>
    <definedName name="modelno34" localSheetId="13">#REF!</definedName>
    <definedName name="modelno34" localSheetId="0">#REF!</definedName>
    <definedName name="modelno34">#REF!</definedName>
    <definedName name="modelno35" localSheetId="4">#REF!</definedName>
    <definedName name="modelno35" localSheetId="13">#REF!</definedName>
    <definedName name="modelno35" localSheetId="0">#REF!</definedName>
    <definedName name="modelno35">#REF!</definedName>
    <definedName name="modelno36" localSheetId="4">#REF!</definedName>
    <definedName name="modelno36" localSheetId="13">#REF!</definedName>
    <definedName name="modelno36" localSheetId="0">#REF!</definedName>
    <definedName name="modelno36">#REF!</definedName>
    <definedName name="modelno4" localSheetId="4">#REF!</definedName>
    <definedName name="modelno4" localSheetId="13">#REF!</definedName>
    <definedName name="modelno4" localSheetId="0">#REF!</definedName>
    <definedName name="modelno4">#REF!</definedName>
    <definedName name="modelno5" localSheetId="4">#REF!</definedName>
    <definedName name="modelno5" localSheetId="13">#REF!</definedName>
    <definedName name="modelno5" localSheetId="0">#REF!</definedName>
    <definedName name="modelno5">#REF!</definedName>
    <definedName name="modelno6" localSheetId="4">#REF!</definedName>
    <definedName name="modelno6" localSheetId="13">#REF!</definedName>
    <definedName name="modelno6" localSheetId="0">#REF!</definedName>
    <definedName name="modelno6">#REF!</definedName>
    <definedName name="modelno7" localSheetId="4">#REF!</definedName>
    <definedName name="modelno7" localSheetId="13">#REF!</definedName>
    <definedName name="modelno7" localSheetId="0">#REF!</definedName>
    <definedName name="modelno7">#REF!</definedName>
    <definedName name="modelno8" localSheetId="4">#REF!</definedName>
    <definedName name="modelno8" localSheetId="13">#REF!</definedName>
    <definedName name="modelno8" localSheetId="0">#REF!</definedName>
    <definedName name="modelno8">#REF!</definedName>
    <definedName name="modelno9" localSheetId="4">#REF!</definedName>
    <definedName name="modelno9" localSheetId="13">#REF!</definedName>
    <definedName name="modelno9" localSheetId="0">#REF!</definedName>
    <definedName name="modelno9">#REF!</definedName>
    <definedName name="MODREPCELL" localSheetId="4">#REF!</definedName>
    <definedName name="MODREPCELL" localSheetId="13">#REF!</definedName>
    <definedName name="MODREPCELL" localSheetId="0">#REF!</definedName>
    <definedName name="MODREPCELL">#REF!</definedName>
    <definedName name="MSL12150CELL" localSheetId="4">#REF!</definedName>
    <definedName name="MSL12150CELL" localSheetId="13">'SPR Coverpage'!#REF!</definedName>
    <definedName name="MSL12150CELL" localSheetId="0">'ULC Coverpage'!#REF!</definedName>
    <definedName name="MSL12150CELL">#REF!</definedName>
    <definedName name="MSL12150CELL1" localSheetId="4">#REF!</definedName>
    <definedName name="MSL12150CELL1" localSheetId="13">#REF!</definedName>
    <definedName name="MSL12150CELL1" localSheetId="0">#REF!</definedName>
    <definedName name="MSL12150CELL1">#REF!</definedName>
    <definedName name="MSL12150REP" localSheetId="4">#REF!</definedName>
    <definedName name="MSL12150REP" localSheetId="13">#REF!</definedName>
    <definedName name="MSL12150REP" localSheetId="0">#REF!</definedName>
    <definedName name="MSL12150REP">#REF!</definedName>
    <definedName name="MSL12200CELL" localSheetId="4">#REF!</definedName>
    <definedName name="MSL12200CELL" localSheetId="13">'SPR Coverpage'!#REF!</definedName>
    <definedName name="MSL12200CELL" localSheetId="0">'ULC Coverpage'!#REF!</definedName>
    <definedName name="MSL12200CELL">#REF!</definedName>
    <definedName name="MSL12200CELL1" localSheetId="4">#REF!</definedName>
    <definedName name="MSL12200CELL1">#REF!</definedName>
    <definedName name="MSL12200REP" localSheetId="4">#REF!</definedName>
    <definedName name="MSL12200REP" localSheetId="13">#REF!</definedName>
    <definedName name="MSL12200REP" localSheetId="0">#REF!</definedName>
    <definedName name="MSL12200REP">#REF!</definedName>
    <definedName name="MSL1236CELL" localSheetId="4">#REF!</definedName>
    <definedName name="MSL1236CELL" localSheetId="13">'SPR Coverpage'!#REF!</definedName>
    <definedName name="MSL1236CELL" localSheetId="0">'ULC Coverpage'!#REF!</definedName>
    <definedName name="MSL1236CELL">#REF!</definedName>
    <definedName name="MSL1236CELL1" localSheetId="4">#REF!</definedName>
    <definedName name="MSL1236CELL1">#REF!</definedName>
    <definedName name="MSL1236REP" localSheetId="4">#REF!</definedName>
    <definedName name="MSL1236REP" localSheetId="13">#REF!</definedName>
    <definedName name="MSL1236REP" localSheetId="0">#REF!</definedName>
    <definedName name="MSL1236REP">#REF!</definedName>
    <definedName name="NICAD11" localSheetId="4">#REF!</definedName>
    <definedName name="NICAD11" localSheetId="13">#REF!</definedName>
    <definedName name="NICAD11" localSheetId="0">#REF!</definedName>
    <definedName name="NICAD11">#REF!</definedName>
    <definedName name="NICAD11REP" localSheetId="4">#REF!</definedName>
    <definedName name="NICAD11REP" localSheetId="13">#REF!</definedName>
    <definedName name="NICAD11REP" localSheetId="0">#REF!</definedName>
    <definedName name="NICAD11REP">#REF!</definedName>
    <definedName name="NICAD2HD" localSheetId="4">#REF!</definedName>
    <definedName name="NICAD2HD" localSheetId="13">#REF!</definedName>
    <definedName name="NICAD2HD" localSheetId="0">#REF!</definedName>
    <definedName name="NICAD2HD">#REF!</definedName>
    <definedName name="NICAD2HDREP" localSheetId="4">#REF!</definedName>
    <definedName name="NICAD2HDREP" localSheetId="13">#REF!</definedName>
    <definedName name="NICAD2HDREP" localSheetId="0">#REF!</definedName>
    <definedName name="NICAD2HDREP">#REF!</definedName>
    <definedName name="NICAD2W" localSheetId="4">#REF!</definedName>
    <definedName name="NICAD2W" localSheetId="13">#REF!</definedName>
    <definedName name="NICAD2W" localSheetId="0">#REF!</definedName>
    <definedName name="NICAD2W">#REF!</definedName>
    <definedName name="NICAD2WHD" localSheetId="4">#REF!</definedName>
    <definedName name="NICAD2WHD" localSheetId="13">#REF!</definedName>
    <definedName name="NICAD2WHD" localSheetId="0">#REF!</definedName>
    <definedName name="NICAD2WHD">#REF!</definedName>
    <definedName name="NICAD2WHDREP" localSheetId="4">#REF!</definedName>
    <definedName name="NICAD2WHDREP" localSheetId="13">#REF!</definedName>
    <definedName name="NICAD2WHDREP" localSheetId="0">#REF!</definedName>
    <definedName name="NICAD2WHDREP">#REF!</definedName>
    <definedName name="NICAD2WREP" localSheetId="4">#REF!</definedName>
    <definedName name="NICAD2WREP" localSheetId="13">#REF!</definedName>
    <definedName name="NICAD2WREP" localSheetId="0">#REF!</definedName>
    <definedName name="NICAD2WREP">#REF!</definedName>
    <definedName name="NICAD3HD" localSheetId="4">#REF!</definedName>
    <definedName name="NICAD3HD" localSheetId="13">#REF!</definedName>
    <definedName name="NICAD3HD" localSheetId="0">#REF!</definedName>
    <definedName name="NICAD3HD">#REF!</definedName>
    <definedName name="NICAD3HDREP" localSheetId="4">#REF!</definedName>
    <definedName name="NICAD3HDREP" localSheetId="13">#REF!</definedName>
    <definedName name="NICAD3HDREP" localSheetId="0">#REF!</definedName>
    <definedName name="NICAD3HDREP">#REF!</definedName>
    <definedName name="NICAD3P" localSheetId="4">#REF!</definedName>
    <definedName name="NICAD3P" localSheetId="13">#REF!</definedName>
    <definedName name="NICAD3P" localSheetId="0">#REF!</definedName>
    <definedName name="NICAD3P">#REF!</definedName>
    <definedName name="NICAD3PREP" localSheetId="4">#REF!</definedName>
    <definedName name="NICAD3PREP" localSheetId="13">#REF!</definedName>
    <definedName name="NICAD3PREP" localSheetId="0">#REF!</definedName>
    <definedName name="NICAD3PREP">#REF!</definedName>
    <definedName name="NICAD3W" localSheetId="4">#REF!</definedName>
    <definedName name="NICAD3W" localSheetId="13">#REF!</definedName>
    <definedName name="NICAD3W" localSheetId="0">#REF!</definedName>
    <definedName name="NICAD3W">#REF!</definedName>
    <definedName name="NICAD3WREP" localSheetId="4">#REF!</definedName>
    <definedName name="NICAD3WREP" localSheetId="13">#REF!</definedName>
    <definedName name="NICAD3WREP" localSheetId="0">#REF!</definedName>
    <definedName name="NICAD3WREP">#REF!</definedName>
    <definedName name="NICAD4B" localSheetId="4">#REF!</definedName>
    <definedName name="NICAD4B" localSheetId="13">#REF!</definedName>
    <definedName name="NICAD4B" localSheetId="0">#REF!</definedName>
    <definedName name="NICAD4B">#REF!</definedName>
    <definedName name="NICAD4BREP" localSheetId="4">#REF!</definedName>
    <definedName name="NICAD4BREP" localSheetId="13">#REF!</definedName>
    <definedName name="NICAD4BREP" localSheetId="0">#REF!</definedName>
    <definedName name="NICAD4BREP">#REF!</definedName>
    <definedName name="NICAD4L" localSheetId="4">#REF!</definedName>
    <definedName name="NICAD4L" localSheetId="13">#REF!</definedName>
    <definedName name="NICAD4L" localSheetId="0">#REF!</definedName>
    <definedName name="NICAD4L">#REF!</definedName>
    <definedName name="NICAD4LREP" localSheetId="4">#REF!</definedName>
    <definedName name="NICAD4LREP" localSheetId="13">#REF!</definedName>
    <definedName name="NICAD4LREP" localSheetId="0">#REF!</definedName>
    <definedName name="NICAD4LREP">#REF!</definedName>
    <definedName name="NICAD4SPL" localSheetId="4">#REF!</definedName>
    <definedName name="NICAD4SPL" localSheetId="13">#REF!</definedName>
    <definedName name="NICAD4SPL" localSheetId="0">#REF!</definedName>
    <definedName name="NICAD4SPL">#REF!</definedName>
    <definedName name="NICAD4SPLREP" localSheetId="4">#REF!</definedName>
    <definedName name="NICAD4SPLREP" localSheetId="13">#REF!</definedName>
    <definedName name="NICAD4SPLREP" localSheetId="0">#REF!</definedName>
    <definedName name="NICAD4SPLREP">#REF!</definedName>
    <definedName name="NICAD4SQ" localSheetId="4">#REF!</definedName>
    <definedName name="NICAD4SQ" localSheetId="13">#REF!</definedName>
    <definedName name="NICAD4SQ" localSheetId="0">#REF!</definedName>
    <definedName name="NICAD4SQ">#REF!</definedName>
    <definedName name="NICAD4SQREP" localSheetId="4">#REF!</definedName>
    <definedName name="NICAD4SQREP" localSheetId="13">#REF!</definedName>
    <definedName name="NICAD4SQREP" localSheetId="0">#REF!</definedName>
    <definedName name="NICAD4SQREP">#REF!</definedName>
    <definedName name="NICAD4W" localSheetId="4">#REF!</definedName>
    <definedName name="NICAD4W" localSheetId="13">#REF!</definedName>
    <definedName name="NICAD4W" localSheetId="0">#REF!</definedName>
    <definedName name="NICAD4W">#REF!</definedName>
    <definedName name="NICAD4WREP" localSheetId="4">#REF!</definedName>
    <definedName name="NICAD4WREP" localSheetId="13">#REF!</definedName>
    <definedName name="NICAD4WREP" localSheetId="0">#REF!</definedName>
    <definedName name="NICAD4WREP">#REF!</definedName>
    <definedName name="NICADCell" localSheetId="4">#REF!</definedName>
    <definedName name="NICADCell" localSheetId="13">'SPR Coverpage'!#REF!</definedName>
    <definedName name="NICADCell" localSheetId="0">'ULC Coverpage'!#REF!</definedName>
    <definedName name="NICADCell">#REF!</definedName>
    <definedName name="NICADCELL1" localSheetId="4">#REF!</definedName>
    <definedName name="NICADCELL1" localSheetId="13">#REF!</definedName>
    <definedName name="NICADCELL1" localSheetId="0">#REF!</definedName>
    <definedName name="NICADCELL1">#REF!</definedName>
    <definedName name="NICADREPCELL" localSheetId="4">#REF!</definedName>
    <definedName name="NICADREPCELL" localSheetId="13">#REF!</definedName>
    <definedName name="NICADREPCELL" localSheetId="0">#REF!</definedName>
    <definedName name="NICADREPCELL">#REF!</definedName>
    <definedName name="NOCELLS" localSheetId="4">#REF!</definedName>
    <definedName name="NOCELLS">#REF!</definedName>
    <definedName name="OTHERSPARECELL" localSheetId="4">#REF!</definedName>
    <definedName name="OTHERSPARECELL" localSheetId="13">'SPR Coverpage'!#REF!</definedName>
    <definedName name="OTHERSPARECELL" localSheetId="0">'ULC Coverpage'!#REF!</definedName>
    <definedName name="OTHERSPARECELL">#REF!</definedName>
    <definedName name="PANELCELL" localSheetId="4">#REF!</definedName>
    <definedName name="PANELCELL" localSheetId="13">'SPR Coverpage'!#REF!</definedName>
    <definedName name="PANELCELL" localSheetId="0">'ULC Coverpage'!#REF!</definedName>
    <definedName name="PANELCELL">#REF!</definedName>
    <definedName name="PANELCELL1" localSheetId="4">#REF!</definedName>
    <definedName name="PANELCELL1">#REF!</definedName>
    <definedName name="PANELREPCELL" localSheetId="4">#REF!</definedName>
    <definedName name="PANELREPCELL" localSheetId="13">#REF!</definedName>
    <definedName name="PANELREPCELL" localSheetId="0">#REF!</definedName>
    <definedName name="PANELREPCELL">#REF!</definedName>
    <definedName name="PHONEREPCELL" localSheetId="4">#REF!</definedName>
    <definedName name="PHONEREPCELL" localSheetId="13">#REF!</definedName>
    <definedName name="PHONEREPCELL" localSheetId="0">#REF!</definedName>
    <definedName name="PHONEREPCELL">#REF!</definedName>
    <definedName name="_xlnm.Print_Area" localSheetId="2">'APPENDIX C1+C2.13 2.14 2.15'!$A$1:$L$50</definedName>
    <definedName name="_xlnm.Print_Area" localSheetId="12">'C3.1FieldDeviceTesting-Legend'!$A$1:$L$53</definedName>
    <definedName name="_xlnm.Print_Area" localSheetId="1">'DEFICIENCY SUMMARY'!$A$1:$L$56</definedName>
    <definedName name="_xlnm.Print_Area" localSheetId="5">'ELU only'!$A$1:$H$65</definedName>
    <definedName name="_xlnm.Print_Area" localSheetId="7">'ELU, EXT, HOSES'!$A$1:$Q$123</definedName>
    <definedName name="_xlnm.Print_Area" localSheetId="4">'EXT only'!$A$1:$H$65</definedName>
    <definedName name="_xlnm.Print_Area" localSheetId="20">'Fire Hydrant Form'!$A$1:$J$48</definedName>
    <definedName name="_xlnm.Print_Area" localSheetId="19">'Gauges Record-if blank noPDF'!$A$1:$H$45</definedName>
    <definedName name="_xlnm.Print_Area" localSheetId="6">'HOSES only'!$A$1:$H$64</definedName>
    <definedName name="_xlnm.Print_Area" localSheetId="3">'LOG REPORT C3.2- Device Record'!$A$1:$P$65</definedName>
    <definedName name="_xlnm.Print_Area" localSheetId="18">'Low Point Record-if blank noPDF'!$A$1:$Q$48</definedName>
    <definedName name="_xlnm.Print_Area" localSheetId="15">'NFPA 25 Annual Checklist'!$A$1:$O$65</definedName>
    <definedName name="_xlnm.Print_Area" localSheetId="16">'NFPA 25 Quart &amp; Semi Checklist'!$A$1:$O$65</definedName>
    <definedName name="_xlnm.Print_Area" localSheetId="21">'Sequence of Events CONDENSED'!$A$1:$AH$27</definedName>
    <definedName name="_xlnm.Print_Area" localSheetId="22">'Sequence of Events -EXTENDED'!$A$1:$AK$30</definedName>
    <definedName name="_xlnm.Print_Area" localSheetId="13">'SPR Coverpage'!$A$1:$K$40</definedName>
    <definedName name="_xlnm.Print_Area" localSheetId="14">'SPR Inspection Report Summary'!$A$1:$O$178</definedName>
    <definedName name="_xlnm.Print_Area" localSheetId="17">'Sprinkler Device List'!$A$1:$S$56</definedName>
    <definedName name="_xlnm.Print_Area" localSheetId="8">'ULC - C2.1-2.12'!$A$1:$O$152</definedName>
    <definedName name="_xlnm.Print_Area" localSheetId="0">'ULC Coverpage'!$A$1:$K$35</definedName>
    <definedName name="_xlnm.Print_Area" localSheetId="11">'ULC-extra-battery box'!$A$1:$Q$52</definedName>
    <definedName name="_xlnm.Print_Area" localSheetId="9">'ULC-extraPG-3+ annunciators'!$A$1:$O$63</definedName>
    <definedName name="_xlnm.Print_Area" localSheetId="10">'ULC-extra-Power Supply|Booster'!$A$1:$O$63</definedName>
    <definedName name="_xlnm.Print_Titles" localSheetId="5">'ELU only'!$3:$9</definedName>
    <definedName name="_xlnm.Print_Titles" localSheetId="7">'ELU, EXT, HOSES'!$36:$37</definedName>
    <definedName name="_xlnm.Print_Titles" localSheetId="4">'EXT only'!$3:$9</definedName>
    <definedName name="_xlnm.Print_Titles" localSheetId="20">'Fire Hydrant Form'!$8:$8</definedName>
    <definedName name="_xlnm.Print_Titles" localSheetId="19">'Gauges Record-if blank noPDF'!$7:$9</definedName>
    <definedName name="_xlnm.Print_Titles" localSheetId="6">'HOSES only'!$3:$8</definedName>
    <definedName name="_xlnm.Print_Titles" localSheetId="3">'LOG REPORT C3.2- Device Record'!$18:$20</definedName>
    <definedName name="_xlnm.Print_Titles" localSheetId="18">'Low Point Record-if blank noPDF'!$10:$12</definedName>
    <definedName name="_xlnm.Print_Titles" localSheetId="15">'NFPA 25 Annual Checklist'!$4:$6</definedName>
    <definedName name="_xlnm.Print_Titles" localSheetId="16">'NFPA 25 Quart &amp; Semi Checklist'!$4:$6</definedName>
    <definedName name="_xlnm.Print_Titles" localSheetId="17">'Sprinkler Device List'!$11:$13</definedName>
    <definedName name="_xlnm.Print_Titles" localSheetId="8">'ULC - C2.1-2.12'!$1:$3</definedName>
    <definedName name="_xlnm.Print_Titles" localSheetId="11">'ULC-extra-battery box'!$1:$3</definedName>
    <definedName name="_xlnm.Print_Titles" localSheetId="9">'ULC-extraPG-3+ annunciators'!$1:$3</definedName>
    <definedName name="_xlnm.Print_Titles" localSheetId="10">'ULC-extra-Power Supply|Booster'!$1:$3</definedName>
    <definedName name="PullCell" localSheetId="4">#REF!</definedName>
    <definedName name="PullCell" localSheetId="13">'SPR Coverpage'!#REF!</definedName>
    <definedName name="PullCell" localSheetId="0">'ULC Coverpage'!#REF!</definedName>
    <definedName name="PullCell">#REF!</definedName>
    <definedName name="PullCell1" localSheetId="4">#REF!</definedName>
    <definedName name="PullCell1" localSheetId="13">#REF!</definedName>
    <definedName name="PullCell1" localSheetId="0">#REF!</definedName>
    <definedName name="PullCell1">#REF!</definedName>
    <definedName name="PULLREPCELL" localSheetId="4">#REF!</definedName>
    <definedName name="PULLREPCELL" localSheetId="13">#REF!</definedName>
    <definedName name="PULLREPCELL" localSheetId="0">#REF!</definedName>
    <definedName name="PULLREPCELL">#REF!</definedName>
    <definedName name="PULLSTATION" localSheetId="4">#REF!</definedName>
    <definedName name="PULLSTATION" localSheetId="13">#REF!</definedName>
    <definedName name="PULLSTATION" localSheetId="0">#REF!</definedName>
    <definedName name="PULLSTATION">#REF!</definedName>
    <definedName name="READYLITE6V34AHCELL" localSheetId="4">#REF!</definedName>
    <definedName name="READYLITE6V34AHCELL" localSheetId="13">'SPR Coverpage'!#REF!</definedName>
    <definedName name="READYLITE6V34AHCELL" localSheetId="0">'ULC Coverpage'!#REF!</definedName>
    <definedName name="READYLITE6V34AHCELL">#REF!</definedName>
    <definedName name="READYLITE6V34AHCELL1" localSheetId="4">#REF!</definedName>
    <definedName name="READYLITE6V34AHCELL1" localSheetId="13">#REF!</definedName>
    <definedName name="READYLITE6V34AHCELL1" localSheetId="0">#REF!</definedName>
    <definedName name="READYLITE6V34AHCELL1">#REF!</definedName>
    <definedName name="READYLITE6V34AHREP" localSheetId="4">#REF!</definedName>
    <definedName name="READYLITE6V34AHREP" localSheetId="13">#REF!</definedName>
    <definedName name="READYLITE6V34AHREP" localSheetId="0">#REF!</definedName>
    <definedName name="READYLITE6V34AHREP">#REF!</definedName>
    <definedName name="READYLITECELL" localSheetId="4">#REF!</definedName>
    <definedName name="READYLITECELL" localSheetId="13">'SPR Coverpage'!#REF!</definedName>
    <definedName name="READYLITECELL" localSheetId="0">'ULC Coverpage'!#REF!</definedName>
    <definedName name="READYLITECELL">#REF!</definedName>
    <definedName name="READYLITECELL1" localSheetId="4">#REF!</definedName>
    <definedName name="READYLITECELL1">#REF!</definedName>
    <definedName name="READYLITEREP" localSheetId="4">#REF!</definedName>
    <definedName name="READYLITEREP" localSheetId="13">#REF!</definedName>
    <definedName name="READYLITEREP" localSheetId="0">#REF!</definedName>
    <definedName name="READYLITEREP">#REF!</definedName>
    <definedName name="RECOMMEND" localSheetId="4">#REF!</definedName>
    <definedName name="RECOMMEND" localSheetId="13">'SPR Coverpage'!$B$11</definedName>
    <definedName name="RECOMMEND" localSheetId="0">'ULC Coverpage'!$B$11</definedName>
    <definedName name="RECOMMEND">#REF!</definedName>
    <definedName name="RECOMMENDATIONS" localSheetId="4">#REF!</definedName>
    <definedName name="RECOMMENDATIONS">#REF!</definedName>
    <definedName name="REMARKS" localSheetId="4">#REF!</definedName>
    <definedName name="REMARKS" localSheetId="13">'SPR Coverpage'!$B$12</definedName>
    <definedName name="REMARKS" localSheetId="0">'ULC Coverpage'!$B$12</definedName>
    <definedName name="REMARKS">#REF!</definedName>
    <definedName name="REMOTEHEADCELL" localSheetId="4">#REF!</definedName>
    <definedName name="REMOTEHEADCELL" localSheetId="13">'SPR Coverpage'!#REF!</definedName>
    <definedName name="REMOTEHEADCELL" localSheetId="0">'ULC Coverpage'!#REF!</definedName>
    <definedName name="REMOTEHEADCELL">#REF!</definedName>
    <definedName name="REMOTEHEADCELL1" localSheetId="4">#REF!</definedName>
    <definedName name="REMOTEHEADCELL1" localSheetId="13">#REF!</definedName>
    <definedName name="REMOTEHEADCELL1" localSheetId="0">#REF!</definedName>
    <definedName name="REMOTEHEADCELL1">#REF!</definedName>
    <definedName name="REMOTEHEADREP" localSheetId="4">#REF!</definedName>
    <definedName name="REMOTEHEADREP" localSheetId="13">#REF!</definedName>
    <definedName name="REMOTEHEADREP" localSheetId="0">#REF!</definedName>
    <definedName name="REMOTEHEADREP">#REF!</definedName>
    <definedName name="rep10cell" localSheetId="4">#REF!</definedName>
    <definedName name="rep10cell" localSheetId="13">#REF!</definedName>
    <definedName name="rep10cell" localSheetId="0">#REF!</definedName>
    <definedName name="rep10cell">#REF!</definedName>
    <definedName name="rep11cell" localSheetId="4">#REF!</definedName>
    <definedName name="rep11cell" localSheetId="13">#REF!</definedName>
    <definedName name="rep11cell" localSheetId="0">#REF!</definedName>
    <definedName name="rep11cell">#REF!</definedName>
    <definedName name="rep12cell" localSheetId="4">#REF!</definedName>
    <definedName name="rep12cell" localSheetId="13">#REF!</definedName>
    <definedName name="rep12cell" localSheetId="0">#REF!</definedName>
    <definedName name="rep12cell">#REF!</definedName>
    <definedName name="rep13cell" localSheetId="4">#REF!</definedName>
    <definedName name="rep13cell" localSheetId="13">#REF!</definedName>
    <definedName name="rep13cell" localSheetId="0">#REF!</definedName>
    <definedName name="rep13cell">#REF!</definedName>
    <definedName name="rep14cell" localSheetId="4">#REF!</definedName>
    <definedName name="rep14cell" localSheetId="13">#REF!</definedName>
    <definedName name="rep14cell" localSheetId="0">#REF!</definedName>
    <definedName name="rep14cell">#REF!</definedName>
    <definedName name="rep15cell" localSheetId="4">#REF!</definedName>
    <definedName name="rep15cell" localSheetId="13">#REF!</definedName>
    <definedName name="rep15cell" localSheetId="0">#REF!</definedName>
    <definedName name="rep15cell">#REF!</definedName>
    <definedName name="rep16cell" localSheetId="4">#REF!</definedName>
    <definedName name="rep16cell" localSheetId="13">#REF!</definedName>
    <definedName name="rep16cell" localSheetId="0">#REF!</definedName>
    <definedName name="rep16cell">#REF!</definedName>
    <definedName name="rep17cell" localSheetId="4">#REF!</definedName>
    <definedName name="rep17cell" localSheetId="13">#REF!</definedName>
    <definedName name="rep17cell" localSheetId="0">#REF!</definedName>
    <definedName name="rep17cell">#REF!</definedName>
    <definedName name="rep18cell" localSheetId="4">#REF!</definedName>
    <definedName name="rep18cell" localSheetId="13">#REF!</definedName>
    <definedName name="rep18cell" localSheetId="0">#REF!</definedName>
    <definedName name="rep18cell">#REF!</definedName>
    <definedName name="rep19cell" localSheetId="4">#REF!</definedName>
    <definedName name="rep19cell" localSheetId="13">#REF!</definedName>
    <definedName name="rep19cell" localSheetId="0">#REF!</definedName>
    <definedName name="rep19cell">#REF!</definedName>
    <definedName name="rep1cell" localSheetId="4">#REF!</definedName>
    <definedName name="rep1cell" localSheetId="13">#REF!</definedName>
    <definedName name="rep1cell" localSheetId="0">#REF!</definedName>
    <definedName name="rep1cell">#REF!</definedName>
    <definedName name="rep20cell" localSheetId="4">#REF!</definedName>
    <definedName name="rep20cell" localSheetId="13">#REF!</definedName>
    <definedName name="rep20cell" localSheetId="0">#REF!</definedName>
    <definedName name="rep20cell">#REF!</definedName>
    <definedName name="rep21cell" localSheetId="4">#REF!</definedName>
    <definedName name="rep21cell" localSheetId="13">#REF!</definedName>
    <definedName name="rep21cell" localSheetId="0">#REF!</definedName>
    <definedName name="rep21cell">#REF!</definedName>
    <definedName name="rep22cell" localSheetId="4">#REF!</definedName>
    <definedName name="rep22cell" localSheetId="13">#REF!</definedName>
    <definedName name="rep22cell" localSheetId="0">#REF!</definedName>
    <definedName name="rep22cell">#REF!</definedName>
    <definedName name="rep23cell" localSheetId="4">#REF!</definedName>
    <definedName name="rep23cell" localSheetId="13">#REF!</definedName>
    <definedName name="rep23cell" localSheetId="0">#REF!</definedName>
    <definedName name="rep23cell">#REF!</definedName>
    <definedName name="rep24cell" localSheetId="4">#REF!</definedName>
    <definedName name="rep24cell" localSheetId="13">#REF!</definedName>
    <definedName name="rep24cell" localSheetId="0">#REF!</definedName>
    <definedName name="rep24cell">#REF!</definedName>
    <definedName name="rep25cell" localSheetId="4">#REF!</definedName>
    <definedName name="rep25cell" localSheetId="13">#REF!</definedName>
    <definedName name="rep25cell" localSheetId="0">#REF!</definedName>
    <definedName name="rep25cell">#REF!</definedName>
    <definedName name="rep26cell" localSheetId="4">#REF!</definedName>
    <definedName name="rep26cell" localSheetId="13">#REF!</definedName>
    <definedName name="rep26cell" localSheetId="0">#REF!</definedName>
    <definedName name="rep26cell">#REF!</definedName>
    <definedName name="rep27cell" localSheetId="4">#REF!</definedName>
    <definedName name="rep27cell" localSheetId="13">#REF!</definedName>
    <definedName name="rep27cell" localSheetId="0">#REF!</definedName>
    <definedName name="rep27cell">#REF!</definedName>
    <definedName name="rep28cell" localSheetId="4">#REF!</definedName>
    <definedName name="rep28cell" localSheetId="13">#REF!</definedName>
    <definedName name="rep28cell" localSheetId="0">#REF!</definedName>
    <definedName name="rep28cell">#REF!</definedName>
    <definedName name="rep29cell" localSheetId="4">#REF!</definedName>
    <definedName name="rep29cell" localSheetId="13">#REF!</definedName>
    <definedName name="rep29cell" localSheetId="0">#REF!</definedName>
    <definedName name="rep29cell">#REF!</definedName>
    <definedName name="rep2cell" localSheetId="4">#REF!</definedName>
    <definedName name="rep2cell" localSheetId="13">#REF!</definedName>
    <definedName name="rep2cell" localSheetId="0">#REF!</definedName>
    <definedName name="rep2cell">#REF!</definedName>
    <definedName name="rep30cell" localSheetId="4">#REF!</definedName>
    <definedName name="rep30cell" localSheetId="13">#REF!</definedName>
    <definedName name="rep30cell" localSheetId="0">#REF!</definedName>
    <definedName name="rep30cell">#REF!</definedName>
    <definedName name="rep31cell" localSheetId="4">#REF!</definedName>
    <definedName name="rep31cell" localSheetId="13">#REF!</definedName>
    <definedName name="rep31cell" localSheetId="0">#REF!</definedName>
    <definedName name="rep31cell">#REF!</definedName>
    <definedName name="rep32cell" localSheetId="4">#REF!</definedName>
    <definedName name="rep32cell" localSheetId="13">#REF!</definedName>
    <definedName name="rep32cell" localSheetId="0">#REF!</definedName>
    <definedName name="rep32cell">#REF!</definedName>
    <definedName name="rep33cell" localSheetId="4">#REF!</definedName>
    <definedName name="rep33cell" localSheetId="13">#REF!</definedName>
    <definedName name="rep33cell" localSheetId="0">#REF!</definedName>
    <definedName name="rep33cell">#REF!</definedName>
    <definedName name="rep34cell" localSheetId="4">#REF!</definedName>
    <definedName name="rep34cell" localSheetId="13">#REF!</definedName>
    <definedName name="rep34cell" localSheetId="0">#REF!</definedName>
    <definedName name="rep34cell">#REF!</definedName>
    <definedName name="rep35cell" localSheetId="4">#REF!</definedName>
    <definedName name="rep35cell" localSheetId="13">#REF!</definedName>
    <definedName name="rep35cell" localSheetId="0">#REF!</definedName>
    <definedName name="rep35cell">#REF!</definedName>
    <definedName name="rep36cell" localSheetId="4">#REF!</definedName>
    <definedName name="rep36cell" localSheetId="13">#REF!</definedName>
    <definedName name="rep36cell" localSheetId="0">#REF!</definedName>
    <definedName name="rep36cell">#REF!</definedName>
    <definedName name="rep3cell" localSheetId="4">#REF!</definedName>
    <definedName name="rep3cell" localSheetId="13">#REF!</definedName>
    <definedName name="rep3cell" localSheetId="0">#REF!</definedName>
    <definedName name="rep3cell">#REF!</definedName>
    <definedName name="rep4cell" localSheetId="4">#REF!</definedName>
    <definedName name="rep4cell" localSheetId="13">#REF!</definedName>
    <definedName name="rep4cell" localSheetId="0">#REF!</definedName>
    <definedName name="rep4cell">#REF!</definedName>
    <definedName name="rep5cell" localSheetId="4">#REF!</definedName>
    <definedName name="rep5cell" localSheetId="13">#REF!</definedName>
    <definedName name="rep5cell" localSheetId="0">#REF!</definedName>
    <definedName name="rep5cell">#REF!</definedName>
    <definedName name="rep6cell" localSheetId="4">#REF!</definedName>
    <definedName name="rep6cell" localSheetId="13">#REF!</definedName>
    <definedName name="rep6cell" localSheetId="0">#REF!</definedName>
    <definedName name="rep6cell">#REF!</definedName>
    <definedName name="rep7cell" localSheetId="4">#REF!</definedName>
    <definedName name="rep7cell" localSheetId="13">#REF!</definedName>
    <definedName name="rep7cell" localSheetId="0">#REF!</definedName>
    <definedName name="rep7cell">#REF!</definedName>
    <definedName name="rep8cell" localSheetId="4">#REF!</definedName>
    <definedName name="rep8cell" localSheetId="13">#REF!</definedName>
    <definedName name="rep8cell" localSheetId="0">#REF!</definedName>
    <definedName name="rep8cell">#REF!</definedName>
    <definedName name="rep9cell" localSheetId="4">#REF!</definedName>
    <definedName name="rep9cell" localSheetId="13">#REF!</definedName>
    <definedName name="rep9cell" localSheetId="0">#REF!</definedName>
    <definedName name="rep9cell">#REF!</definedName>
    <definedName name="REPLACEDBATTERYSUM" localSheetId="4">#REF!</definedName>
    <definedName name="REPLACEDBATTERYSUM" localSheetId="13">#REF!</definedName>
    <definedName name="REPLACEDBATTERYSUM" localSheetId="0">#REF!</definedName>
    <definedName name="REPLACEDBATTERYSUM">#REF!</definedName>
    <definedName name="RG125360CELL" localSheetId="4">#REF!</definedName>
    <definedName name="RG125360CELL" localSheetId="13">'SPR Coverpage'!#REF!</definedName>
    <definedName name="RG125360CELL" localSheetId="0">'ULC Coverpage'!#REF!</definedName>
    <definedName name="RG125360CELL">#REF!</definedName>
    <definedName name="RG125360CELL1" localSheetId="4">#REF!</definedName>
    <definedName name="RG125360CELL1" localSheetId="13">#REF!</definedName>
    <definedName name="RG125360CELL1" localSheetId="0">#REF!</definedName>
    <definedName name="RG125360CELL1">#REF!</definedName>
    <definedName name="RG125360REP" localSheetId="4">#REF!</definedName>
    <definedName name="RG125360REP" localSheetId="13">#REF!</definedName>
    <definedName name="RG125360REP" localSheetId="0">#REF!</definedName>
    <definedName name="RG125360REP">#REF!</definedName>
    <definedName name="RGT636CELL" localSheetId="4">#REF!</definedName>
    <definedName name="RGT636CELL" localSheetId="13">'SPR Coverpage'!#REF!</definedName>
    <definedName name="RGT636CELL" localSheetId="0">'ULC Coverpage'!#REF!</definedName>
    <definedName name="RGT636CELL">#REF!</definedName>
    <definedName name="RGT636CELL1" localSheetId="4">#REF!</definedName>
    <definedName name="RGT636CELL1">#REF!</definedName>
    <definedName name="RGT636REP" localSheetId="4">#REF!</definedName>
    <definedName name="RGT636REP" localSheetId="13">#REF!</definedName>
    <definedName name="RGT636REP" localSheetId="0">#REF!</definedName>
    <definedName name="RGT636REP">#REF!</definedName>
    <definedName name="RHTCell" localSheetId="4">#REF!</definedName>
    <definedName name="RHTCell" localSheetId="13">'SPR Coverpage'!#REF!</definedName>
    <definedName name="RHTCell" localSheetId="0">'ULC Coverpage'!#REF!</definedName>
    <definedName name="RHTCell">#REF!</definedName>
    <definedName name="RHTCell1" localSheetId="4">#REF!</definedName>
    <definedName name="RHTCell1" localSheetId="13">#REF!</definedName>
    <definedName name="RHTCell1" localSheetId="0">#REF!</definedName>
    <definedName name="RHTCell1">#REF!</definedName>
    <definedName name="RMCOMBOCELL" localSheetId="4">#REF!</definedName>
    <definedName name="RMCOMBOCELL" localSheetId="13">'SPR Coverpage'!#REF!</definedName>
    <definedName name="RMCOMBOCELL" localSheetId="0">'ULC Coverpage'!#REF!</definedName>
    <definedName name="RMCOMBOCELL">#REF!</definedName>
    <definedName name="RMCOMBOCELL1" localSheetId="4">#REF!</definedName>
    <definedName name="RMCOMBOCELL1" localSheetId="13">#REF!</definedName>
    <definedName name="RMCOMBOCELL1" localSheetId="0">#REF!</definedName>
    <definedName name="RMCOMBOCELL1">#REF!</definedName>
    <definedName name="RMCOMBOREP" localSheetId="4">#REF!</definedName>
    <definedName name="RMCOMBOREP" localSheetId="13">#REF!</definedName>
    <definedName name="RMCOMBOREP" localSheetId="0">#REF!</definedName>
    <definedName name="RMCOMBOREP">#REF!</definedName>
    <definedName name="RMEXITCELL" localSheetId="4">#REF!</definedName>
    <definedName name="RMEXITCELL" localSheetId="13">'SPR Coverpage'!#REF!</definedName>
    <definedName name="RMEXITCELL" localSheetId="0">'ULC Coverpage'!#REF!</definedName>
    <definedName name="RMEXITCELL">#REF!</definedName>
    <definedName name="RMEXITCELL1" localSheetId="4">#REF!</definedName>
    <definedName name="RMEXITCELL1">#REF!</definedName>
    <definedName name="RMEXITCOMBOCELL" localSheetId="4">#REF!</definedName>
    <definedName name="RMEXITCOMBOCELL" localSheetId="13">'SPR Coverpage'!#REF!</definedName>
    <definedName name="RMEXITCOMBOCELL" localSheetId="0">'ULC Coverpage'!#REF!</definedName>
    <definedName name="RMEXITCOMBOCELL">#REF!</definedName>
    <definedName name="RMEXITCOMBOCELL1" localSheetId="4">#REF!</definedName>
    <definedName name="RMEXITCOMBOCELL1">#REF!</definedName>
    <definedName name="RMEXITCOMBOREP" localSheetId="4">#REF!</definedName>
    <definedName name="RMEXITCOMBOREP" localSheetId="13">#REF!</definedName>
    <definedName name="RMEXITCOMBOREP" localSheetId="0">#REF!</definedName>
    <definedName name="RMEXITCOMBOREP">#REF!</definedName>
    <definedName name="RMEXITREP" localSheetId="4">#REF!</definedName>
    <definedName name="RMEXITREP" localSheetId="13">#REF!</definedName>
    <definedName name="RMEXITREP" localSheetId="0">#REF!</definedName>
    <definedName name="RMEXITREP">#REF!</definedName>
    <definedName name="RT100CELL" localSheetId="4">#REF!</definedName>
    <definedName name="RT100CELL" localSheetId="13">'SPR Coverpage'!#REF!</definedName>
    <definedName name="RT100CELL" localSheetId="0">'ULC Coverpage'!#REF!</definedName>
    <definedName name="RT100CELL">#REF!</definedName>
    <definedName name="RT100CELL1" localSheetId="4">#REF!</definedName>
    <definedName name="RT100CELL1" localSheetId="13">#REF!</definedName>
    <definedName name="RT100CELL1" localSheetId="0">#REF!</definedName>
    <definedName name="RT100CELL1">#REF!</definedName>
    <definedName name="RT100REP" localSheetId="4">#REF!</definedName>
    <definedName name="RT100REP" localSheetId="13">#REF!</definedName>
    <definedName name="RT100REP" localSheetId="0">#REF!</definedName>
    <definedName name="RT100REP">#REF!</definedName>
    <definedName name="RT2CELL" localSheetId="4">#REF!</definedName>
    <definedName name="RT2CELL" localSheetId="13">'SPR Coverpage'!#REF!</definedName>
    <definedName name="RT2CELL" localSheetId="0">'ULC Coverpage'!#REF!</definedName>
    <definedName name="RT2CELL">#REF!</definedName>
    <definedName name="RT2CELL1" localSheetId="4">#REF!</definedName>
    <definedName name="RT2CELL1">#REF!</definedName>
    <definedName name="RT2REP" localSheetId="4">#REF!</definedName>
    <definedName name="RT2REP" localSheetId="13">#REF!</definedName>
    <definedName name="RT2REP" localSheetId="0">#REF!</definedName>
    <definedName name="RT2REP">#REF!</definedName>
    <definedName name="SABATTREP" localSheetId="4">#REF!</definedName>
    <definedName name="SABATTREP" localSheetId="13">#REF!</definedName>
    <definedName name="SABATTREP" localSheetId="0">#REF!</definedName>
    <definedName name="SABATTREP">#REF!</definedName>
    <definedName name="SACELL" localSheetId="4">#REF!</definedName>
    <definedName name="SACELL" localSheetId="13">'SPR Coverpage'!$A$36</definedName>
    <definedName name="SACELL" localSheetId="0">'ULC Coverpage'!$A$31</definedName>
    <definedName name="SACELL">#REF!</definedName>
    <definedName name="SACELL1" localSheetId="4">#REF!</definedName>
    <definedName name="SACELL1" localSheetId="13">#REF!</definedName>
    <definedName name="SACELL1" localSheetId="0">#REF!</definedName>
    <definedName name="SACELL1">#REF!</definedName>
    <definedName name="SAOLD" localSheetId="4">#REF!</definedName>
    <definedName name="SAOLD" localSheetId="13">'SPR Coverpage'!$A$37</definedName>
    <definedName name="SAOLD" localSheetId="0">'ULC Coverpage'!$A$32</definedName>
    <definedName name="SAOLD">#REF!</definedName>
    <definedName name="SAOLD1" localSheetId="4">#REF!</definedName>
    <definedName name="SAOLD1" localSheetId="13">#REF!</definedName>
    <definedName name="SAOLD1" localSheetId="0">#REF!</definedName>
    <definedName name="SAOLD1">#REF!</definedName>
    <definedName name="SAREP" localSheetId="4">#REF!</definedName>
    <definedName name="SAREP" localSheetId="13">#REF!</definedName>
    <definedName name="SAREP" localSheetId="0">#REF!</definedName>
    <definedName name="SAREP">#REF!</definedName>
    <definedName name="SASUMNO" localSheetId="4">#REF!</definedName>
    <definedName name="SASUMNO" localSheetId="13">#REF!</definedName>
    <definedName name="SASUMNO" localSheetId="0">#REF!</definedName>
    <definedName name="SASUMNO">#REF!</definedName>
    <definedName name="SIX10CELL" localSheetId="4">#REF!</definedName>
    <definedName name="SIX10CELL" localSheetId="13">#REF!</definedName>
    <definedName name="SIX10CELL" localSheetId="0">#REF!</definedName>
    <definedName name="SIX10CELL">#REF!</definedName>
    <definedName name="SIX20CELL" localSheetId="4">#REF!</definedName>
    <definedName name="SIX20CELL" localSheetId="13">#REF!</definedName>
    <definedName name="SIX20CELL" localSheetId="0">#REF!</definedName>
    <definedName name="SIX20CELL">#REF!</definedName>
    <definedName name="SIX25CELL" localSheetId="4">#REF!</definedName>
    <definedName name="SIX25CELL" localSheetId="13">#REF!</definedName>
    <definedName name="SIX25CELL" localSheetId="0">#REF!</definedName>
    <definedName name="SIX25CELL">#REF!</definedName>
    <definedName name="SIX5CELL" localSheetId="4">#REF!</definedName>
    <definedName name="SIX5CELL" localSheetId="13">#REF!</definedName>
    <definedName name="SIX5CELL" localSheetId="0">#REF!</definedName>
    <definedName name="SIX5CELL">#REF!</definedName>
    <definedName name="SIXFIVECELL" localSheetId="4">#REF!</definedName>
    <definedName name="SIXFIVECELL" localSheetId="13">'SPR Coverpage'!#REF!</definedName>
    <definedName name="SIXFIVECELL" localSheetId="0">'ULC Coverpage'!#REF!</definedName>
    <definedName name="SIXFIVECELL">#REF!</definedName>
    <definedName name="SIXFIVECELL1" localSheetId="4">#REF!</definedName>
    <definedName name="SIXFIVECELL1" localSheetId="13">#REF!</definedName>
    <definedName name="SIXFIVECELL1" localSheetId="0">#REF!</definedName>
    <definedName name="SIXFIVECELL1">#REF!</definedName>
    <definedName name="SIXFIVEREP" localSheetId="4">#REF!</definedName>
    <definedName name="SIXFIVEREP" localSheetId="13">#REF!</definedName>
    <definedName name="SIXFIVEREP" localSheetId="0">#REF!</definedName>
    <definedName name="SIXFIVEREP">#REF!</definedName>
    <definedName name="SIXFOURCELL" localSheetId="4">#REF!</definedName>
    <definedName name="SIXFOURCELL" localSheetId="13">'SPR Coverpage'!#REF!</definedName>
    <definedName name="SIXFOURCELL" localSheetId="0">'ULC Coverpage'!#REF!</definedName>
    <definedName name="SIXFOURCELL">#REF!</definedName>
    <definedName name="SIXFOURCELL1" localSheetId="4">#REF!</definedName>
    <definedName name="SIXFOURCELL1">#REF!</definedName>
    <definedName name="SIXFOURREP" localSheetId="4">#REF!</definedName>
    <definedName name="SIXFOURREP" localSheetId="13">#REF!</definedName>
    <definedName name="SIXFOURREP" localSheetId="0">#REF!</definedName>
    <definedName name="SIXFOURREP">#REF!</definedName>
    <definedName name="SixVFiveAHCell" localSheetId="4">#REF!</definedName>
    <definedName name="SixVFiveAHCell" localSheetId="13">'SPR Coverpage'!#REF!</definedName>
    <definedName name="SixVFiveAHCell" localSheetId="0">'ULC Coverpage'!#REF!</definedName>
    <definedName name="SixVFiveAHCell">#REF!</definedName>
    <definedName name="SL2CELL" localSheetId="4">#REF!</definedName>
    <definedName name="SL2CELL" localSheetId="13">'SPR Coverpage'!#REF!</definedName>
    <definedName name="SL2CELL" localSheetId="0">'ULC Coverpage'!#REF!</definedName>
    <definedName name="SL2CELL">#REF!</definedName>
    <definedName name="SL2CELL1" localSheetId="4">#REF!</definedName>
    <definedName name="SL2CELL1">#REF!</definedName>
    <definedName name="SL2REP" localSheetId="4">#REF!</definedName>
    <definedName name="SL2REP" localSheetId="13">#REF!</definedName>
    <definedName name="SL2REP" localSheetId="0">#REF!</definedName>
    <definedName name="SL2REP">#REF!</definedName>
    <definedName name="SLA2LCELL" localSheetId="4">#REF!</definedName>
    <definedName name="SLA2LCELL" localSheetId="13">'SPR Coverpage'!#REF!</definedName>
    <definedName name="SLA2LCELL" localSheetId="0">'ULC Coverpage'!#REF!</definedName>
    <definedName name="SLA2LCELL">#REF!</definedName>
    <definedName name="SLA2LCELL1" localSheetId="4">#REF!</definedName>
    <definedName name="SLA2LCELL1">#REF!</definedName>
    <definedName name="SLA2LREP" localSheetId="4">#REF!</definedName>
    <definedName name="SLA2LREP" localSheetId="13">#REF!</definedName>
    <definedName name="SLA2LREP" localSheetId="0">#REF!</definedName>
    <definedName name="SLA2LREP">#REF!</definedName>
    <definedName name="SLG2CELL" localSheetId="4">#REF!</definedName>
    <definedName name="SLG2CELL" localSheetId="13">'SPR Coverpage'!#REF!</definedName>
    <definedName name="SLG2CELL" localSheetId="0">'ULC Coverpage'!#REF!</definedName>
    <definedName name="SLG2CELL">#REF!</definedName>
    <definedName name="SLG2CELL1" localSheetId="4">#REF!</definedName>
    <definedName name="SLG2CELL1">#REF!</definedName>
    <definedName name="SLG2REP" localSheetId="4">#REF!</definedName>
    <definedName name="SLG2REP" localSheetId="13">#REF!</definedName>
    <definedName name="SLG2REP" localSheetId="0">#REF!</definedName>
    <definedName name="SLG2REP">#REF!</definedName>
    <definedName name="SMOKE" localSheetId="4">#REF!</definedName>
    <definedName name="SMOKE" localSheetId="13">#REF!</definedName>
    <definedName name="SMOKE" localSheetId="0">#REF!</definedName>
    <definedName name="SMOKE">#REF!</definedName>
    <definedName name="SMOKE1" localSheetId="4">#REF!</definedName>
    <definedName name="SMOKE1" localSheetId="13">#REF!</definedName>
    <definedName name="SMOKE1" localSheetId="0">#REF!</definedName>
    <definedName name="SMOKE1">#REF!</definedName>
    <definedName name="SMOKE2" localSheetId="4">#REF!</definedName>
    <definedName name="SMOKE2" localSheetId="13">#REF!</definedName>
    <definedName name="SMOKE2" localSheetId="0">#REF!</definedName>
    <definedName name="SMOKE2">#REF!</definedName>
    <definedName name="SMOKE3" localSheetId="4">#REF!</definedName>
    <definedName name="SMOKE3" localSheetId="13">#REF!</definedName>
    <definedName name="SMOKE3" localSheetId="0">#REF!</definedName>
    <definedName name="SMOKE3">#REF!</definedName>
    <definedName name="SmokeCell" localSheetId="4">#REF!</definedName>
    <definedName name="SmokeCell" localSheetId="13">'SPR Coverpage'!#REF!</definedName>
    <definedName name="SmokeCell" localSheetId="0">'ULC Coverpage'!#REF!</definedName>
    <definedName name="SmokeCell">#REF!</definedName>
    <definedName name="SmokeCell1" localSheetId="4">#REF!</definedName>
    <definedName name="SmokeCell1" localSheetId="13">#REF!</definedName>
    <definedName name="SmokeCell1" localSheetId="0">#REF!</definedName>
    <definedName name="SmokeCell1">#REF!</definedName>
    <definedName name="SMOKEREPCELL" localSheetId="4">#REF!</definedName>
    <definedName name="SMOKEREPCELL" localSheetId="13">#REF!</definedName>
    <definedName name="SMOKEREPCELL" localSheetId="0">#REF!</definedName>
    <definedName name="SMOKEREPCELL">#REF!</definedName>
    <definedName name="SPANNUN" localSheetId="4">#REF!,#REF!,#REF!,#REF!,#REF!,#REF!,#REF!</definedName>
    <definedName name="SPANNUN" localSheetId="13">'[1]ULC - C2.1-2.12'!$A$92:$A$93,'[1]ULC - C2.1-2.12'!$A$96,'[1]ULC - C2.1-2.12'!$A$101,'[1]ULC - C2.1-2.12'!$A$103,'[1]ULC - C2.1-2.12'!$A$105,'[1]ULC - C2.1-2.12'!$A$107:$A$111,'[1]ULC - C2.1-2.12'!$A$115:$A$117</definedName>
    <definedName name="SPANNUN" localSheetId="0">'[1]ULC - C2.1-2.12'!$A$92:$A$93,'[1]ULC - C2.1-2.12'!$A$96,'[1]ULC - C2.1-2.12'!$A$101,'[1]ULC - C2.1-2.12'!$A$103,'[1]ULC - C2.1-2.12'!$A$105,'[1]ULC - C2.1-2.12'!$A$107:$A$111,'[1]ULC - C2.1-2.12'!$A$115:$A$117</definedName>
    <definedName name="SPANNUN">#REF!,#REF!,#REF!,#REF!,#REF!,#REF!,#REF!</definedName>
    <definedName name="SPEAKERCELL" localSheetId="4">#REF!</definedName>
    <definedName name="SPEAKERCELL" localSheetId="13">'SPR Coverpage'!#REF!</definedName>
    <definedName name="SPEAKERCELL" localSheetId="0">'ULC Coverpage'!#REF!</definedName>
    <definedName name="SPEAKERCELL">#REF!</definedName>
    <definedName name="SPEAKERCELL1" localSheetId="4">#REF!</definedName>
    <definedName name="SPEAKERCELL1" localSheetId="13">#REF!</definedName>
    <definedName name="SPEAKERCELL1" localSheetId="0">#REF!</definedName>
    <definedName name="SPEAKERCELL1">#REF!</definedName>
    <definedName name="SPEAKERREPCELL" localSheetId="4">#REF!</definedName>
    <definedName name="SPEAKERREPCELL" localSheetId="13">#REF!</definedName>
    <definedName name="SPEAKERREPCELL" localSheetId="0">#REF!</definedName>
    <definedName name="SPEAKERREPCELL">#REF!</definedName>
    <definedName name="STANPRORT2CELL" localSheetId="4">#REF!</definedName>
    <definedName name="STANPRORT2CELL" localSheetId="13">'SPR Coverpage'!#REF!</definedName>
    <definedName name="STANPRORT2CELL" localSheetId="0">'ULC Coverpage'!#REF!</definedName>
    <definedName name="STANPRORT2CELL">#REF!</definedName>
    <definedName name="STANPRORT2CELL1" localSheetId="4">#REF!</definedName>
    <definedName name="STANPRORT2CELL1" localSheetId="13">#REF!</definedName>
    <definedName name="STANPRORT2CELL1" localSheetId="0">#REF!</definedName>
    <definedName name="STANPRORT2CELL1">#REF!</definedName>
    <definedName name="STANPRORT2REP" localSheetId="4">#REF!</definedName>
    <definedName name="STANPRORT2REP" localSheetId="13">#REF!</definedName>
    <definedName name="STANPRORT2REP" localSheetId="0">#REF!</definedName>
    <definedName name="STANPRORT2REP">#REF!</definedName>
    <definedName name="STANPROSLC12360CELL" localSheetId="4">#REF!</definedName>
    <definedName name="STANPROSLC12360CELL" localSheetId="13">'SPR Coverpage'!#REF!</definedName>
    <definedName name="STANPROSLC12360CELL" localSheetId="0">'ULC Coverpage'!#REF!</definedName>
    <definedName name="STANPROSLC12360CELL">#REF!</definedName>
    <definedName name="STANPROSLC12360CELL1" localSheetId="4">#REF!</definedName>
    <definedName name="STANPROSLC12360CELL1">#REF!</definedName>
    <definedName name="STANPROSLC12360REP" localSheetId="4">#REF!</definedName>
    <definedName name="STANPROSLC12360REP" localSheetId="13">#REF!</definedName>
    <definedName name="STANPROSLC12360REP" localSheetId="0">#REF!</definedName>
    <definedName name="STANPROSLC12360REP">#REF!</definedName>
    <definedName name="STROBECELL" localSheetId="4">#REF!</definedName>
    <definedName name="STROBECELL" localSheetId="13">'SPR Coverpage'!#REF!</definedName>
    <definedName name="STROBECELL" localSheetId="0">'ULC Coverpage'!#REF!</definedName>
    <definedName name="STROBECELL">#REF!</definedName>
    <definedName name="STROBECELL1" localSheetId="4">#REF!</definedName>
    <definedName name="STROBECELL1">#REF!</definedName>
    <definedName name="STROBEREPCELL" localSheetId="4">#REF!</definedName>
    <definedName name="STROBEREPCELL" localSheetId="13">#REF!</definedName>
    <definedName name="STROBEREPCELL" localSheetId="0">#REF!</definedName>
    <definedName name="STROBEREPCELL">#REF!</definedName>
    <definedName name="TAMPER" localSheetId="4">#REF!</definedName>
    <definedName name="TAMPER" localSheetId="13">#REF!</definedName>
    <definedName name="TAMPER" localSheetId="0">#REF!</definedName>
    <definedName name="TAMPER">#REF!</definedName>
    <definedName name="TBCELL" localSheetId="4">#REF!</definedName>
    <definedName name="TBCELL" localSheetId="13">'SPR Coverpage'!#REF!</definedName>
    <definedName name="TBCELL" localSheetId="0">'ULC Coverpage'!#REF!</definedName>
    <definedName name="TBCELL">#REF!</definedName>
    <definedName name="TBCELL1" localSheetId="4">#REF!</definedName>
    <definedName name="TBCELL1" localSheetId="13">#REF!</definedName>
    <definedName name="TBCELL1" localSheetId="0">#REF!</definedName>
    <definedName name="TBCELL1">#REF!</definedName>
    <definedName name="TBREP" localSheetId="4">#REF!</definedName>
    <definedName name="TBREP" localSheetId="13">#REF!</definedName>
    <definedName name="TBREP" localSheetId="0">#REF!</definedName>
    <definedName name="TBREP">#REF!</definedName>
    <definedName name="ULCFAIL" localSheetId="4">#REF!</definedName>
    <definedName name="ULCFAIL" localSheetId="13">#REF!</definedName>
    <definedName name="ULCFAIL" localSheetId="0">#REF!</definedName>
    <definedName name="ULCFAIL">#REF!</definedName>
    <definedName name="UNITC2910CELL" localSheetId="4">#REF!</definedName>
    <definedName name="UNITC2910CELL" localSheetId="13">'SPR Coverpage'!#REF!</definedName>
    <definedName name="UNITC2910CELL" localSheetId="0">'ULC Coverpage'!#REF!</definedName>
    <definedName name="UNITC2910CELL">#REF!</definedName>
    <definedName name="UNITC2910CELL1" localSheetId="4">#REF!</definedName>
    <definedName name="UNITC2910CELL1" localSheetId="13">#REF!</definedName>
    <definedName name="UNITC2910CELL1" localSheetId="0">#REF!</definedName>
    <definedName name="UNITC2910CELL1">#REF!</definedName>
    <definedName name="UNITC2910REP" localSheetId="4">#REF!</definedName>
    <definedName name="UNITC2910REP" localSheetId="13">#REF!</definedName>
    <definedName name="UNITC2910REP" localSheetId="0">#REF!</definedName>
    <definedName name="UNITC2910REP">#REF!</definedName>
    <definedName name="V1144WREP" localSheetId="4">#REF!</definedName>
    <definedName name="V1144WREP" localSheetId="13">#REF!</definedName>
    <definedName name="V1144WREP" localSheetId="0">#REF!</definedName>
    <definedName name="V1144WREP">#REF!</definedName>
    <definedName name="V1212AHCELL" localSheetId="4">#REF!</definedName>
    <definedName name="V1212AHCELL" localSheetId="13">'SPR Coverpage'!#REF!</definedName>
    <definedName name="V1212AHCELL" localSheetId="0">'ULC Coverpage'!#REF!</definedName>
    <definedName name="V1212AHCELL">#REF!</definedName>
    <definedName name="V1212AHCELL1" localSheetId="4">#REF!</definedName>
    <definedName name="V1212AHCELL1" localSheetId="13">#REF!</definedName>
    <definedName name="V1212AHCELL1" localSheetId="0">#REF!</definedName>
    <definedName name="V1212AHCELL1">#REF!</definedName>
    <definedName name="V1212AHREP" localSheetId="4">#REF!</definedName>
    <definedName name="V1212AHREP" localSheetId="13">#REF!</definedName>
    <definedName name="V1212AHREP" localSheetId="0">#REF!</definedName>
    <definedName name="V1212AHREP">#REF!</definedName>
    <definedName name="V12144WCELL1" localSheetId="4">#REF!</definedName>
    <definedName name="V12144WCELL1" localSheetId="13">#REF!</definedName>
    <definedName name="V12144WCELL1" localSheetId="0">#REF!</definedName>
    <definedName name="V12144WCELL1">#REF!</definedName>
    <definedName name="V12150WCELL" localSheetId="4">#REF!</definedName>
    <definedName name="V12150WCELL" localSheetId="13">'SPR Coverpage'!#REF!</definedName>
    <definedName name="V12150WCELL" localSheetId="0">'ULC Coverpage'!#REF!</definedName>
    <definedName name="V12150WCELL">#REF!</definedName>
    <definedName name="V12150WCELL1" localSheetId="4">#REF!</definedName>
    <definedName name="V12150WCELL1" localSheetId="13">#REF!</definedName>
    <definedName name="V12150WCELL1" localSheetId="0">#REF!</definedName>
    <definedName name="V12150WCELL1">#REF!</definedName>
    <definedName name="V12150WREP" localSheetId="4">#REF!</definedName>
    <definedName name="V12150WREP" localSheetId="13">#REF!</definedName>
    <definedName name="V12150WREP" localSheetId="0">#REF!</definedName>
    <definedName name="V12150WREP">#REF!</definedName>
    <definedName name="V1218AHCELL" localSheetId="4">#REF!</definedName>
    <definedName name="V1218AHCELL" localSheetId="13">'SPR Coverpage'!#REF!</definedName>
    <definedName name="V1218AHCELL" localSheetId="0">'ULC Coverpage'!#REF!</definedName>
    <definedName name="V1218AHCELL">#REF!</definedName>
    <definedName name="V1218AHCELL1" localSheetId="4">#REF!</definedName>
    <definedName name="V1218AHCELL1">#REF!</definedName>
    <definedName name="V1218AHCELLL" localSheetId="4">#REF!</definedName>
    <definedName name="V1218AHCELLL" localSheetId="13">'SPR Coverpage'!#REF!</definedName>
    <definedName name="V1218AHCELLL" localSheetId="0">'ULC Coverpage'!#REF!</definedName>
    <definedName name="V1218AHCELLL">#REF!</definedName>
    <definedName name="V1218AHREP" localSheetId="4">#REF!</definedName>
    <definedName name="V1218AHREP">#REF!</definedName>
    <definedName name="V12250WCELL1" localSheetId="4">#REF!</definedName>
    <definedName name="V12250WCELL1" localSheetId="13">#REF!</definedName>
    <definedName name="V12250WCELL1" localSheetId="0">#REF!</definedName>
    <definedName name="V12250WCELL1">#REF!</definedName>
    <definedName name="V12250WREP" localSheetId="4">#REF!</definedName>
    <definedName name="V12250WREP" localSheetId="13">#REF!</definedName>
    <definedName name="V12250WREP" localSheetId="0">#REF!</definedName>
    <definedName name="V12250WREP">#REF!</definedName>
    <definedName name="V1226AHCELL" localSheetId="4">#REF!</definedName>
    <definedName name="V1226AHCELL" localSheetId="13">'SPR Coverpage'!#REF!</definedName>
    <definedName name="V1226AHCELL" localSheetId="0">'ULC Coverpage'!#REF!</definedName>
    <definedName name="V1226AHCELL">#REF!</definedName>
    <definedName name="V1226AHCELL1" localSheetId="4">#REF!</definedName>
    <definedName name="V1226AHCELL1" localSheetId="13">#REF!</definedName>
    <definedName name="V1226AHCELL1" localSheetId="0">#REF!</definedName>
    <definedName name="V1226AHCELL1">#REF!</definedName>
    <definedName name="V1226AHREP" localSheetId="4">#REF!</definedName>
    <definedName name="V1226AHREP" localSheetId="13">#REF!</definedName>
    <definedName name="V1226AHREP" localSheetId="0">#REF!</definedName>
    <definedName name="V1226AHREP">#REF!</definedName>
    <definedName name="V1234AHCELL" localSheetId="4">#REF!</definedName>
    <definedName name="V1234AHCELL" localSheetId="13">'SPR Coverpage'!#REF!</definedName>
    <definedName name="V1234AHCELL" localSheetId="0">'ULC Coverpage'!#REF!</definedName>
    <definedName name="V1234AHCELL">#REF!</definedName>
    <definedName name="V1234AHCELL1" localSheetId="4">#REF!</definedName>
    <definedName name="V1234AHCELL1">#REF!</definedName>
    <definedName name="V1234AHREP" localSheetId="4">#REF!</definedName>
    <definedName name="V1234AHREP" localSheetId="13">#REF!</definedName>
    <definedName name="V1234AHREP" localSheetId="0">#REF!</definedName>
    <definedName name="V1234AHREP">#REF!</definedName>
    <definedName name="V12360WCELL" localSheetId="4">#REF!</definedName>
    <definedName name="V12360WCELL" localSheetId="13">'SPR Coverpage'!#REF!</definedName>
    <definedName name="V12360WCELL" localSheetId="0">'ULC Coverpage'!#REF!</definedName>
    <definedName name="V12360WCELL">#REF!</definedName>
    <definedName name="V12360WCELL1" localSheetId="4">#REF!</definedName>
    <definedName name="V12360WCELL1">#REF!</definedName>
    <definedName name="V12360WREP" localSheetId="4">#REF!</definedName>
    <definedName name="V12360WREP" localSheetId="13">#REF!</definedName>
    <definedName name="V12360WREP" localSheetId="0">#REF!</definedName>
    <definedName name="V12360WREP">#REF!</definedName>
    <definedName name="V125AHCELL" localSheetId="4">#REF!</definedName>
    <definedName name="V125AHCELL" localSheetId="13">'SPR Coverpage'!#REF!</definedName>
    <definedName name="V125AHCELL" localSheetId="0">'ULC Coverpage'!#REF!</definedName>
    <definedName name="V125AHCELL">#REF!</definedName>
    <definedName name="V125AHCELL1" localSheetId="4">#REF!</definedName>
    <definedName name="V125AHCELL1">#REF!</definedName>
    <definedName name="V125AHREP" localSheetId="4">#REF!</definedName>
    <definedName name="V125AHREP" localSheetId="13">#REF!</definedName>
    <definedName name="V125AHREP" localSheetId="0">#REF!</definedName>
    <definedName name="V125AHREP">#REF!</definedName>
    <definedName name="V1272AHCELL" localSheetId="4">#REF!</definedName>
    <definedName name="V1272AHCELL" localSheetId="13">'SPR Coverpage'!#REF!</definedName>
    <definedName name="V1272AHCELL" localSheetId="0">'ULC Coverpage'!#REF!</definedName>
    <definedName name="V1272AHCELL">#REF!</definedName>
    <definedName name="V1272AHCELL1" localSheetId="4">#REF!</definedName>
    <definedName name="V1272AHCELL1">#REF!</definedName>
    <definedName name="V1272AHREP" localSheetId="4">#REF!</definedName>
    <definedName name="V1272AHREP" localSheetId="13">#REF!</definedName>
    <definedName name="V1272AHREP" localSheetId="0">#REF!</definedName>
    <definedName name="V1272AHREP">#REF!</definedName>
    <definedName name="V1272WCELL1" localSheetId="4">#REF!</definedName>
    <definedName name="V1272WCELL1" localSheetId="13">#REF!</definedName>
    <definedName name="V1272WCELL1" localSheetId="0">#REF!</definedName>
    <definedName name="V1272WCELL1">#REF!</definedName>
    <definedName name="V1272WREP" localSheetId="4">#REF!</definedName>
    <definedName name="V1272WREP" localSheetId="13">#REF!</definedName>
    <definedName name="V1272WREP" localSheetId="0">#REF!</definedName>
    <definedName name="V1272WREP">#REF!</definedName>
    <definedName name="V612AHCELL" localSheetId="4">#REF!</definedName>
    <definedName name="V612AHCELL" localSheetId="13">'SPR Coverpage'!#REF!</definedName>
    <definedName name="V612AHCELL" localSheetId="0">'ULC Coverpage'!#REF!</definedName>
    <definedName name="V612AHCELL">#REF!</definedName>
    <definedName name="V612AHCELL1" localSheetId="4">#REF!</definedName>
    <definedName name="V612AHCELL1" localSheetId="13">#REF!</definedName>
    <definedName name="V612AHCELL1" localSheetId="0">#REF!</definedName>
    <definedName name="V612AHCELL1">#REF!</definedName>
    <definedName name="V612AHREP" localSheetId="4">#REF!</definedName>
    <definedName name="V612AHREP" localSheetId="13">#REF!</definedName>
    <definedName name="V612AHREP" localSheetId="0">#REF!</definedName>
    <definedName name="V612AHREP">#REF!</definedName>
    <definedName name="V6160WCELL1" localSheetId="4">#REF!</definedName>
    <definedName name="V6160WCELL1" localSheetId="13">#REF!</definedName>
    <definedName name="V6160WCELL1" localSheetId="0">#REF!</definedName>
    <definedName name="V6160WCELL1">#REF!</definedName>
    <definedName name="V6160WREP" localSheetId="4">#REF!</definedName>
    <definedName name="V6160WREP" localSheetId="13">#REF!</definedName>
    <definedName name="V6160WREP" localSheetId="0">#REF!</definedName>
    <definedName name="V6160WREP">#REF!</definedName>
    <definedName name="V6180WCELL1" localSheetId="4">#REF!</definedName>
    <definedName name="V6180WCELL1" localSheetId="13">#REF!</definedName>
    <definedName name="V6180WCELL1" localSheetId="0">#REF!</definedName>
    <definedName name="V6180WCELL1">#REF!</definedName>
    <definedName name="V6180WREP" localSheetId="4">#REF!</definedName>
    <definedName name="V6180WREP" localSheetId="13">#REF!</definedName>
    <definedName name="V6180WREP" localSheetId="0">#REF!</definedName>
    <definedName name="V6180WREP">#REF!</definedName>
    <definedName name="V620AHCELL1" localSheetId="4">#REF!</definedName>
    <definedName name="V620AHCELL1" localSheetId="13">#REF!</definedName>
    <definedName name="V620AHCELL1" localSheetId="0">#REF!</definedName>
    <definedName name="V620AHCELL1">#REF!</definedName>
    <definedName name="V620AHREP" localSheetId="4">#REF!</definedName>
    <definedName name="V620AHREP" localSheetId="13">#REF!</definedName>
    <definedName name="V620AHREP" localSheetId="0">#REF!</definedName>
    <definedName name="V620AHREP">#REF!</definedName>
    <definedName name="V625AHCELL" localSheetId="4">#REF!</definedName>
    <definedName name="V625AHCELL" localSheetId="13">'SPR Coverpage'!#REF!</definedName>
    <definedName name="V625AHCELL" localSheetId="0">'ULC Coverpage'!#REF!</definedName>
    <definedName name="V625AHCELL">#REF!</definedName>
    <definedName name="V625AHCELL1" localSheetId="4">#REF!</definedName>
    <definedName name="V625AHCELL1" localSheetId="13">#REF!</definedName>
    <definedName name="V625AHCELL1" localSheetId="0">#REF!</definedName>
    <definedName name="V625AHCELL1">#REF!</definedName>
    <definedName name="V625AHREP" localSheetId="4">#REF!</definedName>
    <definedName name="V625AHREP" localSheetId="13">#REF!</definedName>
    <definedName name="V625AHREP" localSheetId="0">#REF!</definedName>
    <definedName name="V625AHREP">#REF!</definedName>
    <definedName name="V67AHCELL" localSheetId="4">#REF!</definedName>
    <definedName name="V67AHCELL" localSheetId="13">'SPR Coverpage'!#REF!</definedName>
    <definedName name="V67AHCELL" localSheetId="0">'ULC Coverpage'!#REF!</definedName>
    <definedName name="V67AHCELL">#REF!</definedName>
    <definedName name="V67AHCELL1" localSheetId="4">#REF!</definedName>
    <definedName name="V67AHCELL1">#REF!</definedName>
    <definedName name="V67AHREP" localSheetId="4">#REF!</definedName>
    <definedName name="V67AHREP" localSheetId="13">#REF!</definedName>
    <definedName name="V67AHREP" localSheetId="0">#REF!</definedName>
    <definedName name="V67AHREP">#REF!</definedName>
    <definedName name="V68AHCELL" localSheetId="4">#REF!</definedName>
    <definedName name="V68AHCELL" localSheetId="13">'SPR Coverpage'!#REF!</definedName>
    <definedName name="V68AHCELL" localSheetId="0">'ULC Coverpage'!#REF!</definedName>
    <definedName name="V68AHCELL">#REF!</definedName>
    <definedName name="V68AHCELL1" localSheetId="4">#REF!</definedName>
    <definedName name="V68AHCELL1">#REF!</definedName>
    <definedName name="V68AHREP" localSheetId="4">#REF!</definedName>
    <definedName name="V68AHREP" localSheetId="13">#REF!</definedName>
    <definedName name="V68AHREP" localSheetId="0">#REF!</definedName>
    <definedName name="V68AHREP">#REF!</definedName>
    <definedName name="V69AHCELL" localSheetId="4">#REF!</definedName>
    <definedName name="V69AHCELL" localSheetId="13">'SPR Coverpage'!#REF!</definedName>
    <definedName name="V69AHCELL" localSheetId="0">'ULC Coverpage'!#REF!</definedName>
    <definedName name="V69AHCELL">#REF!</definedName>
    <definedName name="V69AHCELL1" localSheetId="4">#REF!</definedName>
    <definedName name="V69AHCELL1">#REF!</definedName>
    <definedName name="V69AHREP" localSheetId="4">#REF!</definedName>
    <definedName name="V69AHREP" localSheetId="13">#REF!</definedName>
    <definedName name="V69AHREP" localSheetId="0">#REF!</definedName>
    <definedName name="V69AHREP">#REF!</definedName>
    <definedName name="V72AHCELL" localSheetId="4">#REF!</definedName>
    <definedName name="V72AHCELL" localSheetId="13">'SPR Coverpage'!#REF!</definedName>
    <definedName name="V72AHCELL" localSheetId="0">'ULC Coverpage'!#REF!</definedName>
    <definedName name="V72AHCELL">#REF!</definedName>
    <definedName name="V72AHCELL1" localSheetId="4">#REF!</definedName>
    <definedName name="V72AHCELL1">#REF!</definedName>
    <definedName name="V72AHREP" localSheetId="4">#REF!</definedName>
    <definedName name="V72AHREP" localSheetId="13">#REF!</definedName>
    <definedName name="V72AHREP" localSheetId="0">#REF!</definedName>
    <definedName name="V72AHREP">#REF!</definedName>
    <definedName name="ValidDept" localSheetId="1">#REF!</definedName>
    <definedName name="ValidDept" localSheetId="5">#REF!</definedName>
    <definedName name="ValidDept" localSheetId="7">#REF!</definedName>
    <definedName name="ValidDept" localSheetId="4">#REF!</definedName>
    <definedName name="ValidDept" localSheetId="20">#REF!</definedName>
    <definedName name="ValidDept" localSheetId="19">#REF!</definedName>
    <definedName name="ValidDept" localSheetId="6">#REF!</definedName>
    <definedName name="ValidDept" localSheetId="3">#REF!</definedName>
    <definedName name="ValidDept" localSheetId="18">#REF!</definedName>
    <definedName name="ValidDept" localSheetId="13">#REF!</definedName>
    <definedName name="ValidDept" localSheetId="17">#REF!</definedName>
    <definedName name="ValidDept" localSheetId="0">#REF!</definedName>
    <definedName name="ValidDept" localSheetId="11">#REF!</definedName>
    <definedName name="ValidDept" localSheetId="9">#REF!</definedName>
    <definedName name="ValidDept" localSheetId="10">#REF!</definedName>
    <definedName name="ValidDept">#REF!</definedName>
    <definedName name="ValidDepts." localSheetId="12">#REF!</definedName>
    <definedName name="ValidDepts." localSheetId="1">#REF!</definedName>
    <definedName name="ValidDepts." localSheetId="4">#REF!</definedName>
    <definedName name="ValidDepts." localSheetId="20">#REF!</definedName>
    <definedName name="ValidDepts." localSheetId="19">#REF!</definedName>
    <definedName name="ValidDepts." localSheetId="3">#REF!</definedName>
    <definedName name="ValidDepts." localSheetId="18">#REF!</definedName>
    <definedName name="ValidDepts." localSheetId="13">#REF!</definedName>
    <definedName name="ValidDepts." localSheetId="14">#REF!</definedName>
    <definedName name="ValidDepts." localSheetId="17">#REF!</definedName>
    <definedName name="ValidDepts." localSheetId="0">#REF!</definedName>
    <definedName name="ValidDepts." localSheetId="11">#REF!</definedName>
    <definedName name="ValidDepts." localSheetId="9">#REF!</definedName>
    <definedName name="ValidDepts." localSheetId="10">#REF!</definedName>
    <definedName name="ValidDepts.">#REF!</definedName>
    <definedName name="W1275CELL" localSheetId="4">#REF!</definedName>
    <definedName name="W1275CELL" localSheetId="13">'SPR Coverpage'!#REF!</definedName>
    <definedName name="W1275CELL" localSheetId="0">'ULC Coverpage'!#REF!</definedName>
    <definedName name="W1275CELL">#REF!</definedName>
    <definedName name="W1275CELL1" localSheetId="4">#REF!</definedName>
    <definedName name="W1275CELL1" localSheetId="13">#REF!</definedName>
    <definedName name="W1275CELL1" localSheetId="0">#REF!</definedName>
    <definedName name="W1275CELL1">#REF!</definedName>
    <definedName name="W1275REP" localSheetId="4">#REF!</definedName>
    <definedName name="W1275REP" localSheetId="13">#REF!</definedName>
    <definedName name="W1275REP" localSheetId="0">#REF!</definedName>
    <definedName name="W1275REP">#REF!</definedName>
    <definedName name="YESCELLS" localSheetId="4">#REF!</definedName>
    <definedName name="YESCELL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49" l="1"/>
  <c r="A107" i="41"/>
  <c r="A106" i="41"/>
  <c r="A105" i="41"/>
  <c r="A104" i="41"/>
  <c r="A103" i="41"/>
  <c r="A102" i="41"/>
  <c r="A101" i="41"/>
  <c r="A100" i="41"/>
  <c r="A99" i="41"/>
  <c r="A98" i="41"/>
  <c r="A97" i="41"/>
  <c r="A96" i="41"/>
  <c r="A95" i="41"/>
  <c r="A94" i="41"/>
  <c r="A93" i="41"/>
  <c r="A92" i="41"/>
  <c r="A91" i="41"/>
  <c r="A90" i="41"/>
  <c r="A89" i="41"/>
  <c r="A88" i="41"/>
  <c r="A87" i="41"/>
  <c r="A86" i="41"/>
  <c r="A85" i="41"/>
  <c r="A84" i="41"/>
  <c r="A83" i="41"/>
  <c r="A82" i="41"/>
  <c r="A81" i="41"/>
  <c r="A80" i="41"/>
  <c r="A79" i="41"/>
  <c r="A78" i="41"/>
  <c r="A77" i="41"/>
  <c r="A76" i="41"/>
  <c r="A75" i="41"/>
  <c r="A74" i="41"/>
  <c r="A73" i="41"/>
  <c r="A72" i="41"/>
  <c r="A71" i="41"/>
  <c r="A70" i="41"/>
  <c r="A69" i="41"/>
  <c r="A68" i="41"/>
  <c r="A67" i="41"/>
  <c r="A66" i="41"/>
  <c r="A65" i="41"/>
  <c r="A64" i="41"/>
  <c r="A63" i="41"/>
  <c r="A62" i="41"/>
  <c r="A61" i="41"/>
  <c r="A60" i="41"/>
  <c r="A59" i="41"/>
  <c r="A58" i="41"/>
  <c r="A57" i="41"/>
  <c r="A56" i="41"/>
  <c r="A55" i="41"/>
  <c r="A54" i="41"/>
  <c r="A53" i="41"/>
  <c r="A52" i="41"/>
  <c r="A51" i="41"/>
  <c r="A50" i="41"/>
  <c r="A49" i="41"/>
  <c r="A48" i="41"/>
  <c r="A47" i="41"/>
  <c r="A46" i="41"/>
  <c r="A45" i="41"/>
  <c r="A44" i="41"/>
  <c r="A43" i="41"/>
  <c r="A42" i="41"/>
  <c r="A41" i="41"/>
  <c r="A40" i="41"/>
  <c r="A39" i="41"/>
  <c r="A38" i="41"/>
  <c r="A37" i="41"/>
  <c r="A36" i="41"/>
  <c r="A35" i="41"/>
  <c r="A34" i="41"/>
  <c r="A33" i="41"/>
  <c r="A32" i="41"/>
  <c r="A31" i="41"/>
  <c r="A30" i="41"/>
  <c r="A29" i="41"/>
  <c r="A28" i="41"/>
  <c r="A27" i="41"/>
  <c r="A26" i="41"/>
  <c r="A25" i="41"/>
  <c r="A24" i="41"/>
  <c r="N113" i="66"/>
  <c r="N85" i="66"/>
  <c r="C5" i="69"/>
  <c r="H12" i="76" s="1"/>
  <c r="C4" i="69"/>
  <c r="C4" i="70" s="1"/>
  <c r="N70" i="66"/>
  <c r="H6" i="41"/>
  <c r="C6" i="70"/>
  <c r="C5" i="70"/>
  <c r="C6" i="66"/>
  <c r="H11" i="76" s="1"/>
  <c r="C3" i="69"/>
  <c r="H14" i="76" s="1"/>
  <c r="C6" i="69"/>
  <c r="R4" i="69"/>
  <c r="F24" i="75"/>
  <c r="F23" i="75"/>
  <c r="F22" i="75"/>
  <c r="F21" i="75"/>
  <c r="F20" i="75"/>
  <c r="F19" i="75"/>
  <c r="F18" i="75"/>
  <c r="F17" i="75"/>
  <c r="F16" i="75"/>
  <c r="F15" i="75"/>
  <c r="F14" i="75"/>
  <c r="F13" i="75"/>
  <c r="F12" i="75"/>
  <c r="F11" i="75"/>
  <c r="F10" i="75"/>
  <c r="G1" i="75"/>
  <c r="C1" i="75"/>
  <c r="E481" i="41"/>
  <c r="F481" i="41"/>
  <c r="G481" i="41"/>
  <c r="K481" i="41"/>
  <c r="L481" i="41"/>
  <c r="N481" i="41"/>
  <c r="P481" i="41"/>
  <c r="E482" i="41"/>
  <c r="F482" i="41"/>
  <c r="G482" i="41"/>
  <c r="K482" i="41"/>
  <c r="L482" i="41"/>
  <c r="N482" i="41"/>
  <c r="P482" i="41"/>
  <c r="E483" i="41"/>
  <c r="F483" i="41"/>
  <c r="G483" i="41"/>
  <c r="K483" i="41"/>
  <c r="L483" i="41"/>
  <c r="N483" i="41"/>
  <c r="P483" i="41"/>
  <c r="E484" i="41"/>
  <c r="F484" i="41"/>
  <c r="G484" i="41"/>
  <c r="K484" i="41"/>
  <c r="L484" i="41"/>
  <c r="N484" i="41"/>
  <c r="P484" i="41"/>
  <c r="E485" i="41"/>
  <c r="F485" i="41"/>
  <c r="G485" i="41"/>
  <c r="K485" i="41"/>
  <c r="L485" i="41"/>
  <c r="N485" i="41"/>
  <c r="P485" i="41"/>
  <c r="E486" i="41"/>
  <c r="F486" i="41"/>
  <c r="G486" i="41"/>
  <c r="K486" i="41"/>
  <c r="L486" i="41"/>
  <c r="N486" i="41"/>
  <c r="P486" i="41"/>
  <c r="E487" i="41"/>
  <c r="F487" i="41"/>
  <c r="G487" i="41"/>
  <c r="K487" i="41"/>
  <c r="L487" i="41"/>
  <c r="N487" i="41"/>
  <c r="P487" i="41"/>
  <c r="E488" i="41"/>
  <c r="F488" i="41"/>
  <c r="G488" i="41"/>
  <c r="K488" i="41"/>
  <c r="L488" i="41"/>
  <c r="N488" i="41"/>
  <c r="P488" i="41"/>
  <c r="E489" i="41"/>
  <c r="F489" i="41"/>
  <c r="G489" i="41"/>
  <c r="K489" i="41"/>
  <c r="L489" i="41"/>
  <c r="N489" i="41"/>
  <c r="P489" i="41"/>
  <c r="E490" i="41"/>
  <c r="F490" i="41"/>
  <c r="G490" i="41"/>
  <c r="K490" i="41"/>
  <c r="L490" i="41"/>
  <c r="N490" i="41"/>
  <c r="P490" i="41"/>
  <c r="E491" i="41"/>
  <c r="F491" i="41"/>
  <c r="G491" i="41"/>
  <c r="K491" i="41"/>
  <c r="L491" i="41"/>
  <c r="N491" i="41"/>
  <c r="P491" i="41"/>
  <c r="E492" i="41"/>
  <c r="F492" i="41"/>
  <c r="G492" i="41"/>
  <c r="K492" i="41"/>
  <c r="L492" i="41"/>
  <c r="N492" i="41"/>
  <c r="P492" i="41"/>
  <c r="E493" i="41"/>
  <c r="F493" i="41"/>
  <c r="G493" i="41"/>
  <c r="K493" i="41"/>
  <c r="L493" i="41"/>
  <c r="N493" i="41"/>
  <c r="P493" i="41"/>
  <c r="E494" i="41"/>
  <c r="F494" i="41"/>
  <c r="G494" i="41"/>
  <c r="K494" i="41"/>
  <c r="L494" i="41"/>
  <c r="N494" i="41"/>
  <c r="P494" i="41"/>
  <c r="E495" i="41"/>
  <c r="F495" i="41"/>
  <c r="G495" i="41"/>
  <c r="K495" i="41"/>
  <c r="L495" i="41"/>
  <c r="N495" i="41"/>
  <c r="P495" i="41"/>
  <c r="E496" i="41"/>
  <c r="F496" i="41"/>
  <c r="G496" i="41"/>
  <c r="K496" i="41"/>
  <c r="L496" i="41"/>
  <c r="N496" i="41"/>
  <c r="P496" i="41"/>
  <c r="E497" i="41"/>
  <c r="F497" i="41"/>
  <c r="G497" i="41"/>
  <c r="K497" i="41"/>
  <c r="L497" i="41"/>
  <c r="N497" i="41"/>
  <c r="P497" i="41"/>
  <c r="E498" i="41"/>
  <c r="F498" i="41"/>
  <c r="G498" i="41"/>
  <c r="K498" i="41"/>
  <c r="L498" i="41"/>
  <c r="N498" i="41"/>
  <c r="P498" i="41"/>
  <c r="E499" i="41"/>
  <c r="F499" i="41"/>
  <c r="G499" i="41"/>
  <c r="K499" i="41"/>
  <c r="L499" i="41"/>
  <c r="N499" i="41"/>
  <c r="P499" i="41"/>
  <c r="E500" i="41"/>
  <c r="F500" i="41"/>
  <c r="G500" i="41"/>
  <c r="K500" i="41"/>
  <c r="L500" i="41"/>
  <c r="N500" i="41"/>
  <c r="P500" i="41"/>
  <c r="E501" i="41"/>
  <c r="F501" i="41"/>
  <c r="G501" i="41"/>
  <c r="K501" i="41"/>
  <c r="L501" i="41"/>
  <c r="N501" i="41"/>
  <c r="P501" i="41"/>
  <c r="E502" i="41"/>
  <c r="F502" i="41"/>
  <c r="G502" i="41"/>
  <c r="K502" i="41"/>
  <c r="L502" i="41"/>
  <c r="N502" i="41"/>
  <c r="P502" i="41"/>
  <c r="E503" i="41"/>
  <c r="F503" i="41"/>
  <c r="G503" i="41"/>
  <c r="K503" i="41"/>
  <c r="L503" i="41"/>
  <c r="N503" i="41"/>
  <c r="P503" i="41"/>
  <c r="E504" i="41"/>
  <c r="F504" i="41"/>
  <c r="G504" i="41"/>
  <c r="K504" i="41"/>
  <c r="L504" i="41"/>
  <c r="N504" i="41"/>
  <c r="P504" i="41"/>
  <c r="E505" i="41"/>
  <c r="F505" i="41"/>
  <c r="G505" i="41"/>
  <c r="K505" i="41"/>
  <c r="L505" i="41"/>
  <c r="N505" i="41"/>
  <c r="P505" i="41"/>
  <c r="E506" i="41"/>
  <c r="F506" i="41"/>
  <c r="G506" i="41"/>
  <c r="K506" i="41"/>
  <c r="L506" i="41"/>
  <c r="N506" i="41"/>
  <c r="P506" i="41"/>
  <c r="E507" i="41"/>
  <c r="F507" i="41"/>
  <c r="G507" i="41"/>
  <c r="K507" i="41"/>
  <c r="L507" i="41"/>
  <c r="N507" i="41"/>
  <c r="P507" i="41"/>
  <c r="E508" i="41"/>
  <c r="F508" i="41"/>
  <c r="G508" i="41"/>
  <c r="K508" i="41"/>
  <c r="L508" i="41"/>
  <c r="N508" i="41"/>
  <c r="P508" i="41"/>
  <c r="E509" i="41"/>
  <c r="F509" i="41"/>
  <c r="G509" i="41"/>
  <c r="K509" i="41"/>
  <c r="L509" i="41"/>
  <c r="N509" i="41"/>
  <c r="P509" i="41"/>
  <c r="E510" i="41"/>
  <c r="F510" i="41"/>
  <c r="G510" i="41"/>
  <c r="K510" i="41"/>
  <c r="L510" i="41"/>
  <c r="N510" i="41"/>
  <c r="P510" i="41"/>
  <c r="E511" i="41"/>
  <c r="F511" i="41"/>
  <c r="G511" i="41"/>
  <c r="K511" i="41"/>
  <c r="L511" i="41"/>
  <c r="N511" i="41"/>
  <c r="P511" i="41"/>
  <c r="E512" i="41"/>
  <c r="F512" i="41"/>
  <c r="G512" i="41"/>
  <c r="K512" i="41"/>
  <c r="L512" i="41"/>
  <c r="N512" i="41"/>
  <c r="P512" i="41"/>
  <c r="E513" i="41"/>
  <c r="F513" i="41"/>
  <c r="G513" i="41"/>
  <c r="K513" i="41"/>
  <c r="L513" i="41"/>
  <c r="N513" i="41"/>
  <c r="P513" i="41"/>
  <c r="E514" i="41"/>
  <c r="F514" i="41"/>
  <c r="G514" i="41"/>
  <c r="K514" i="41"/>
  <c r="L514" i="41"/>
  <c r="N514" i="41"/>
  <c r="P514" i="41"/>
  <c r="E515" i="41"/>
  <c r="F515" i="41"/>
  <c r="G515" i="41"/>
  <c r="K515" i="41"/>
  <c r="L515" i="41"/>
  <c r="N515" i="41"/>
  <c r="P515" i="41"/>
  <c r="E516" i="41"/>
  <c r="F516" i="41"/>
  <c r="G516" i="41"/>
  <c r="K516" i="41"/>
  <c r="L516" i="41"/>
  <c r="N516" i="41"/>
  <c r="P516" i="41"/>
  <c r="E517" i="41"/>
  <c r="F517" i="41"/>
  <c r="G517" i="41"/>
  <c r="K517" i="41"/>
  <c r="L517" i="41"/>
  <c r="N517" i="41"/>
  <c r="P517" i="41"/>
  <c r="E518" i="41"/>
  <c r="F518" i="41"/>
  <c r="G518" i="41"/>
  <c r="K518" i="41"/>
  <c r="L518" i="41"/>
  <c r="N518" i="41"/>
  <c r="P518" i="41"/>
  <c r="E519" i="41"/>
  <c r="F519" i="41"/>
  <c r="G519" i="41"/>
  <c r="K519" i="41"/>
  <c r="L519" i="41"/>
  <c r="N519" i="41"/>
  <c r="P519" i="41"/>
  <c r="E520" i="41"/>
  <c r="F520" i="41"/>
  <c r="G520" i="41"/>
  <c r="K520" i="41"/>
  <c r="L520" i="41"/>
  <c r="N520" i="41"/>
  <c r="P520" i="41"/>
  <c r="E521" i="41"/>
  <c r="F521" i="41"/>
  <c r="G521" i="41"/>
  <c r="K521" i="41"/>
  <c r="L521" i="41"/>
  <c r="N521" i="41"/>
  <c r="P521" i="41"/>
  <c r="E522" i="41"/>
  <c r="F522" i="41"/>
  <c r="G522" i="41"/>
  <c r="K522" i="41"/>
  <c r="L522" i="41"/>
  <c r="N522" i="41"/>
  <c r="P522" i="41"/>
  <c r="E523" i="41"/>
  <c r="F523" i="41"/>
  <c r="G523" i="41"/>
  <c r="K523" i="41"/>
  <c r="L523" i="41"/>
  <c r="N523" i="41"/>
  <c r="P523" i="41"/>
  <c r="E524" i="41"/>
  <c r="F524" i="41"/>
  <c r="G524" i="41"/>
  <c r="K524" i="41"/>
  <c r="L524" i="41"/>
  <c r="N524" i="41"/>
  <c r="P524" i="41"/>
  <c r="E525" i="41"/>
  <c r="F525" i="41"/>
  <c r="G525" i="41"/>
  <c r="K525" i="41"/>
  <c r="L525" i="41"/>
  <c r="N525" i="41"/>
  <c r="P525" i="41"/>
  <c r="E526" i="41"/>
  <c r="F526" i="41"/>
  <c r="G526" i="41"/>
  <c r="K526" i="41"/>
  <c r="L526" i="41"/>
  <c r="N526" i="41"/>
  <c r="P526" i="41"/>
  <c r="E527" i="41"/>
  <c r="F527" i="41"/>
  <c r="G527" i="41"/>
  <c r="K527" i="41"/>
  <c r="L527" i="41"/>
  <c r="N527" i="41"/>
  <c r="P527" i="41"/>
  <c r="E528" i="41"/>
  <c r="F528" i="41"/>
  <c r="G528" i="41"/>
  <c r="K528" i="41"/>
  <c r="L528" i="41"/>
  <c r="N528" i="41"/>
  <c r="P528" i="41"/>
  <c r="E529" i="41"/>
  <c r="F529" i="41"/>
  <c r="G529" i="41"/>
  <c r="K529" i="41"/>
  <c r="L529" i="41"/>
  <c r="N529" i="41"/>
  <c r="P529" i="41"/>
  <c r="E530" i="41"/>
  <c r="F530" i="41"/>
  <c r="G530" i="41"/>
  <c r="K530" i="41"/>
  <c r="L530" i="41"/>
  <c r="N530" i="41"/>
  <c r="P530" i="41"/>
  <c r="E531" i="41"/>
  <c r="F531" i="41"/>
  <c r="G531" i="41"/>
  <c r="K531" i="41"/>
  <c r="L531" i="41"/>
  <c r="N531" i="41"/>
  <c r="P531" i="41"/>
  <c r="E532" i="41"/>
  <c r="F532" i="41"/>
  <c r="G532" i="41"/>
  <c r="K532" i="41"/>
  <c r="L532" i="41"/>
  <c r="N532" i="41"/>
  <c r="P532" i="41"/>
  <c r="E533" i="41"/>
  <c r="F533" i="41"/>
  <c r="G533" i="41"/>
  <c r="K533" i="41"/>
  <c r="L533" i="41"/>
  <c r="N533" i="41"/>
  <c r="P533" i="41"/>
  <c r="E534" i="41"/>
  <c r="F534" i="41"/>
  <c r="G534" i="41"/>
  <c r="K534" i="41"/>
  <c r="L534" i="41"/>
  <c r="N534" i="41"/>
  <c r="P534" i="41"/>
  <c r="E535" i="41"/>
  <c r="F535" i="41"/>
  <c r="G535" i="41"/>
  <c r="K535" i="41"/>
  <c r="L535" i="41"/>
  <c r="N535" i="41"/>
  <c r="P535" i="41"/>
  <c r="E536" i="41"/>
  <c r="F536" i="41"/>
  <c r="G536" i="41"/>
  <c r="K536" i="41"/>
  <c r="L536" i="41"/>
  <c r="N536" i="41"/>
  <c r="P536" i="41"/>
  <c r="E537" i="41"/>
  <c r="F537" i="41"/>
  <c r="G537" i="41"/>
  <c r="K537" i="41"/>
  <c r="L537" i="41"/>
  <c r="N537" i="41"/>
  <c r="P537" i="41"/>
  <c r="E538" i="41"/>
  <c r="F538" i="41"/>
  <c r="G538" i="41"/>
  <c r="K538" i="41"/>
  <c r="L538" i="41"/>
  <c r="N538" i="41"/>
  <c r="P538" i="41"/>
  <c r="E539" i="41"/>
  <c r="F539" i="41"/>
  <c r="G539" i="41"/>
  <c r="K539" i="41"/>
  <c r="L539" i="41"/>
  <c r="N539" i="41"/>
  <c r="P539" i="41"/>
  <c r="E540" i="41"/>
  <c r="F540" i="41"/>
  <c r="G540" i="41"/>
  <c r="K540" i="41"/>
  <c r="L540" i="41"/>
  <c r="N540" i="41"/>
  <c r="P540" i="41"/>
  <c r="E541" i="41"/>
  <c r="F541" i="41"/>
  <c r="G541" i="41"/>
  <c r="K541" i="41"/>
  <c r="L541" i="41"/>
  <c r="N541" i="41"/>
  <c r="P541" i="41"/>
  <c r="E542" i="41"/>
  <c r="F542" i="41"/>
  <c r="G542" i="41"/>
  <c r="K542" i="41"/>
  <c r="L542" i="41"/>
  <c r="N542" i="41"/>
  <c r="P542" i="41"/>
  <c r="E543" i="41"/>
  <c r="F543" i="41"/>
  <c r="G543" i="41"/>
  <c r="K543" i="41"/>
  <c r="L543" i="41"/>
  <c r="N543" i="41"/>
  <c r="P543" i="41"/>
  <c r="E544" i="41"/>
  <c r="F544" i="41"/>
  <c r="G544" i="41"/>
  <c r="K544" i="41"/>
  <c r="L544" i="41"/>
  <c r="N544" i="41"/>
  <c r="P544" i="41"/>
  <c r="E545" i="41"/>
  <c r="F545" i="41"/>
  <c r="G545" i="41"/>
  <c r="K545" i="41"/>
  <c r="L545" i="41"/>
  <c r="N545" i="41"/>
  <c r="P545" i="41"/>
  <c r="E546" i="41"/>
  <c r="F546" i="41"/>
  <c r="G546" i="41"/>
  <c r="K546" i="41"/>
  <c r="L546" i="41"/>
  <c r="N546" i="41"/>
  <c r="P546" i="41"/>
  <c r="E547" i="41"/>
  <c r="F547" i="41"/>
  <c r="G547" i="41"/>
  <c r="K547" i="41"/>
  <c r="L547" i="41"/>
  <c r="N547" i="41"/>
  <c r="P547" i="41"/>
  <c r="E548" i="41"/>
  <c r="F548" i="41"/>
  <c r="G548" i="41"/>
  <c r="K548" i="41"/>
  <c r="L548" i="41"/>
  <c r="N548" i="41"/>
  <c r="P548" i="41"/>
  <c r="E549" i="41"/>
  <c r="F549" i="41"/>
  <c r="G549" i="41"/>
  <c r="K549" i="41"/>
  <c r="L549" i="41"/>
  <c r="N549" i="41"/>
  <c r="P549" i="41"/>
  <c r="E550" i="41"/>
  <c r="F550" i="41"/>
  <c r="G550" i="41"/>
  <c r="K550" i="41"/>
  <c r="L550" i="41"/>
  <c r="N550" i="41"/>
  <c r="P550" i="41"/>
  <c r="E551" i="41"/>
  <c r="F551" i="41"/>
  <c r="G551" i="41"/>
  <c r="K551" i="41"/>
  <c r="L551" i="41"/>
  <c r="N551" i="41"/>
  <c r="P551" i="41"/>
  <c r="E552" i="41"/>
  <c r="F552" i="41"/>
  <c r="G552" i="41"/>
  <c r="K552" i="41"/>
  <c r="L552" i="41"/>
  <c r="N552" i="41"/>
  <c r="P552" i="41"/>
  <c r="E553" i="41"/>
  <c r="F553" i="41"/>
  <c r="G553" i="41"/>
  <c r="K553" i="41"/>
  <c r="L553" i="41"/>
  <c r="N553" i="41"/>
  <c r="P553" i="41"/>
  <c r="E554" i="41"/>
  <c r="F554" i="41"/>
  <c r="G554" i="41"/>
  <c r="K554" i="41"/>
  <c r="L554" i="41"/>
  <c r="N554" i="41"/>
  <c r="P554" i="41"/>
  <c r="E555" i="41"/>
  <c r="F555" i="41"/>
  <c r="G555" i="41"/>
  <c r="K555" i="41"/>
  <c r="L555" i="41"/>
  <c r="N555" i="41"/>
  <c r="P555" i="41"/>
  <c r="E556" i="41"/>
  <c r="F556" i="41"/>
  <c r="G556" i="41"/>
  <c r="K556" i="41"/>
  <c r="L556" i="41"/>
  <c r="N556" i="41"/>
  <c r="P556" i="41"/>
  <c r="E557" i="41"/>
  <c r="F557" i="41"/>
  <c r="G557" i="41"/>
  <c r="K557" i="41"/>
  <c r="L557" i="41"/>
  <c r="N557" i="41"/>
  <c r="P557" i="41"/>
  <c r="E558" i="41"/>
  <c r="F558" i="41"/>
  <c r="G558" i="41"/>
  <c r="K558" i="41"/>
  <c r="L558" i="41"/>
  <c r="N558" i="41"/>
  <c r="P558" i="41"/>
  <c r="E559" i="41"/>
  <c r="F559" i="41"/>
  <c r="G559" i="41"/>
  <c r="K559" i="41"/>
  <c r="L559" i="41"/>
  <c r="N559" i="41"/>
  <c r="P559" i="41"/>
  <c r="E560" i="41"/>
  <c r="F560" i="41"/>
  <c r="G560" i="41"/>
  <c r="K560" i="41"/>
  <c r="L560" i="41"/>
  <c r="N560" i="41"/>
  <c r="P560" i="41"/>
  <c r="E561" i="41"/>
  <c r="F561" i="41"/>
  <c r="G561" i="41"/>
  <c r="K561" i="41"/>
  <c r="L561" i="41"/>
  <c r="N561" i="41"/>
  <c r="P561" i="41"/>
  <c r="E562" i="41"/>
  <c r="F562" i="41"/>
  <c r="G562" i="41"/>
  <c r="K562" i="41"/>
  <c r="L562" i="41"/>
  <c r="N562" i="41"/>
  <c r="P562" i="41"/>
  <c r="E563" i="41"/>
  <c r="F563" i="41"/>
  <c r="G563" i="41"/>
  <c r="K563" i="41"/>
  <c r="L563" i="41"/>
  <c r="N563" i="41"/>
  <c r="P563" i="41"/>
  <c r="E564" i="41"/>
  <c r="F564" i="41"/>
  <c r="G564" i="41"/>
  <c r="K564" i="41"/>
  <c r="L564" i="41"/>
  <c r="N564" i="41"/>
  <c r="P564" i="41"/>
  <c r="E565" i="41"/>
  <c r="F565" i="41"/>
  <c r="G565" i="41"/>
  <c r="K565" i="41"/>
  <c r="L565" i="41"/>
  <c r="N565" i="41"/>
  <c r="P565" i="41"/>
  <c r="E566" i="41"/>
  <c r="F566" i="41"/>
  <c r="G566" i="41"/>
  <c r="K566" i="41"/>
  <c r="L566" i="41"/>
  <c r="N566" i="41"/>
  <c r="P566" i="41"/>
  <c r="E567" i="41"/>
  <c r="F567" i="41"/>
  <c r="G567" i="41"/>
  <c r="K567" i="41"/>
  <c r="L567" i="41"/>
  <c r="N567" i="41"/>
  <c r="P567" i="41"/>
  <c r="E568" i="41"/>
  <c r="F568" i="41"/>
  <c r="G568" i="41"/>
  <c r="K568" i="41"/>
  <c r="L568" i="41"/>
  <c r="N568" i="41"/>
  <c r="P568" i="41"/>
  <c r="E569" i="41"/>
  <c r="F569" i="41"/>
  <c r="G569" i="41"/>
  <c r="K569" i="41"/>
  <c r="L569" i="41"/>
  <c r="N569" i="41"/>
  <c r="P569" i="41"/>
  <c r="E570" i="41"/>
  <c r="F570" i="41"/>
  <c r="G570" i="41"/>
  <c r="K570" i="41"/>
  <c r="L570" i="41"/>
  <c r="N570" i="41"/>
  <c r="P570" i="41"/>
  <c r="E571" i="41"/>
  <c r="F571" i="41"/>
  <c r="G571" i="41"/>
  <c r="K571" i="41"/>
  <c r="L571" i="41"/>
  <c r="N571" i="41"/>
  <c r="P571" i="41"/>
  <c r="E572" i="41"/>
  <c r="F572" i="41"/>
  <c r="G572" i="41"/>
  <c r="K572" i="41"/>
  <c r="L572" i="41"/>
  <c r="N572" i="41"/>
  <c r="P572" i="41"/>
  <c r="E573" i="41"/>
  <c r="F573" i="41"/>
  <c r="G573" i="41"/>
  <c r="K573" i="41"/>
  <c r="L573" i="41"/>
  <c r="N573" i="41"/>
  <c r="P573" i="41"/>
  <c r="E574" i="41"/>
  <c r="F574" i="41"/>
  <c r="G574" i="41"/>
  <c r="K574" i="41"/>
  <c r="L574" i="41"/>
  <c r="N574" i="41"/>
  <c r="P574" i="41"/>
  <c r="E575" i="41"/>
  <c r="F575" i="41"/>
  <c r="G575" i="41"/>
  <c r="K575" i="41"/>
  <c r="L575" i="41"/>
  <c r="N575" i="41"/>
  <c r="P575" i="41"/>
  <c r="E576" i="41"/>
  <c r="F576" i="41"/>
  <c r="G576" i="41"/>
  <c r="K576" i="41"/>
  <c r="L576" i="41"/>
  <c r="N576" i="41"/>
  <c r="P576" i="41"/>
  <c r="E577" i="41"/>
  <c r="F577" i="41"/>
  <c r="G577" i="41"/>
  <c r="K577" i="41"/>
  <c r="L577" i="41"/>
  <c r="N577" i="41"/>
  <c r="P577" i="41"/>
  <c r="E578" i="41"/>
  <c r="F578" i="41"/>
  <c r="G578" i="41"/>
  <c r="K578" i="41"/>
  <c r="L578" i="41"/>
  <c r="N578" i="41"/>
  <c r="P578" i="41"/>
  <c r="E579" i="41"/>
  <c r="F579" i="41"/>
  <c r="G579" i="41"/>
  <c r="K579" i="41"/>
  <c r="L579" i="41"/>
  <c r="N579" i="41"/>
  <c r="P579" i="41"/>
  <c r="E580" i="41"/>
  <c r="F580" i="41"/>
  <c r="G580" i="41"/>
  <c r="K580" i="41"/>
  <c r="L580" i="41"/>
  <c r="N580" i="41"/>
  <c r="P580" i="41"/>
  <c r="E581" i="41"/>
  <c r="F581" i="41"/>
  <c r="G581" i="41"/>
  <c r="K581" i="41"/>
  <c r="L581" i="41"/>
  <c r="N581" i="41"/>
  <c r="P581" i="41"/>
  <c r="E582" i="41"/>
  <c r="F582" i="41"/>
  <c r="G582" i="41"/>
  <c r="K582" i="41"/>
  <c r="L582" i="41"/>
  <c r="N582" i="41"/>
  <c r="P582" i="41"/>
  <c r="E583" i="41"/>
  <c r="F583" i="41"/>
  <c r="G583" i="41"/>
  <c r="K583" i="41"/>
  <c r="L583" i="41"/>
  <c r="N583" i="41"/>
  <c r="P583" i="41"/>
  <c r="E584" i="41"/>
  <c r="F584" i="41"/>
  <c r="G584" i="41"/>
  <c r="K584" i="41"/>
  <c r="L584" i="41"/>
  <c r="N584" i="41"/>
  <c r="P584" i="41"/>
  <c r="E585" i="41"/>
  <c r="F585" i="41"/>
  <c r="G585" i="41"/>
  <c r="K585" i="41"/>
  <c r="L585" i="41"/>
  <c r="N585" i="41"/>
  <c r="P585" i="41"/>
  <c r="E586" i="41"/>
  <c r="F586" i="41"/>
  <c r="G586" i="41"/>
  <c r="K586" i="41"/>
  <c r="L586" i="41"/>
  <c r="N586" i="41"/>
  <c r="P586" i="41"/>
  <c r="E587" i="41"/>
  <c r="F587" i="41"/>
  <c r="G587" i="41"/>
  <c r="K587" i="41"/>
  <c r="L587" i="41"/>
  <c r="N587" i="41"/>
  <c r="P587" i="41"/>
  <c r="E588" i="41"/>
  <c r="F588" i="41"/>
  <c r="G588" i="41"/>
  <c r="K588" i="41"/>
  <c r="L588" i="41"/>
  <c r="N588" i="41"/>
  <c r="P588" i="41"/>
  <c r="E589" i="41"/>
  <c r="F589" i="41"/>
  <c r="G589" i="41"/>
  <c r="K589" i="41"/>
  <c r="L589" i="41"/>
  <c r="N589" i="41"/>
  <c r="P589" i="41"/>
  <c r="E590" i="41"/>
  <c r="F590" i="41"/>
  <c r="G590" i="41"/>
  <c r="K590" i="41"/>
  <c r="L590" i="41"/>
  <c r="N590" i="41"/>
  <c r="P590" i="41"/>
  <c r="E591" i="41"/>
  <c r="F591" i="41"/>
  <c r="G591" i="41"/>
  <c r="K591" i="41"/>
  <c r="L591" i="41"/>
  <c r="N591" i="41"/>
  <c r="P591" i="41"/>
  <c r="E592" i="41"/>
  <c r="F592" i="41"/>
  <c r="G592" i="41"/>
  <c r="K592" i="41"/>
  <c r="L592" i="41"/>
  <c r="N592" i="41"/>
  <c r="P592" i="41"/>
  <c r="E593" i="41"/>
  <c r="F593" i="41"/>
  <c r="G593" i="41"/>
  <c r="K593" i="41"/>
  <c r="L593" i="41"/>
  <c r="N593" i="41"/>
  <c r="P593" i="41"/>
  <c r="E594" i="41"/>
  <c r="F594" i="41"/>
  <c r="G594" i="41"/>
  <c r="K594" i="41"/>
  <c r="L594" i="41"/>
  <c r="N594" i="41"/>
  <c r="P594" i="41"/>
  <c r="E595" i="41"/>
  <c r="F595" i="41"/>
  <c r="G595" i="41"/>
  <c r="K595" i="41"/>
  <c r="L595" i="41"/>
  <c r="N595" i="41"/>
  <c r="P595" i="41"/>
  <c r="E596" i="41"/>
  <c r="F596" i="41"/>
  <c r="G596" i="41"/>
  <c r="K596" i="41"/>
  <c r="L596" i="41"/>
  <c r="N596" i="41"/>
  <c r="P596" i="41"/>
  <c r="E597" i="41"/>
  <c r="F597" i="41"/>
  <c r="G597" i="41"/>
  <c r="K597" i="41"/>
  <c r="L597" i="41"/>
  <c r="N597" i="41"/>
  <c r="P597" i="41"/>
  <c r="E598" i="41"/>
  <c r="F598" i="41"/>
  <c r="G598" i="41"/>
  <c r="K598" i="41"/>
  <c r="L598" i="41"/>
  <c r="N598" i="41"/>
  <c r="P598" i="41"/>
  <c r="E599" i="41"/>
  <c r="F599" i="41"/>
  <c r="G599" i="41"/>
  <c r="K599" i="41"/>
  <c r="L599" i="41"/>
  <c r="N599" i="41"/>
  <c r="P599" i="41"/>
  <c r="E600" i="41"/>
  <c r="F600" i="41"/>
  <c r="G600" i="41"/>
  <c r="K600" i="41"/>
  <c r="L600" i="41"/>
  <c r="N600" i="41"/>
  <c r="P600" i="41"/>
  <c r="E601" i="41"/>
  <c r="F601" i="41"/>
  <c r="G601" i="41"/>
  <c r="K601" i="41"/>
  <c r="L601" i="41"/>
  <c r="N601" i="41"/>
  <c r="P601" i="41"/>
  <c r="E602" i="41"/>
  <c r="F602" i="41"/>
  <c r="G602" i="41"/>
  <c r="K602" i="41"/>
  <c r="L602" i="41"/>
  <c r="N602" i="41"/>
  <c r="P602" i="41"/>
  <c r="E603" i="41"/>
  <c r="F603" i="41"/>
  <c r="G603" i="41"/>
  <c r="K603" i="41"/>
  <c r="L603" i="41"/>
  <c r="N603" i="41"/>
  <c r="P603" i="41"/>
  <c r="E604" i="41"/>
  <c r="F604" i="41"/>
  <c r="G604" i="41"/>
  <c r="K604" i="41"/>
  <c r="L604" i="41"/>
  <c r="N604" i="41"/>
  <c r="P604" i="41"/>
  <c r="E605" i="41"/>
  <c r="F605" i="41"/>
  <c r="G605" i="41"/>
  <c r="K605" i="41"/>
  <c r="L605" i="41"/>
  <c r="N605" i="41"/>
  <c r="P605" i="41"/>
  <c r="E606" i="41"/>
  <c r="F606" i="41"/>
  <c r="G606" i="41"/>
  <c r="K606" i="41"/>
  <c r="L606" i="41"/>
  <c r="N606" i="41"/>
  <c r="P606" i="41"/>
  <c r="E607" i="41"/>
  <c r="F607" i="41"/>
  <c r="G607" i="41"/>
  <c r="K607" i="41"/>
  <c r="L607" i="41"/>
  <c r="N607" i="41"/>
  <c r="P607" i="41"/>
  <c r="E608" i="41"/>
  <c r="F608" i="41"/>
  <c r="G608" i="41"/>
  <c r="K608" i="41"/>
  <c r="L608" i="41"/>
  <c r="N608" i="41"/>
  <c r="P608" i="41"/>
  <c r="E609" i="41"/>
  <c r="F609" i="41"/>
  <c r="G609" i="41"/>
  <c r="K609" i="41"/>
  <c r="L609" i="41"/>
  <c r="N609" i="41"/>
  <c r="P609" i="41"/>
  <c r="E610" i="41"/>
  <c r="F610" i="41"/>
  <c r="G610" i="41"/>
  <c r="K610" i="41"/>
  <c r="L610" i="41"/>
  <c r="N610" i="41"/>
  <c r="P610" i="41"/>
  <c r="E611" i="41"/>
  <c r="F611" i="41"/>
  <c r="G611" i="41"/>
  <c r="K611" i="41"/>
  <c r="L611" i="41"/>
  <c r="N611" i="41"/>
  <c r="P611" i="41"/>
  <c r="E612" i="41"/>
  <c r="F612" i="41"/>
  <c r="G612" i="41"/>
  <c r="K612" i="41"/>
  <c r="L612" i="41"/>
  <c r="N612" i="41"/>
  <c r="P612" i="41"/>
  <c r="E613" i="41"/>
  <c r="F613" i="41"/>
  <c r="G613" i="41"/>
  <c r="K613" i="41"/>
  <c r="L613" i="41"/>
  <c r="N613" i="41"/>
  <c r="P613" i="41"/>
  <c r="E614" i="41"/>
  <c r="F614" i="41"/>
  <c r="G614" i="41"/>
  <c r="K614" i="41"/>
  <c r="L614" i="41"/>
  <c r="N614" i="41"/>
  <c r="P614" i="41"/>
  <c r="E615" i="41"/>
  <c r="F615" i="41"/>
  <c r="G615" i="41"/>
  <c r="K615" i="41"/>
  <c r="L615" i="41"/>
  <c r="N615" i="41"/>
  <c r="P615" i="41"/>
  <c r="E616" i="41"/>
  <c r="F616" i="41"/>
  <c r="G616" i="41"/>
  <c r="K616" i="41"/>
  <c r="L616" i="41"/>
  <c r="N616" i="41"/>
  <c r="P616" i="41"/>
  <c r="E617" i="41"/>
  <c r="F617" i="41"/>
  <c r="G617" i="41"/>
  <c r="K617" i="41"/>
  <c r="L617" i="41"/>
  <c r="N617" i="41"/>
  <c r="P617" i="41"/>
  <c r="E618" i="41"/>
  <c r="F618" i="41"/>
  <c r="G618" i="41"/>
  <c r="K618" i="41"/>
  <c r="L618" i="41"/>
  <c r="N618" i="41"/>
  <c r="P618" i="41"/>
  <c r="E619" i="41"/>
  <c r="F619" i="41"/>
  <c r="G619" i="41"/>
  <c r="K619" i="41"/>
  <c r="L619" i="41"/>
  <c r="N619" i="41"/>
  <c r="P619" i="41"/>
  <c r="E620" i="41"/>
  <c r="F620" i="41"/>
  <c r="G620" i="41"/>
  <c r="K620" i="41"/>
  <c r="L620" i="41"/>
  <c r="N620" i="41"/>
  <c r="P620" i="41"/>
  <c r="E621" i="41"/>
  <c r="F621" i="41"/>
  <c r="G621" i="41"/>
  <c r="K621" i="41"/>
  <c r="L621" i="41"/>
  <c r="N621" i="41"/>
  <c r="P621" i="41"/>
  <c r="E622" i="41"/>
  <c r="F622" i="41"/>
  <c r="G622" i="41"/>
  <c r="K622" i="41"/>
  <c r="L622" i="41"/>
  <c r="N622" i="41"/>
  <c r="P622" i="41"/>
  <c r="E623" i="41"/>
  <c r="F623" i="41"/>
  <c r="G623" i="41"/>
  <c r="K623" i="41"/>
  <c r="L623" i="41"/>
  <c r="N623" i="41"/>
  <c r="P623" i="41"/>
  <c r="E624" i="41"/>
  <c r="F624" i="41"/>
  <c r="G624" i="41"/>
  <c r="K624" i="41"/>
  <c r="L624" i="41"/>
  <c r="N624" i="41"/>
  <c r="P624" i="41"/>
  <c r="E625" i="41"/>
  <c r="F625" i="41"/>
  <c r="G625" i="41"/>
  <c r="K625" i="41"/>
  <c r="L625" i="41"/>
  <c r="N625" i="41"/>
  <c r="P625" i="41"/>
  <c r="E626" i="41"/>
  <c r="F626" i="41"/>
  <c r="G626" i="41"/>
  <c r="K626" i="41"/>
  <c r="L626" i="41"/>
  <c r="N626" i="41"/>
  <c r="P626" i="41"/>
  <c r="E627" i="41"/>
  <c r="F627" i="41"/>
  <c r="G627" i="41"/>
  <c r="K627" i="41"/>
  <c r="L627" i="41"/>
  <c r="N627" i="41"/>
  <c r="P627" i="41"/>
  <c r="E628" i="41"/>
  <c r="F628" i="41"/>
  <c r="G628" i="41"/>
  <c r="K628" i="41"/>
  <c r="L628" i="41"/>
  <c r="N628" i="41"/>
  <c r="P628" i="41"/>
  <c r="E629" i="41"/>
  <c r="F629" i="41"/>
  <c r="G629" i="41"/>
  <c r="K629" i="41"/>
  <c r="L629" i="41"/>
  <c r="N629" i="41"/>
  <c r="P629" i="41"/>
  <c r="E630" i="41"/>
  <c r="F630" i="41"/>
  <c r="G630" i="41"/>
  <c r="K630" i="41"/>
  <c r="L630" i="41"/>
  <c r="N630" i="41"/>
  <c r="P630" i="41"/>
  <c r="E631" i="41"/>
  <c r="F631" i="41"/>
  <c r="G631" i="41"/>
  <c r="K631" i="41"/>
  <c r="L631" i="41"/>
  <c r="N631" i="41"/>
  <c r="P631" i="41"/>
  <c r="E632" i="41"/>
  <c r="F632" i="41"/>
  <c r="G632" i="41"/>
  <c r="K632" i="41"/>
  <c r="L632" i="41"/>
  <c r="N632" i="41"/>
  <c r="P632" i="41"/>
  <c r="E633" i="41"/>
  <c r="F633" i="41"/>
  <c r="G633" i="41"/>
  <c r="K633" i="41"/>
  <c r="L633" i="41"/>
  <c r="N633" i="41"/>
  <c r="P633" i="41"/>
  <c r="E634" i="41"/>
  <c r="F634" i="41"/>
  <c r="G634" i="41"/>
  <c r="K634" i="41"/>
  <c r="L634" i="41"/>
  <c r="N634" i="41"/>
  <c r="P634" i="41"/>
  <c r="E635" i="41"/>
  <c r="F635" i="41"/>
  <c r="G635" i="41"/>
  <c r="K635" i="41"/>
  <c r="L635" i="41"/>
  <c r="N635" i="41"/>
  <c r="P635" i="41"/>
  <c r="E636" i="41"/>
  <c r="F636" i="41"/>
  <c r="G636" i="41"/>
  <c r="K636" i="41"/>
  <c r="L636" i="41"/>
  <c r="N636" i="41"/>
  <c r="P636" i="41"/>
  <c r="E637" i="41"/>
  <c r="F637" i="41"/>
  <c r="G637" i="41"/>
  <c r="K637" i="41"/>
  <c r="L637" i="41"/>
  <c r="N637" i="41"/>
  <c r="P637" i="41"/>
  <c r="E638" i="41"/>
  <c r="F638" i="41"/>
  <c r="G638" i="41"/>
  <c r="K638" i="41"/>
  <c r="L638" i="41"/>
  <c r="N638" i="41"/>
  <c r="P638" i="41"/>
  <c r="E639" i="41"/>
  <c r="F639" i="41"/>
  <c r="G639" i="41"/>
  <c r="K639" i="41"/>
  <c r="L639" i="41"/>
  <c r="N639" i="41"/>
  <c r="P639" i="41"/>
  <c r="E640" i="41"/>
  <c r="F640" i="41"/>
  <c r="G640" i="41"/>
  <c r="K640" i="41"/>
  <c r="L640" i="41"/>
  <c r="N640" i="41"/>
  <c r="P640" i="41"/>
  <c r="E641" i="41"/>
  <c r="F641" i="41"/>
  <c r="G641" i="41"/>
  <c r="K641" i="41"/>
  <c r="L641" i="41"/>
  <c r="N641" i="41"/>
  <c r="P641" i="41"/>
  <c r="E642" i="41"/>
  <c r="F642" i="41"/>
  <c r="G642" i="41"/>
  <c r="K642" i="41"/>
  <c r="L642" i="41"/>
  <c r="N642" i="41"/>
  <c r="P642" i="41"/>
  <c r="E643" i="41"/>
  <c r="F643" i="41"/>
  <c r="G643" i="41"/>
  <c r="K643" i="41"/>
  <c r="L643" i="41"/>
  <c r="N643" i="41"/>
  <c r="P643" i="41"/>
  <c r="E644" i="41"/>
  <c r="F644" i="41"/>
  <c r="G644" i="41"/>
  <c r="K644" i="41"/>
  <c r="L644" i="41"/>
  <c r="N644" i="41"/>
  <c r="P644" i="41"/>
  <c r="E645" i="41"/>
  <c r="F645" i="41"/>
  <c r="G645" i="41"/>
  <c r="K645" i="41"/>
  <c r="L645" i="41"/>
  <c r="N645" i="41"/>
  <c r="P645" i="41"/>
  <c r="E646" i="41"/>
  <c r="F646" i="41"/>
  <c r="G646" i="41"/>
  <c r="K646" i="41"/>
  <c r="L646" i="41"/>
  <c r="N646" i="41"/>
  <c r="P646" i="41"/>
  <c r="E647" i="41"/>
  <c r="F647" i="41"/>
  <c r="G647" i="41"/>
  <c r="K647" i="41"/>
  <c r="L647" i="41"/>
  <c r="N647" i="41"/>
  <c r="P647" i="41"/>
  <c r="E313" i="41"/>
  <c r="F313" i="41"/>
  <c r="G313" i="41"/>
  <c r="K313" i="41"/>
  <c r="L313" i="41"/>
  <c r="N313" i="41"/>
  <c r="P313" i="41"/>
  <c r="E314" i="41"/>
  <c r="F314" i="41"/>
  <c r="G314" i="41"/>
  <c r="K314" i="41"/>
  <c r="L314" i="41"/>
  <c r="N314" i="41"/>
  <c r="P314" i="41"/>
  <c r="E315" i="41"/>
  <c r="F315" i="41"/>
  <c r="G315" i="41"/>
  <c r="K315" i="41"/>
  <c r="L315" i="41"/>
  <c r="N315" i="41"/>
  <c r="P315" i="41"/>
  <c r="E316" i="41"/>
  <c r="F316" i="41"/>
  <c r="G316" i="41"/>
  <c r="K316" i="41"/>
  <c r="L316" i="41"/>
  <c r="N316" i="41"/>
  <c r="P316" i="41"/>
  <c r="E317" i="41"/>
  <c r="F317" i="41"/>
  <c r="G317" i="41"/>
  <c r="K317" i="41"/>
  <c r="L317" i="41"/>
  <c r="N317" i="41"/>
  <c r="P317" i="41"/>
  <c r="E318" i="41"/>
  <c r="F318" i="41"/>
  <c r="G318" i="41"/>
  <c r="K318" i="41"/>
  <c r="L318" i="41"/>
  <c r="N318" i="41"/>
  <c r="P318" i="41"/>
  <c r="E319" i="41"/>
  <c r="F319" i="41"/>
  <c r="G319" i="41"/>
  <c r="K319" i="41"/>
  <c r="L319" i="41"/>
  <c r="N319" i="41"/>
  <c r="P319" i="41"/>
  <c r="E320" i="41"/>
  <c r="F320" i="41"/>
  <c r="G320" i="41"/>
  <c r="K320" i="41"/>
  <c r="L320" i="41"/>
  <c r="N320" i="41"/>
  <c r="P320" i="41"/>
  <c r="E321" i="41"/>
  <c r="F321" i="41"/>
  <c r="G321" i="41"/>
  <c r="K321" i="41"/>
  <c r="L321" i="41"/>
  <c r="N321" i="41"/>
  <c r="P321" i="41"/>
  <c r="E322" i="41"/>
  <c r="F322" i="41"/>
  <c r="G322" i="41"/>
  <c r="K322" i="41"/>
  <c r="L322" i="41"/>
  <c r="N322" i="41"/>
  <c r="P322" i="41"/>
  <c r="E323" i="41"/>
  <c r="F323" i="41"/>
  <c r="G323" i="41"/>
  <c r="K323" i="41"/>
  <c r="L323" i="41"/>
  <c r="N323" i="41"/>
  <c r="P323" i="41"/>
  <c r="E324" i="41"/>
  <c r="F324" i="41"/>
  <c r="G324" i="41"/>
  <c r="K324" i="41"/>
  <c r="L324" i="41"/>
  <c r="N324" i="41"/>
  <c r="P324" i="41"/>
  <c r="E325" i="41"/>
  <c r="F325" i="41"/>
  <c r="G325" i="41"/>
  <c r="K325" i="41"/>
  <c r="L325" i="41"/>
  <c r="N325" i="41"/>
  <c r="P325" i="41"/>
  <c r="E326" i="41"/>
  <c r="F326" i="41"/>
  <c r="G326" i="41"/>
  <c r="K326" i="41"/>
  <c r="L326" i="41"/>
  <c r="N326" i="41"/>
  <c r="P326" i="41"/>
  <c r="E327" i="41"/>
  <c r="F327" i="41"/>
  <c r="G327" i="41"/>
  <c r="K327" i="41"/>
  <c r="L327" i="41"/>
  <c r="N327" i="41"/>
  <c r="P327" i="41"/>
  <c r="E328" i="41"/>
  <c r="F328" i="41"/>
  <c r="G328" i="41"/>
  <c r="K328" i="41"/>
  <c r="L328" i="41"/>
  <c r="N328" i="41"/>
  <c r="P328" i="41"/>
  <c r="E329" i="41"/>
  <c r="F329" i="41"/>
  <c r="G329" i="41"/>
  <c r="K329" i="41"/>
  <c r="L329" i="41"/>
  <c r="N329" i="41"/>
  <c r="P329" i="41"/>
  <c r="E330" i="41"/>
  <c r="F330" i="41"/>
  <c r="G330" i="41"/>
  <c r="K330" i="41"/>
  <c r="L330" i="41"/>
  <c r="N330" i="41"/>
  <c r="P330" i="41"/>
  <c r="E331" i="41"/>
  <c r="F331" i="41"/>
  <c r="G331" i="41"/>
  <c r="K331" i="41"/>
  <c r="L331" i="41"/>
  <c r="N331" i="41"/>
  <c r="P331" i="41"/>
  <c r="E332" i="41"/>
  <c r="F332" i="41"/>
  <c r="G332" i="41"/>
  <c r="K332" i="41"/>
  <c r="L332" i="41"/>
  <c r="N332" i="41"/>
  <c r="P332" i="41"/>
  <c r="E333" i="41"/>
  <c r="F333" i="41"/>
  <c r="G333" i="41"/>
  <c r="K333" i="41"/>
  <c r="L333" i="41"/>
  <c r="N333" i="41"/>
  <c r="P333" i="41"/>
  <c r="E334" i="41"/>
  <c r="F334" i="41"/>
  <c r="G334" i="41"/>
  <c r="K334" i="41"/>
  <c r="L334" i="41"/>
  <c r="N334" i="41"/>
  <c r="P334" i="41"/>
  <c r="E335" i="41"/>
  <c r="F335" i="41"/>
  <c r="G335" i="41"/>
  <c r="K335" i="41"/>
  <c r="L335" i="41"/>
  <c r="N335" i="41"/>
  <c r="P335" i="41"/>
  <c r="E336" i="41"/>
  <c r="F336" i="41"/>
  <c r="G336" i="41"/>
  <c r="K336" i="41"/>
  <c r="L336" i="41"/>
  <c r="N336" i="41"/>
  <c r="P336" i="41"/>
  <c r="E337" i="41"/>
  <c r="F337" i="41"/>
  <c r="G337" i="41"/>
  <c r="K337" i="41"/>
  <c r="L337" i="41"/>
  <c r="N337" i="41"/>
  <c r="P337" i="41"/>
  <c r="E338" i="41"/>
  <c r="F338" i="41"/>
  <c r="G338" i="41"/>
  <c r="K338" i="41"/>
  <c r="L338" i="41"/>
  <c r="N338" i="41"/>
  <c r="P338" i="41"/>
  <c r="E339" i="41"/>
  <c r="F339" i="41"/>
  <c r="G339" i="41"/>
  <c r="K339" i="41"/>
  <c r="L339" i="41"/>
  <c r="N339" i="41"/>
  <c r="P339" i="41"/>
  <c r="E340" i="41"/>
  <c r="F340" i="41"/>
  <c r="G340" i="41"/>
  <c r="K340" i="41"/>
  <c r="L340" i="41"/>
  <c r="N340" i="41"/>
  <c r="P340" i="41"/>
  <c r="E341" i="41"/>
  <c r="F341" i="41"/>
  <c r="G341" i="41"/>
  <c r="K341" i="41"/>
  <c r="L341" i="41"/>
  <c r="N341" i="41"/>
  <c r="P341" i="41"/>
  <c r="E342" i="41"/>
  <c r="F342" i="41"/>
  <c r="G342" i="41"/>
  <c r="K342" i="41"/>
  <c r="L342" i="41"/>
  <c r="N342" i="41"/>
  <c r="P342" i="41"/>
  <c r="E343" i="41"/>
  <c r="F343" i="41"/>
  <c r="G343" i="41"/>
  <c r="K343" i="41"/>
  <c r="L343" i="41"/>
  <c r="N343" i="41"/>
  <c r="P343" i="41"/>
  <c r="E344" i="41"/>
  <c r="F344" i="41"/>
  <c r="G344" i="41"/>
  <c r="K344" i="41"/>
  <c r="L344" i="41"/>
  <c r="N344" i="41"/>
  <c r="P344" i="41"/>
  <c r="E345" i="41"/>
  <c r="F345" i="41"/>
  <c r="G345" i="41"/>
  <c r="K345" i="41"/>
  <c r="L345" i="41"/>
  <c r="N345" i="41"/>
  <c r="P345" i="41"/>
  <c r="E346" i="41"/>
  <c r="F346" i="41"/>
  <c r="G346" i="41"/>
  <c r="K346" i="41"/>
  <c r="L346" i="41"/>
  <c r="N346" i="41"/>
  <c r="P346" i="41"/>
  <c r="E347" i="41"/>
  <c r="F347" i="41"/>
  <c r="G347" i="41"/>
  <c r="K347" i="41"/>
  <c r="L347" i="41"/>
  <c r="N347" i="41"/>
  <c r="P347" i="41"/>
  <c r="E348" i="41"/>
  <c r="F348" i="41"/>
  <c r="G348" i="41"/>
  <c r="K348" i="41"/>
  <c r="L348" i="41"/>
  <c r="N348" i="41"/>
  <c r="P348" i="41"/>
  <c r="E349" i="41"/>
  <c r="F349" i="41"/>
  <c r="G349" i="41"/>
  <c r="K349" i="41"/>
  <c r="L349" i="41"/>
  <c r="N349" i="41"/>
  <c r="P349" i="41"/>
  <c r="E350" i="41"/>
  <c r="F350" i="41"/>
  <c r="G350" i="41"/>
  <c r="K350" i="41"/>
  <c r="L350" i="41"/>
  <c r="N350" i="41"/>
  <c r="P350" i="41"/>
  <c r="E351" i="41"/>
  <c r="F351" i="41"/>
  <c r="G351" i="41"/>
  <c r="K351" i="41"/>
  <c r="L351" i="41"/>
  <c r="N351" i="41"/>
  <c r="P351" i="41"/>
  <c r="E352" i="41"/>
  <c r="F352" i="41"/>
  <c r="G352" i="41"/>
  <c r="K352" i="41"/>
  <c r="L352" i="41"/>
  <c r="N352" i="41"/>
  <c r="P352" i="41"/>
  <c r="E353" i="41"/>
  <c r="F353" i="41"/>
  <c r="G353" i="41"/>
  <c r="K353" i="41"/>
  <c r="L353" i="41"/>
  <c r="N353" i="41"/>
  <c r="P353" i="41"/>
  <c r="E354" i="41"/>
  <c r="F354" i="41"/>
  <c r="G354" i="41"/>
  <c r="K354" i="41"/>
  <c r="L354" i="41"/>
  <c r="N354" i="41"/>
  <c r="P354" i="41"/>
  <c r="E355" i="41"/>
  <c r="F355" i="41"/>
  <c r="G355" i="41"/>
  <c r="K355" i="41"/>
  <c r="L355" i="41"/>
  <c r="N355" i="41"/>
  <c r="P355" i="41"/>
  <c r="E356" i="41"/>
  <c r="F356" i="41"/>
  <c r="G356" i="41"/>
  <c r="K356" i="41"/>
  <c r="L356" i="41"/>
  <c r="N356" i="41"/>
  <c r="P356" i="41"/>
  <c r="E357" i="41"/>
  <c r="F357" i="41"/>
  <c r="G357" i="41"/>
  <c r="K357" i="41"/>
  <c r="L357" i="41"/>
  <c r="N357" i="41"/>
  <c r="P357" i="41"/>
  <c r="E358" i="41"/>
  <c r="F358" i="41"/>
  <c r="G358" i="41"/>
  <c r="K358" i="41"/>
  <c r="L358" i="41"/>
  <c r="N358" i="41"/>
  <c r="P358" i="41"/>
  <c r="E359" i="41"/>
  <c r="F359" i="41"/>
  <c r="G359" i="41"/>
  <c r="K359" i="41"/>
  <c r="L359" i="41"/>
  <c r="N359" i="41"/>
  <c r="P359" i="41"/>
  <c r="E360" i="41"/>
  <c r="F360" i="41"/>
  <c r="G360" i="41"/>
  <c r="K360" i="41"/>
  <c r="L360" i="41"/>
  <c r="N360" i="41"/>
  <c r="P360" i="41"/>
  <c r="E361" i="41"/>
  <c r="F361" i="41"/>
  <c r="G361" i="41"/>
  <c r="K361" i="41"/>
  <c r="L361" i="41"/>
  <c r="N361" i="41"/>
  <c r="P361" i="41"/>
  <c r="E362" i="41"/>
  <c r="F362" i="41"/>
  <c r="G362" i="41"/>
  <c r="K362" i="41"/>
  <c r="L362" i="41"/>
  <c r="N362" i="41"/>
  <c r="P362" i="41"/>
  <c r="E363" i="41"/>
  <c r="F363" i="41"/>
  <c r="G363" i="41"/>
  <c r="K363" i="41"/>
  <c r="L363" i="41"/>
  <c r="N363" i="41"/>
  <c r="P363" i="41"/>
  <c r="E364" i="41"/>
  <c r="F364" i="41"/>
  <c r="G364" i="41"/>
  <c r="K364" i="41"/>
  <c r="L364" i="41"/>
  <c r="N364" i="41"/>
  <c r="P364" i="41"/>
  <c r="E365" i="41"/>
  <c r="F365" i="41"/>
  <c r="G365" i="41"/>
  <c r="K365" i="41"/>
  <c r="L365" i="41"/>
  <c r="N365" i="41"/>
  <c r="P365" i="41"/>
  <c r="E366" i="41"/>
  <c r="F366" i="41"/>
  <c r="G366" i="41"/>
  <c r="K366" i="41"/>
  <c r="L366" i="41"/>
  <c r="N366" i="41"/>
  <c r="P366" i="41"/>
  <c r="E367" i="41"/>
  <c r="F367" i="41"/>
  <c r="G367" i="41"/>
  <c r="K367" i="41"/>
  <c r="L367" i="41"/>
  <c r="N367" i="41"/>
  <c r="P367" i="41"/>
  <c r="E368" i="41"/>
  <c r="F368" i="41"/>
  <c r="G368" i="41"/>
  <c r="K368" i="41"/>
  <c r="L368" i="41"/>
  <c r="N368" i="41"/>
  <c r="P368" i="41"/>
  <c r="E369" i="41"/>
  <c r="F369" i="41"/>
  <c r="G369" i="41"/>
  <c r="K369" i="41"/>
  <c r="L369" i="41"/>
  <c r="N369" i="41"/>
  <c r="P369" i="41"/>
  <c r="E370" i="41"/>
  <c r="F370" i="41"/>
  <c r="G370" i="41"/>
  <c r="K370" i="41"/>
  <c r="L370" i="41"/>
  <c r="N370" i="41"/>
  <c r="P370" i="41"/>
  <c r="E371" i="41"/>
  <c r="F371" i="41"/>
  <c r="G371" i="41"/>
  <c r="K371" i="41"/>
  <c r="L371" i="41"/>
  <c r="N371" i="41"/>
  <c r="P371" i="41"/>
  <c r="E372" i="41"/>
  <c r="F372" i="41"/>
  <c r="G372" i="41"/>
  <c r="K372" i="41"/>
  <c r="L372" i="41"/>
  <c r="N372" i="41"/>
  <c r="P372" i="41"/>
  <c r="E373" i="41"/>
  <c r="F373" i="41"/>
  <c r="G373" i="41"/>
  <c r="K373" i="41"/>
  <c r="L373" i="41"/>
  <c r="N373" i="41"/>
  <c r="P373" i="41"/>
  <c r="E374" i="41"/>
  <c r="F374" i="41"/>
  <c r="G374" i="41"/>
  <c r="K374" i="41"/>
  <c r="L374" i="41"/>
  <c r="N374" i="41"/>
  <c r="P374" i="41"/>
  <c r="E375" i="41"/>
  <c r="F375" i="41"/>
  <c r="G375" i="41"/>
  <c r="K375" i="41"/>
  <c r="L375" i="41"/>
  <c r="N375" i="41"/>
  <c r="P375" i="41"/>
  <c r="E376" i="41"/>
  <c r="F376" i="41"/>
  <c r="G376" i="41"/>
  <c r="K376" i="41"/>
  <c r="L376" i="41"/>
  <c r="N376" i="41"/>
  <c r="P376" i="41"/>
  <c r="E377" i="41"/>
  <c r="F377" i="41"/>
  <c r="G377" i="41"/>
  <c r="K377" i="41"/>
  <c r="L377" i="41"/>
  <c r="N377" i="41"/>
  <c r="P377" i="41"/>
  <c r="E378" i="41"/>
  <c r="F378" i="41"/>
  <c r="G378" i="41"/>
  <c r="K378" i="41"/>
  <c r="L378" i="41"/>
  <c r="N378" i="41"/>
  <c r="P378" i="41"/>
  <c r="E379" i="41"/>
  <c r="F379" i="41"/>
  <c r="G379" i="41"/>
  <c r="K379" i="41"/>
  <c r="L379" i="41"/>
  <c r="N379" i="41"/>
  <c r="P379" i="41"/>
  <c r="E380" i="41"/>
  <c r="F380" i="41"/>
  <c r="G380" i="41"/>
  <c r="K380" i="41"/>
  <c r="L380" i="41"/>
  <c r="N380" i="41"/>
  <c r="P380" i="41"/>
  <c r="E381" i="41"/>
  <c r="F381" i="41"/>
  <c r="G381" i="41"/>
  <c r="K381" i="41"/>
  <c r="L381" i="41"/>
  <c r="N381" i="41"/>
  <c r="P381" i="41"/>
  <c r="E382" i="41"/>
  <c r="F382" i="41"/>
  <c r="G382" i="41"/>
  <c r="K382" i="41"/>
  <c r="L382" i="41"/>
  <c r="N382" i="41"/>
  <c r="P382" i="41"/>
  <c r="E383" i="41"/>
  <c r="F383" i="41"/>
  <c r="G383" i="41"/>
  <c r="K383" i="41"/>
  <c r="L383" i="41"/>
  <c r="N383" i="41"/>
  <c r="P383" i="41"/>
  <c r="E384" i="41"/>
  <c r="F384" i="41"/>
  <c r="G384" i="41"/>
  <c r="K384" i="41"/>
  <c r="L384" i="41"/>
  <c r="N384" i="41"/>
  <c r="P384" i="41"/>
  <c r="E385" i="41"/>
  <c r="F385" i="41"/>
  <c r="G385" i="41"/>
  <c r="K385" i="41"/>
  <c r="L385" i="41"/>
  <c r="N385" i="41"/>
  <c r="P385" i="41"/>
  <c r="E386" i="41"/>
  <c r="F386" i="41"/>
  <c r="G386" i="41"/>
  <c r="K386" i="41"/>
  <c r="L386" i="41"/>
  <c r="N386" i="41"/>
  <c r="P386" i="41"/>
  <c r="E387" i="41"/>
  <c r="F387" i="41"/>
  <c r="G387" i="41"/>
  <c r="K387" i="41"/>
  <c r="L387" i="41"/>
  <c r="N387" i="41"/>
  <c r="P387" i="41"/>
  <c r="E388" i="41"/>
  <c r="F388" i="41"/>
  <c r="G388" i="41"/>
  <c r="K388" i="41"/>
  <c r="L388" i="41"/>
  <c r="N388" i="41"/>
  <c r="P388" i="41"/>
  <c r="E389" i="41"/>
  <c r="F389" i="41"/>
  <c r="G389" i="41"/>
  <c r="K389" i="41"/>
  <c r="L389" i="41"/>
  <c r="N389" i="41"/>
  <c r="P389" i="41"/>
  <c r="E390" i="41"/>
  <c r="F390" i="41"/>
  <c r="G390" i="41"/>
  <c r="K390" i="41"/>
  <c r="L390" i="41"/>
  <c r="N390" i="41"/>
  <c r="P390" i="41"/>
  <c r="E391" i="41"/>
  <c r="F391" i="41"/>
  <c r="G391" i="41"/>
  <c r="K391" i="41"/>
  <c r="L391" i="41"/>
  <c r="N391" i="41"/>
  <c r="P391" i="41"/>
  <c r="E392" i="41"/>
  <c r="F392" i="41"/>
  <c r="G392" i="41"/>
  <c r="K392" i="41"/>
  <c r="L392" i="41"/>
  <c r="N392" i="41"/>
  <c r="P392" i="41"/>
  <c r="E393" i="41"/>
  <c r="F393" i="41"/>
  <c r="G393" i="41"/>
  <c r="K393" i="41"/>
  <c r="L393" i="41"/>
  <c r="N393" i="41"/>
  <c r="P393" i="41"/>
  <c r="E394" i="41"/>
  <c r="F394" i="41"/>
  <c r="G394" i="41"/>
  <c r="K394" i="41"/>
  <c r="L394" i="41"/>
  <c r="N394" i="41"/>
  <c r="P394" i="41"/>
  <c r="E395" i="41"/>
  <c r="F395" i="41"/>
  <c r="G395" i="41"/>
  <c r="K395" i="41"/>
  <c r="L395" i="41"/>
  <c r="N395" i="41"/>
  <c r="P395" i="41"/>
  <c r="E396" i="41"/>
  <c r="F396" i="41"/>
  <c r="G396" i="41"/>
  <c r="K396" i="41"/>
  <c r="L396" i="41"/>
  <c r="N396" i="41"/>
  <c r="P396" i="41"/>
  <c r="E397" i="41"/>
  <c r="F397" i="41"/>
  <c r="G397" i="41"/>
  <c r="K397" i="41"/>
  <c r="L397" i="41"/>
  <c r="N397" i="41"/>
  <c r="P397" i="41"/>
  <c r="E398" i="41"/>
  <c r="F398" i="41"/>
  <c r="G398" i="41"/>
  <c r="K398" i="41"/>
  <c r="L398" i="41"/>
  <c r="N398" i="41"/>
  <c r="P398" i="41"/>
  <c r="E399" i="41"/>
  <c r="F399" i="41"/>
  <c r="G399" i="41"/>
  <c r="K399" i="41"/>
  <c r="L399" i="41"/>
  <c r="N399" i="41"/>
  <c r="P399" i="41"/>
  <c r="E400" i="41"/>
  <c r="F400" i="41"/>
  <c r="G400" i="41"/>
  <c r="K400" i="41"/>
  <c r="L400" i="41"/>
  <c r="N400" i="41"/>
  <c r="P400" i="41"/>
  <c r="E401" i="41"/>
  <c r="F401" i="41"/>
  <c r="G401" i="41"/>
  <c r="K401" i="41"/>
  <c r="L401" i="41"/>
  <c r="N401" i="41"/>
  <c r="P401" i="41"/>
  <c r="E402" i="41"/>
  <c r="F402" i="41"/>
  <c r="G402" i="41"/>
  <c r="K402" i="41"/>
  <c r="L402" i="41"/>
  <c r="N402" i="41"/>
  <c r="P402" i="41"/>
  <c r="E403" i="41"/>
  <c r="F403" i="41"/>
  <c r="G403" i="41"/>
  <c r="K403" i="41"/>
  <c r="L403" i="41"/>
  <c r="N403" i="41"/>
  <c r="P403" i="41"/>
  <c r="E404" i="41"/>
  <c r="F404" i="41"/>
  <c r="G404" i="41"/>
  <c r="K404" i="41"/>
  <c r="L404" i="41"/>
  <c r="N404" i="41"/>
  <c r="P404" i="41"/>
  <c r="E405" i="41"/>
  <c r="F405" i="41"/>
  <c r="G405" i="41"/>
  <c r="K405" i="41"/>
  <c r="L405" i="41"/>
  <c r="N405" i="41"/>
  <c r="P405" i="41"/>
  <c r="E406" i="41"/>
  <c r="F406" i="41"/>
  <c r="G406" i="41"/>
  <c r="K406" i="41"/>
  <c r="L406" i="41"/>
  <c r="N406" i="41"/>
  <c r="P406" i="41"/>
  <c r="E407" i="41"/>
  <c r="F407" i="41"/>
  <c r="G407" i="41"/>
  <c r="K407" i="41"/>
  <c r="L407" i="41"/>
  <c r="N407" i="41"/>
  <c r="P407" i="41"/>
  <c r="E408" i="41"/>
  <c r="F408" i="41"/>
  <c r="G408" i="41"/>
  <c r="K408" i="41"/>
  <c r="L408" i="41"/>
  <c r="N408" i="41"/>
  <c r="P408" i="41"/>
  <c r="E409" i="41"/>
  <c r="F409" i="41"/>
  <c r="G409" i="41"/>
  <c r="K409" i="41"/>
  <c r="L409" i="41"/>
  <c r="N409" i="41"/>
  <c r="P409" i="41"/>
  <c r="E410" i="41"/>
  <c r="F410" i="41"/>
  <c r="G410" i="41"/>
  <c r="K410" i="41"/>
  <c r="L410" i="41"/>
  <c r="N410" i="41"/>
  <c r="P410" i="41"/>
  <c r="E411" i="41"/>
  <c r="F411" i="41"/>
  <c r="G411" i="41"/>
  <c r="K411" i="41"/>
  <c r="L411" i="41"/>
  <c r="N411" i="41"/>
  <c r="P411" i="41"/>
  <c r="E412" i="41"/>
  <c r="F412" i="41"/>
  <c r="G412" i="41"/>
  <c r="K412" i="41"/>
  <c r="L412" i="41"/>
  <c r="N412" i="41"/>
  <c r="P412" i="41"/>
  <c r="E413" i="41"/>
  <c r="F413" i="41"/>
  <c r="G413" i="41"/>
  <c r="K413" i="41"/>
  <c r="L413" i="41"/>
  <c r="N413" i="41"/>
  <c r="P413" i="41"/>
  <c r="E414" i="41"/>
  <c r="F414" i="41"/>
  <c r="G414" i="41"/>
  <c r="K414" i="41"/>
  <c r="L414" i="41"/>
  <c r="N414" i="41"/>
  <c r="P414" i="41"/>
  <c r="E415" i="41"/>
  <c r="F415" i="41"/>
  <c r="G415" i="41"/>
  <c r="K415" i="41"/>
  <c r="L415" i="41"/>
  <c r="N415" i="41"/>
  <c r="P415" i="41"/>
  <c r="E416" i="41"/>
  <c r="F416" i="41"/>
  <c r="G416" i="41"/>
  <c r="K416" i="41"/>
  <c r="L416" i="41"/>
  <c r="N416" i="41"/>
  <c r="P416" i="41"/>
  <c r="E417" i="41"/>
  <c r="F417" i="41"/>
  <c r="G417" i="41"/>
  <c r="K417" i="41"/>
  <c r="L417" i="41"/>
  <c r="N417" i="41"/>
  <c r="P417" i="41"/>
  <c r="E418" i="41"/>
  <c r="F418" i="41"/>
  <c r="G418" i="41"/>
  <c r="K418" i="41"/>
  <c r="L418" i="41"/>
  <c r="N418" i="41"/>
  <c r="P418" i="41"/>
  <c r="E419" i="41"/>
  <c r="F419" i="41"/>
  <c r="G419" i="41"/>
  <c r="K419" i="41"/>
  <c r="L419" i="41"/>
  <c r="N419" i="41"/>
  <c r="P419" i="41"/>
  <c r="E420" i="41"/>
  <c r="F420" i="41"/>
  <c r="G420" i="41"/>
  <c r="K420" i="41"/>
  <c r="L420" i="41"/>
  <c r="N420" i="41"/>
  <c r="P420" i="41"/>
  <c r="E421" i="41"/>
  <c r="F421" i="41"/>
  <c r="G421" i="41"/>
  <c r="K421" i="41"/>
  <c r="L421" i="41"/>
  <c r="N421" i="41"/>
  <c r="P421" i="41"/>
  <c r="E422" i="41"/>
  <c r="F422" i="41"/>
  <c r="G422" i="41"/>
  <c r="K422" i="41"/>
  <c r="L422" i="41"/>
  <c r="N422" i="41"/>
  <c r="P422" i="41"/>
  <c r="E423" i="41"/>
  <c r="F423" i="41"/>
  <c r="G423" i="41"/>
  <c r="K423" i="41"/>
  <c r="L423" i="41"/>
  <c r="N423" i="41"/>
  <c r="P423" i="41"/>
  <c r="E424" i="41"/>
  <c r="F424" i="41"/>
  <c r="G424" i="41"/>
  <c r="K424" i="41"/>
  <c r="L424" i="41"/>
  <c r="N424" i="41"/>
  <c r="P424" i="41"/>
  <c r="E425" i="41"/>
  <c r="F425" i="41"/>
  <c r="G425" i="41"/>
  <c r="K425" i="41"/>
  <c r="L425" i="41"/>
  <c r="N425" i="41"/>
  <c r="P425" i="41"/>
  <c r="E426" i="41"/>
  <c r="F426" i="41"/>
  <c r="G426" i="41"/>
  <c r="K426" i="41"/>
  <c r="L426" i="41"/>
  <c r="N426" i="41"/>
  <c r="P426" i="41"/>
  <c r="E427" i="41"/>
  <c r="F427" i="41"/>
  <c r="G427" i="41"/>
  <c r="K427" i="41"/>
  <c r="L427" i="41"/>
  <c r="N427" i="41"/>
  <c r="P427" i="41"/>
  <c r="E428" i="41"/>
  <c r="F428" i="41"/>
  <c r="G428" i="41"/>
  <c r="K428" i="41"/>
  <c r="L428" i="41"/>
  <c r="N428" i="41"/>
  <c r="P428" i="41"/>
  <c r="E429" i="41"/>
  <c r="F429" i="41"/>
  <c r="G429" i="41"/>
  <c r="K429" i="41"/>
  <c r="L429" i="41"/>
  <c r="N429" i="41"/>
  <c r="P429" i="41"/>
  <c r="E430" i="41"/>
  <c r="F430" i="41"/>
  <c r="G430" i="41"/>
  <c r="K430" i="41"/>
  <c r="L430" i="41"/>
  <c r="N430" i="41"/>
  <c r="P430" i="41"/>
  <c r="E431" i="41"/>
  <c r="F431" i="41"/>
  <c r="G431" i="41"/>
  <c r="K431" i="41"/>
  <c r="L431" i="41"/>
  <c r="N431" i="41"/>
  <c r="P431" i="41"/>
  <c r="E432" i="41"/>
  <c r="F432" i="41"/>
  <c r="G432" i="41"/>
  <c r="K432" i="41"/>
  <c r="L432" i="41"/>
  <c r="N432" i="41"/>
  <c r="P432" i="41"/>
  <c r="E433" i="41"/>
  <c r="F433" i="41"/>
  <c r="G433" i="41"/>
  <c r="K433" i="41"/>
  <c r="L433" i="41"/>
  <c r="N433" i="41"/>
  <c r="P433" i="41"/>
  <c r="E434" i="41"/>
  <c r="F434" i="41"/>
  <c r="G434" i="41"/>
  <c r="K434" i="41"/>
  <c r="L434" i="41"/>
  <c r="N434" i="41"/>
  <c r="P434" i="41"/>
  <c r="E435" i="41"/>
  <c r="F435" i="41"/>
  <c r="G435" i="41"/>
  <c r="K435" i="41"/>
  <c r="L435" i="41"/>
  <c r="N435" i="41"/>
  <c r="P435" i="41"/>
  <c r="E436" i="41"/>
  <c r="F436" i="41"/>
  <c r="G436" i="41"/>
  <c r="K436" i="41"/>
  <c r="L436" i="41"/>
  <c r="N436" i="41"/>
  <c r="P436" i="41"/>
  <c r="E437" i="41"/>
  <c r="F437" i="41"/>
  <c r="G437" i="41"/>
  <c r="K437" i="41"/>
  <c r="L437" i="41"/>
  <c r="N437" i="41"/>
  <c r="P437" i="41"/>
  <c r="E438" i="41"/>
  <c r="F438" i="41"/>
  <c r="G438" i="41"/>
  <c r="K438" i="41"/>
  <c r="L438" i="41"/>
  <c r="N438" i="41"/>
  <c r="P438" i="41"/>
  <c r="E439" i="41"/>
  <c r="F439" i="41"/>
  <c r="G439" i="41"/>
  <c r="K439" i="41"/>
  <c r="L439" i="41"/>
  <c r="N439" i="41"/>
  <c r="P439" i="41"/>
  <c r="E440" i="41"/>
  <c r="F440" i="41"/>
  <c r="G440" i="41"/>
  <c r="K440" i="41"/>
  <c r="L440" i="41"/>
  <c r="N440" i="41"/>
  <c r="P440" i="41"/>
  <c r="E441" i="41"/>
  <c r="F441" i="41"/>
  <c r="G441" i="41"/>
  <c r="K441" i="41"/>
  <c r="L441" i="41"/>
  <c r="N441" i="41"/>
  <c r="P441" i="41"/>
  <c r="E442" i="41"/>
  <c r="F442" i="41"/>
  <c r="G442" i="41"/>
  <c r="K442" i="41"/>
  <c r="L442" i="41"/>
  <c r="N442" i="41"/>
  <c r="P442" i="41"/>
  <c r="E443" i="41"/>
  <c r="F443" i="41"/>
  <c r="G443" i="41"/>
  <c r="K443" i="41"/>
  <c r="L443" i="41"/>
  <c r="N443" i="41"/>
  <c r="P443" i="41"/>
  <c r="E444" i="41"/>
  <c r="F444" i="41"/>
  <c r="G444" i="41"/>
  <c r="K444" i="41"/>
  <c r="L444" i="41"/>
  <c r="N444" i="41"/>
  <c r="P444" i="41"/>
  <c r="E445" i="41"/>
  <c r="F445" i="41"/>
  <c r="G445" i="41"/>
  <c r="K445" i="41"/>
  <c r="L445" i="41"/>
  <c r="N445" i="41"/>
  <c r="P445" i="41"/>
  <c r="E446" i="41"/>
  <c r="F446" i="41"/>
  <c r="G446" i="41"/>
  <c r="K446" i="41"/>
  <c r="L446" i="41"/>
  <c r="N446" i="41"/>
  <c r="P446" i="41"/>
  <c r="E447" i="41"/>
  <c r="F447" i="41"/>
  <c r="G447" i="41"/>
  <c r="K447" i="41"/>
  <c r="L447" i="41"/>
  <c r="N447" i="41"/>
  <c r="P447" i="41"/>
  <c r="E448" i="41"/>
  <c r="F448" i="41"/>
  <c r="G448" i="41"/>
  <c r="K448" i="41"/>
  <c r="L448" i="41"/>
  <c r="N448" i="41"/>
  <c r="P448" i="41"/>
  <c r="E449" i="41"/>
  <c r="F449" i="41"/>
  <c r="G449" i="41"/>
  <c r="K449" i="41"/>
  <c r="L449" i="41"/>
  <c r="N449" i="41"/>
  <c r="P449" i="41"/>
  <c r="E450" i="41"/>
  <c r="F450" i="41"/>
  <c r="G450" i="41"/>
  <c r="K450" i="41"/>
  <c r="L450" i="41"/>
  <c r="N450" i="41"/>
  <c r="P450" i="41"/>
  <c r="E451" i="41"/>
  <c r="F451" i="41"/>
  <c r="G451" i="41"/>
  <c r="K451" i="41"/>
  <c r="L451" i="41"/>
  <c r="N451" i="41"/>
  <c r="P451" i="41"/>
  <c r="E452" i="41"/>
  <c r="F452" i="41"/>
  <c r="G452" i="41"/>
  <c r="K452" i="41"/>
  <c r="L452" i="41"/>
  <c r="N452" i="41"/>
  <c r="P452" i="41"/>
  <c r="E453" i="41"/>
  <c r="F453" i="41"/>
  <c r="G453" i="41"/>
  <c r="K453" i="41"/>
  <c r="L453" i="41"/>
  <c r="N453" i="41"/>
  <c r="P453" i="41"/>
  <c r="E454" i="41"/>
  <c r="F454" i="41"/>
  <c r="G454" i="41"/>
  <c r="K454" i="41"/>
  <c r="L454" i="41"/>
  <c r="N454" i="41"/>
  <c r="P454" i="41"/>
  <c r="E455" i="41"/>
  <c r="F455" i="41"/>
  <c r="G455" i="41"/>
  <c r="K455" i="41"/>
  <c r="L455" i="41"/>
  <c r="N455" i="41"/>
  <c r="P455" i="41"/>
  <c r="E456" i="41"/>
  <c r="F456" i="41"/>
  <c r="G456" i="41"/>
  <c r="K456" i="41"/>
  <c r="L456" i="41"/>
  <c r="N456" i="41"/>
  <c r="P456" i="41"/>
  <c r="E457" i="41"/>
  <c r="F457" i="41"/>
  <c r="G457" i="41"/>
  <c r="K457" i="41"/>
  <c r="L457" i="41"/>
  <c r="N457" i="41"/>
  <c r="P457" i="41"/>
  <c r="E458" i="41"/>
  <c r="F458" i="41"/>
  <c r="G458" i="41"/>
  <c r="K458" i="41"/>
  <c r="L458" i="41"/>
  <c r="N458" i="41"/>
  <c r="P458" i="41"/>
  <c r="E459" i="41"/>
  <c r="F459" i="41"/>
  <c r="G459" i="41"/>
  <c r="K459" i="41"/>
  <c r="L459" i="41"/>
  <c r="N459" i="41"/>
  <c r="P459" i="41"/>
  <c r="E460" i="41"/>
  <c r="F460" i="41"/>
  <c r="G460" i="41"/>
  <c r="K460" i="41"/>
  <c r="L460" i="41"/>
  <c r="N460" i="41"/>
  <c r="P460" i="41"/>
  <c r="E461" i="41"/>
  <c r="F461" i="41"/>
  <c r="G461" i="41"/>
  <c r="K461" i="41"/>
  <c r="L461" i="41"/>
  <c r="N461" i="41"/>
  <c r="P461" i="41"/>
  <c r="E462" i="41"/>
  <c r="F462" i="41"/>
  <c r="G462" i="41"/>
  <c r="K462" i="41"/>
  <c r="L462" i="41"/>
  <c r="N462" i="41"/>
  <c r="P462" i="41"/>
  <c r="E463" i="41"/>
  <c r="F463" i="41"/>
  <c r="G463" i="41"/>
  <c r="K463" i="41"/>
  <c r="L463" i="41"/>
  <c r="N463" i="41"/>
  <c r="P463" i="41"/>
  <c r="E464" i="41"/>
  <c r="F464" i="41"/>
  <c r="G464" i="41"/>
  <c r="K464" i="41"/>
  <c r="L464" i="41"/>
  <c r="N464" i="41"/>
  <c r="P464" i="41"/>
  <c r="E465" i="41"/>
  <c r="F465" i="41"/>
  <c r="G465" i="41"/>
  <c r="K465" i="41"/>
  <c r="L465" i="41"/>
  <c r="N465" i="41"/>
  <c r="P465" i="41"/>
  <c r="E466" i="41"/>
  <c r="F466" i="41"/>
  <c r="G466" i="41"/>
  <c r="K466" i="41"/>
  <c r="L466" i="41"/>
  <c r="N466" i="41"/>
  <c r="P466" i="41"/>
  <c r="E467" i="41"/>
  <c r="F467" i="41"/>
  <c r="G467" i="41"/>
  <c r="K467" i="41"/>
  <c r="L467" i="41"/>
  <c r="N467" i="41"/>
  <c r="P467" i="41"/>
  <c r="E468" i="41"/>
  <c r="F468" i="41"/>
  <c r="G468" i="41"/>
  <c r="K468" i="41"/>
  <c r="L468" i="41"/>
  <c r="N468" i="41"/>
  <c r="P468" i="41"/>
  <c r="E469" i="41"/>
  <c r="F469" i="41"/>
  <c r="G469" i="41"/>
  <c r="K469" i="41"/>
  <c r="L469" i="41"/>
  <c r="N469" i="41"/>
  <c r="P469" i="41"/>
  <c r="E470" i="41"/>
  <c r="F470" i="41"/>
  <c r="G470" i="41"/>
  <c r="K470" i="41"/>
  <c r="L470" i="41"/>
  <c r="N470" i="41"/>
  <c r="P470" i="41"/>
  <c r="E471" i="41"/>
  <c r="F471" i="41"/>
  <c r="G471" i="41"/>
  <c r="K471" i="41"/>
  <c r="L471" i="41"/>
  <c r="N471" i="41"/>
  <c r="P471" i="41"/>
  <c r="E472" i="41"/>
  <c r="F472" i="41"/>
  <c r="G472" i="41"/>
  <c r="K472" i="41"/>
  <c r="L472" i="41"/>
  <c r="N472" i="41"/>
  <c r="P472" i="41"/>
  <c r="E473" i="41"/>
  <c r="F473" i="41"/>
  <c r="G473" i="41"/>
  <c r="K473" i="41"/>
  <c r="L473" i="41"/>
  <c r="N473" i="41"/>
  <c r="P473" i="41"/>
  <c r="E474" i="41"/>
  <c r="F474" i="41"/>
  <c r="G474" i="41"/>
  <c r="K474" i="41"/>
  <c r="L474" i="41"/>
  <c r="N474" i="41"/>
  <c r="P474" i="41"/>
  <c r="E475" i="41"/>
  <c r="F475" i="41"/>
  <c r="G475" i="41"/>
  <c r="K475" i="41"/>
  <c r="L475" i="41"/>
  <c r="N475" i="41"/>
  <c r="P475" i="41"/>
  <c r="E476" i="41"/>
  <c r="F476" i="41"/>
  <c r="G476" i="41"/>
  <c r="K476" i="41"/>
  <c r="L476" i="41"/>
  <c r="N476" i="41"/>
  <c r="P476" i="41"/>
  <c r="E477" i="41"/>
  <c r="F477" i="41"/>
  <c r="G477" i="41"/>
  <c r="K477" i="41"/>
  <c r="L477" i="41"/>
  <c r="N477" i="41"/>
  <c r="P477" i="41"/>
  <c r="E478" i="41"/>
  <c r="F478" i="41"/>
  <c r="G478" i="41"/>
  <c r="K478" i="41"/>
  <c r="L478" i="41"/>
  <c r="N478" i="41"/>
  <c r="P478" i="41"/>
  <c r="E479" i="41"/>
  <c r="F479" i="41"/>
  <c r="G479" i="41"/>
  <c r="K479" i="41"/>
  <c r="L479" i="41"/>
  <c r="N479" i="41"/>
  <c r="P479" i="41"/>
  <c r="E480" i="41"/>
  <c r="F480" i="41"/>
  <c r="G480" i="41"/>
  <c r="K480" i="41"/>
  <c r="L480" i="41"/>
  <c r="N480" i="41"/>
  <c r="P480" i="41"/>
  <c r="H4" i="70" l="1"/>
  <c r="H5" i="69"/>
  <c r="P107" i="41"/>
  <c r="N107" i="41"/>
  <c r="L107" i="41"/>
  <c r="K107" i="41"/>
  <c r="G107" i="41"/>
  <c r="F107" i="41"/>
  <c r="E107" i="41"/>
  <c r="P106" i="41"/>
  <c r="N106" i="41"/>
  <c r="L106" i="41"/>
  <c r="K106" i="41"/>
  <c r="G106" i="41"/>
  <c r="F106" i="41"/>
  <c r="E106" i="41"/>
  <c r="P105" i="41"/>
  <c r="N105" i="41"/>
  <c r="L105" i="41"/>
  <c r="K105" i="41"/>
  <c r="G105" i="41"/>
  <c r="F105" i="41"/>
  <c r="E105" i="41"/>
  <c r="P104" i="41"/>
  <c r="N104" i="41"/>
  <c r="L104" i="41"/>
  <c r="K104" i="41"/>
  <c r="G104" i="41"/>
  <c r="F104" i="41"/>
  <c r="E104" i="41"/>
  <c r="P103" i="41"/>
  <c r="N103" i="41"/>
  <c r="L103" i="41"/>
  <c r="K103" i="41"/>
  <c r="G103" i="41"/>
  <c r="F103" i="41"/>
  <c r="E103" i="41"/>
  <c r="P102" i="41"/>
  <c r="N102" i="41"/>
  <c r="L102" i="41"/>
  <c r="K102" i="41"/>
  <c r="G102" i="41"/>
  <c r="F102" i="41"/>
  <c r="E102" i="41"/>
  <c r="P101" i="41"/>
  <c r="N101" i="41"/>
  <c r="L101" i="41"/>
  <c r="K101" i="41"/>
  <c r="G101" i="41"/>
  <c r="F101" i="41"/>
  <c r="E101" i="41"/>
  <c r="P100" i="41"/>
  <c r="N100" i="41"/>
  <c r="L100" i="41"/>
  <c r="K100" i="41"/>
  <c r="G100" i="41"/>
  <c r="F100" i="41"/>
  <c r="E100" i="41"/>
  <c r="P99" i="41"/>
  <c r="N99" i="41"/>
  <c r="L99" i="41"/>
  <c r="K99" i="41"/>
  <c r="G99" i="41"/>
  <c r="F99" i="41"/>
  <c r="E99" i="41"/>
  <c r="P98" i="41"/>
  <c r="N98" i="41"/>
  <c r="L98" i="41"/>
  <c r="K98" i="41"/>
  <c r="G98" i="41"/>
  <c r="F98" i="41"/>
  <c r="E98" i="41"/>
  <c r="P97" i="41"/>
  <c r="N97" i="41"/>
  <c r="L97" i="41"/>
  <c r="K97" i="41"/>
  <c r="G97" i="41"/>
  <c r="F97" i="41"/>
  <c r="E97" i="41"/>
  <c r="P96" i="41"/>
  <c r="N96" i="41"/>
  <c r="L96" i="41"/>
  <c r="K96" i="41"/>
  <c r="G96" i="41"/>
  <c r="F96" i="41"/>
  <c r="E96" i="41"/>
  <c r="P95" i="41"/>
  <c r="N95" i="41"/>
  <c r="L95" i="41"/>
  <c r="K95" i="41"/>
  <c r="G95" i="41"/>
  <c r="F95" i="41"/>
  <c r="E95" i="41"/>
  <c r="P94" i="41"/>
  <c r="N94" i="41"/>
  <c r="L94" i="41"/>
  <c r="K94" i="41"/>
  <c r="G94" i="41"/>
  <c r="F94" i="41"/>
  <c r="E94" i="41"/>
  <c r="P93" i="41"/>
  <c r="N93" i="41"/>
  <c r="L93" i="41"/>
  <c r="K93" i="41"/>
  <c r="G93" i="41"/>
  <c r="F93" i="41"/>
  <c r="E93" i="41"/>
  <c r="P92" i="41"/>
  <c r="N92" i="41"/>
  <c r="L92" i="41"/>
  <c r="K92" i="41"/>
  <c r="G92" i="41"/>
  <c r="F92" i="41"/>
  <c r="E92" i="41"/>
  <c r="P91" i="41"/>
  <c r="N91" i="41"/>
  <c r="L91" i="41"/>
  <c r="K91" i="41"/>
  <c r="G91" i="41"/>
  <c r="F91" i="41"/>
  <c r="E91" i="41"/>
  <c r="P90" i="41"/>
  <c r="N90" i="41"/>
  <c r="L90" i="41"/>
  <c r="K90" i="41"/>
  <c r="G90" i="41"/>
  <c r="F90" i="41"/>
  <c r="E90" i="41"/>
  <c r="P89" i="41"/>
  <c r="N89" i="41"/>
  <c r="L89" i="41"/>
  <c r="K89" i="41"/>
  <c r="G89" i="41"/>
  <c r="F89" i="41"/>
  <c r="E89" i="41"/>
  <c r="P88" i="41"/>
  <c r="N88" i="41"/>
  <c r="L88" i="41"/>
  <c r="K88" i="41"/>
  <c r="G88" i="41"/>
  <c r="F88" i="41"/>
  <c r="E88" i="41"/>
  <c r="P87" i="41"/>
  <c r="N87" i="41"/>
  <c r="L87" i="41"/>
  <c r="K87" i="41"/>
  <c r="G87" i="41"/>
  <c r="F87" i="41"/>
  <c r="E87" i="41"/>
  <c r="P86" i="41"/>
  <c r="N86" i="41"/>
  <c r="L86" i="41"/>
  <c r="K86" i="41"/>
  <c r="G86" i="41"/>
  <c r="F86" i="41"/>
  <c r="E86" i="41"/>
  <c r="P85" i="41"/>
  <c r="N85" i="41"/>
  <c r="L85" i="41"/>
  <c r="K85" i="41"/>
  <c r="G85" i="41"/>
  <c r="F85" i="41"/>
  <c r="E85" i="41"/>
  <c r="P84" i="41"/>
  <c r="N84" i="41"/>
  <c r="L84" i="41"/>
  <c r="K84" i="41"/>
  <c r="G84" i="41"/>
  <c r="F84" i="41"/>
  <c r="E84" i="41"/>
  <c r="P83" i="41"/>
  <c r="N83" i="41"/>
  <c r="L83" i="41"/>
  <c r="K83" i="41"/>
  <c r="G83" i="41"/>
  <c r="F83" i="41"/>
  <c r="E83" i="41"/>
  <c r="P82" i="41"/>
  <c r="N82" i="41"/>
  <c r="L82" i="41"/>
  <c r="K82" i="41"/>
  <c r="G82" i="41"/>
  <c r="F82" i="41"/>
  <c r="E82" i="41"/>
  <c r="P81" i="41"/>
  <c r="N81" i="41"/>
  <c r="L81" i="41"/>
  <c r="K81" i="41"/>
  <c r="G81" i="41"/>
  <c r="F81" i="41"/>
  <c r="E81" i="41"/>
  <c r="P80" i="41"/>
  <c r="N80" i="41"/>
  <c r="L80" i="41"/>
  <c r="K80" i="41"/>
  <c r="G80" i="41"/>
  <c r="F80" i="41"/>
  <c r="E80" i="41"/>
  <c r="P79" i="41"/>
  <c r="N79" i="41"/>
  <c r="L79" i="41"/>
  <c r="K79" i="41"/>
  <c r="G79" i="41"/>
  <c r="F79" i="41"/>
  <c r="E79" i="41"/>
  <c r="P78" i="41"/>
  <c r="N78" i="41"/>
  <c r="L78" i="41"/>
  <c r="K78" i="41"/>
  <c r="G78" i="41"/>
  <c r="F78" i="41"/>
  <c r="E78" i="41"/>
  <c r="P77" i="41"/>
  <c r="N77" i="41"/>
  <c r="L77" i="41"/>
  <c r="K77" i="41"/>
  <c r="G77" i="41"/>
  <c r="F77" i="41"/>
  <c r="E77" i="41"/>
  <c r="P76" i="41"/>
  <c r="N76" i="41"/>
  <c r="L76" i="41"/>
  <c r="K76" i="41"/>
  <c r="G76" i="41"/>
  <c r="F76" i="41"/>
  <c r="E76" i="41"/>
  <c r="P75" i="41"/>
  <c r="N75" i="41"/>
  <c r="L75" i="41"/>
  <c r="K75" i="41"/>
  <c r="G75" i="41"/>
  <c r="F75" i="41"/>
  <c r="E75" i="41"/>
  <c r="P74" i="41"/>
  <c r="N74" i="41"/>
  <c r="L74" i="41"/>
  <c r="K74" i="41"/>
  <c r="G74" i="41"/>
  <c r="F74" i="41"/>
  <c r="E74" i="41"/>
  <c r="P73" i="41"/>
  <c r="N73" i="41"/>
  <c r="L73" i="41"/>
  <c r="K73" i="41"/>
  <c r="G73" i="41"/>
  <c r="F73" i="41"/>
  <c r="E73" i="41"/>
  <c r="P72" i="41"/>
  <c r="N72" i="41"/>
  <c r="L72" i="41"/>
  <c r="K72" i="41"/>
  <c r="G72" i="41"/>
  <c r="F72" i="41"/>
  <c r="E72" i="41"/>
  <c r="P71" i="41"/>
  <c r="N71" i="41"/>
  <c r="L71" i="41"/>
  <c r="K71" i="41"/>
  <c r="G71" i="41"/>
  <c r="F71" i="41"/>
  <c r="E71" i="41"/>
  <c r="P70" i="41"/>
  <c r="N70" i="41"/>
  <c r="L70" i="41"/>
  <c r="K70" i="41"/>
  <c r="G70" i="41"/>
  <c r="F70" i="41"/>
  <c r="E70" i="41"/>
  <c r="P69" i="41"/>
  <c r="N69" i="41"/>
  <c r="L69" i="41"/>
  <c r="K69" i="41"/>
  <c r="G69" i="41"/>
  <c r="F69" i="41"/>
  <c r="E69" i="41"/>
  <c r="P68" i="41"/>
  <c r="N68" i="41"/>
  <c r="L68" i="41"/>
  <c r="K68" i="41"/>
  <c r="G68" i="41"/>
  <c r="F68" i="41"/>
  <c r="E68" i="41"/>
  <c r="P67" i="41"/>
  <c r="N67" i="41"/>
  <c r="L67" i="41"/>
  <c r="K67" i="41"/>
  <c r="G67" i="41"/>
  <c r="F67" i="41"/>
  <c r="E67" i="41"/>
  <c r="P66" i="41"/>
  <c r="N66" i="41"/>
  <c r="L66" i="41"/>
  <c r="K66" i="41"/>
  <c r="G66" i="41"/>
  <c r="F66" i="41"/>
  <c r="E66" i="41"/>
  <c r="P65" i="41"/>
  <c r="N65" i="41"/>
  <c r="L65" i="41"/>
  <c r="K65" i="41"/>
  <c r="G65" i="41"/>
  <c r="F65" i="41"/>
  <c r="E65" i="41"/>
  <c r="P64" i="41"/>
  <c r="N64" i="41"/>
  <c r="L64" i="41"/>
  <c r="K64" i="41"/>
  <c r="G64" i="41"/>
  <c r="F64" i="41"/>
  <c r="E64" i="41"/>
  <c r="P63" i="41"/>
  <c r="N63" i="41"/>
  <c r="L63" i="41"/>
  <c r="K63" i="41"/>
  <c r="G63" i="41"/>
  <c r="F63" i="41"/>
  <c r="E63" i="41"/>
  <c r="P62" i="41"/>
  <c r="N62" i="41"/>
  <c r="L62" i="41"/>
  <c r="K62" i="41"/>
  <c r="G62" i="41"/>
  <c r="F62" i="41"/>
  <c r="E62" i="41"/>
  <c r="P61" i="41"/>
  <c r="N61" i="41"/>
  <c r="L61" i="41"/>
  <c r="K61" i="41"/>
  <c r="G61" i="41"/>
  <c r="F61" i="41"/>
  <c r="E61" i="41"/>
  <c r="P60" i="41"/>
  <c r="N60" i="41"/>
  <c r="L60" i="41"/>
  <c r="K60" i="41"/>
  <c r="G60" i="41"/>
  <c r="F60" i="41"/>
  <c r="E60" i="41"/>
  <c r="P59" i="41"/>
  <c r="N59" i="41"/>
  <c r="L59" i="41"/>
  <c r="K59" i="41"/>
  <c r="G59" i="41"/>
  <c r="F59" i="41"/>
  <c r="E59" i="41"/>
  <c r="P58" i="41"/>
  <c r="N58" i="41"/>
  <c r="L58" i="41"/>
  <c r="K58" i="41"/>
  <c r="G58" i="41"/>
  <c r="F58" i="41"/>
  <c r="E58" i="41"/>
  <c r="P57" i="41"/>
  <c r="N57" i="41"/>
  <c r="L57" i="41"/>
  <c r="K57" i="41"/>
  <c r="G57" i="41"/>
  <c r="F57" i="41"/>
  <c r="E57" i="41"/>
  <c r="P56" i="41"/>
  <c r="N56" i="41"/>
  <c r="L56" i="41"/>
  <c r="K56" i="41"/>
  <c r="G56" i="41"/>
  <c r="F56" i="41"/>
  <c r="E56" i="41"/>
  <c r="P55" i="41"/>
  <c r="N55" i="41"/>
  <c r="L55" i="41"/>
  <c r="K55" i="41"/>
  <c r="G55" i="41"/>
  <c r="F55" i="41"/>
  <c r="E55" i="41"/>
  <c r="P54" i="41"/>
  <c r="N54" i="41"/>
  <c r="L54" i="41"/>
  <c r="K54" i="41"/>
  <c r="G54" i="41"/>
  <c r="F54" i="41"/>
  <c r="E54" i="41"/>
  <c r="P53" i="41"/>
  <c r="N53" i="41"/>
  <c r="L53" i="41"/>
  <c r="K53" i="41"/>
  <c r="G53" i="41"/>
  <c r="F53" i="41"/>
  <c r="E53" i="41"/>
  <c r="P52" i="41"/>
  <c r="N52" i="41"/>
  <c r="L52" i="41"/>
  <c r="K52" i="41"/>
  <c r="G52" i="41"/>
  <c r="F52" i="41"/>
  <c r="E52" i="41"/>
  <c r="P51" i="41"/>
  <c r="N51" i="41"/>
  <c r="L51" i="41"/>
  <c r="K51" i="41"/>
  <c r="G51" i="41"/>
  <c r="F51" i="41"/>
  <c r="E51" i="41"/>
  <c r="P50" i="41"/>
  <c r="N50" i="41"/>
  <c r="L50" i="41"/>
  <c r="K50" i="41"/>
  <c r="G50" i="41"/>
  <c r="F50" i="41"/>
  <c r="E50" i="41"/>
  <c r="P49" i="41"/>
  <c r="N49" i="41"/>
  <c r="L49" i="41"/>
  <c r="K49" i="41"/>
  <c r="G49" i="41"/>
  <c r="F49" i="41"/>
  <c r="E49" i="41"/>
  <c r="P48" i="41"/>
  <c r="N48" i="41"/>
  <c r="L48" i="41"/>
  <c r="K48" i="41"/>
  <c r="G48" i="41"/>
  <c r="F48" i="41"/>
  <c r="E48" i="41"/>
  <c r="P47" i="41"/>
  <c r="N47" i="41"/>
  <c r="L47" i="41"/>
  <c r="K47" i="41"/>
  <c r="G47" i="41"/>
  <c r="F47" i="41"/>
  <c r="E47" i="41"/>
  <c r="P46" i="41"/>
  <c r="N46" i="41"/>
  <c r="L46" i="41"/>
  <c r="K46" i="41"/>
  <c r="G46" i="41"/>
  <c r="F46" i="41"/>
  <c r="E46" i="41"/>
  <c r="P45" i="41"/>
  <c r="N45" i="41"/>
  <c r="L45" i="41"/>
  <c r="K45" i="41"/>
  <c r="G45" i="41"/>
  <c r="F45" i="41"/>
  <c r="E45" i="41"/>
  <c r="P44" i="41"/>
  <c r="N44" i="41"/>
  <c r="L44" i="41"/>
  <c r="K44" i="41"/>
  <c r="G44" i="41"/>
  <c r="F44" i="41"/>
  <c r="E44" i="41"/>
  <c r="P43" i="41"/>
  <c r="N43" i="41"/>
  <c r="L43" i="41"/>
  <c r="K43" i="41"/>
  <c r="G43" i="41"/>
  <c r="F43" i="41"/>
  <c r="E43" i="41"/>
  <c r="P42" i="41"/>
  <c r="N42" i="41"/>
  <c r="L42" i="41"/>
  <c r="K42" i="41"/>
  <c r="G42" i="41"/>
  <c r="F42" i="41"/>
  <c r="E42" i="41"/>
  <c r="P41" i="41"/>
  <c r="N41" i="41"/>
  <c r="L41" i="41"/>
  <c r="K41" i="41"/>
  <c r="G41" i="41"/>
  <c r="F41" i="41"/>
  <c r="E41" i="41"/>
  <c r="P40" i="41"/>
  <c r="N40" i="41"/>
  <c r="L40" i="41"/>
  <c r="K40" i="41"/>
  <c r="G40" i="41"/>
  <c r="F40" i="41"/>
  <c r="E40" i="41"/>
  <c r="P38" i="41"/>
  <c r="N38" i="41"/>
  <c r="L38" i="41"/>
  <c r="K38" i="41"/>
  <c r="G38" i="41"/>
  <c r="F38" i="41"/>
  <c r="E38" i="41"/>
  <c r="P37" i="41"/>
  <c r="N37" i="41"/>
  <c r="L37" i="41"/>
  <c r="K37" i="41"/>
  <c r="G37" i="41"/>
  <c r="F37" i="41"/>
  <c r="E37" i="41"/>
  <c r="P36" i="41"/>
  <c r="N36" i="41"/>
  <c r="L36" i="41"/>
  <c r="K36" i="41"/>
  <c r="G36" i="41"/>
  <c r="F36" i="41"/>
  <c r="E36" i="41"/>
  <c r="P33" i="41"/>
  <c r="P32" i="41"/>
  <c r="P31" i="41"/>
  <c r="P30" i="41"/>
  <c r="P35" i="41"/>
  <c r="N35" i="41"/>
  <c r="L35" i="41"/>
  <c r="K35" i="41"/>
  <c r="G35" i="41"/>
  <c r="F35" i="41"/>
  <c r="E35" i="41"/>
  <c r="P34" i="41"/>
  <c r="N34" i="41"/>
  <c r="L34" i="41"/>
  <c r="K34" i="41"/>
  <c r="G34" i="41"/>
  <c r="F34" i="41"/>
  <c r="E34" i="41"/>
  <c r="N33" i="41"/>
  <c r="L33" i="41"/>
  <c r="K33" i="41"/>
  <c r="G33" i="41"/>
  <c r="F33" i="41"/>
  <c r="E33" i="41"/>
  <c r="N32" i="41"/>
  <c r="L32" i="41"/>
  <c r="K32" i="41"/>
  <c r="G32" i="41"/>
  <c r="F32" i="41"/>
  <c r="E32" i="41"/>
  <c r="N31" i="41"/>
  <c r="L31" i="41"/>
  <c r="K31" i="41"/>
  <c r="G31" i="41"/>
  <c r="F31" i="41"/>
  <c r="E31" i="41"/>
  <c r="N30" i="41"/>
  <c r="L30" i="41"/>
  <c r="K30" i="41"/>
  <c r="G30" i="41"/>
  <c r="F30" i="41"/>
  <c r="E30" i="41"/>
  <c r="P29" i="41"/>
  <c r="N29" i="41"/>
  <c r="L29" i="41"/>
  <c r="K29" i="41"/>
  <c r="G29" i="41"/>
  <c r="F29" i="41"/>
  <c r="E29" i="41"/>
  <c r="P28" i="41"/>
  <c r="N28" i="41"/>
  <c r="L28" i="41"/>
  <c r="K28" i="41"/>
  <c r="G28" i="41"/>
  <c r="F28" i="41"/>
  <c r="E28" i="41"/>
  <c r="P27" i="41"/>
  <c r="N27" i="41"/>
  <c r="L27" i="41"/>
  <c r="K27" i="41"/>
  <c r="G27" i="41"/>
  <c r="F27" i="41"/>
  <c r="E27" i="41"/>
  <c r="P26" i="41"/>
  <c r="N26" i="41"/>
  <c r="L26" i="41"/>
  <c r="K26" i="41"/>
  <c r="G26" i="41"/>
  <c r="F26" i="41"/>
  <c r="E26" i="41"/>
  <c r="P25" i="41"/>
  <c r="N25" i="41"/>
  <c r="L25" i="41"/>
  <c r="K25" i="41"/>
  <c r="G25" i="41"/>
  <c r="F25" i="41"/>
  <c r="E25" i="41"/>
  <c r="P24" i="41"/>
  <c r="N24" i="41"/>
  <c r="L24" i="41"/>
  <c r="K24" i="41"/>
  <c r="G24" i="41"/>
  <c r="F24" i="41"/>
  <c r="E24" i="41"/>
  <c r="P23" i="41"/>
  <c r="N23" i="41"/>
  <c r="L23" i="41"/>
  <c r="K23" i="41"/>
  <c r="G23" i="41"/>
  <c r="F23" i="41"/>
  <c r="E23" i="41"/>
  <c r="P22" i="41"/>
  <c r="N22" i="41"/>
  <c r="L22" i="41"/>
  <c r="K22" i="41"/>
  <c r="G22" i="41"/>
  <c r="F22" i="41"/>
  <c r="E22" i="41"/>
  <c r="P21" i="41"/>
  <c r="N21" i="41"/>
  <c r="L21" i="41"/>
  <c r="K21" i="41"/>
  <c r="G21" i="41"/>
  <c r="F21" i="41"/>
  <c r="E21" i="41"/>
  <c r="F64" i="75"/>
  <c r="F63" i="75"/>
  <c r="F62" i="75"/>
  <c r="F61" i="75"/>
  <c r="F60" i="75"/>
  <c r="F59" i="75"/>
  <c r="F58" i="75"/>
  <c r="F57" i="75"/>
  <c r="F56" i="75"/>
  <c r="F55" i="75"/>
  <c r="F54" i="75"/>
  <c r="F53" i="75"/>
  <c r="F52" i="75"/>
  <c r="F51" i="75"/>
  <c r="F50" i="75"/>
  <c r="F49" i="75"/>
  <c r="F48" i="75"/>
  <c r="F47" i="75"/>
  <c r="F46" i="75"/>
  <c r="F45" i="75"/>
  <c r="F44" i="75"/>
  <c r="F43" i="75"/>
  <c r="F42" i="75"/>
  <c r="F41" i="75"/>
  <c r="F40" i="75"/>
  <c r="F39" i="75"/>
  <c r="F38" i="75"/>
  <c r="F37" i="75"/>
  <c r="F36" i="75"/>
  <c r="F35" i="75"/>
  <c r="F34" i="75"/>
  <c r="F33" i="75"/>
  <c r="F32" i="75"/>
  <c r="F31" i="75"/>
  <c r="F30" i="75"/>
  <c r="F29" i="75"/>
  <c r="F28" i="75"/>
  <c r="F27" i="75"/>
  <c r="F26" i="75"/>
  <c r="F25" i="75"/>
  <c r="G1" i="74" l="1"/>
  <c r="C1" i="74"/>
  <c r="H12" i="65"/>
  <c r="H11" i="65"/>
  <c r="H13" i="65"/>
  <c r="R3" i="69"/>
  <c r="C5" i="66"/>
  <c r="H4" i="69"/>
  <c r="H3" i="69"/>
  <c r="A15" i="71"/>
  <c r="A16" i="71" s="1"/>
  <c r="A17" i="71" s="1"/>
  <c r="A18" i="71" s="1"/>
  <c r="A19" i="71" s="1"/>
  <c r="A20" i="71" s="1"/>
  <c r="A21" i="71" s="1"/>
  <c r="A22" i="71" s="1"/>
  <c r="A23" i="71" s="1"/>
  <c r="A24" i="71" s="1"/>
  <c r="A25" i="71" s="1"/>
  <c r="A26" i="71" s="1"/>
  <c r="A27" i="71" s="1"/>
  <c r="A28" i="71" s="1"/>
  <c r="A29" i="71" s="1"/>
  <c r="A30" i="71" s="1"/>
  <c r="A31" i="71" s="1"/>
  <c r="A32" i="71" s="1"/>
  <c r="A33" i="71" s="1"/>
  <c r="A34" i="71" s="1"/>
  <c r="A35" i="71" s="1"/>
  <c r="A36" i="71" s="1"/>
  <c r="A37" i="71" s="1"/>
  <c r="A38" i="71" s="1"/>
  <c r="A39" i="71" s="1"/>
  <c r="A40" i="71" s="1"/>
  <c r="A41" i="71" s="1"/>
  <c r="A42" i="71" s="1"/>
  <c r="A43" i="71" s="1"/>
  <c r="A44" i="71" s="1"/>
  <c r="A45" i="71" s="1"/>
  <c r="E10" i="71" s="1"/>
  <c r="E11" i="71" s="1"/>
  <c r="E12" i="71" s="1"/>
  <c r="E13" i="71" s="1"/>
  <c r="E14" i="71" s="1"/>
  <c r="E15" i="71" s="1"/>
  <c r="E16" i="71" s="1"/>
  <c r="E17" i="71" s="1"/>
  <c r="E18" i="71" s="1"/>
  <c r="E19" i="71" s="1"/>
  <c r="E20" i="71" s="1"/>
  <c r="E21" i="71" s="1"/>
  <c r="E22" i="71" s="1"/>
  <c r="E23" i="71" s="1"/>
  <c r="E24" i="71" s="1"/>
  <c r="E25" i="71" s="1"/>
  <c r="E26" i="71" s="1"/>
  <c r="E27" i="71" s="1"/>
  <c r="E28" i="71" s="1"/>
  <c r="E29" i="71" s="1"/>
  <c r="E30" i="71" s="1"/>
  <c r="E31" i="71" s="1"/>
  <c r="E32" i="71" s="1"/>
  <c r="E33" i="71" s="1"/>
  <c r="E34" i="71" s="1"/>
  <c r="E35" i="71" s="1"/>
  <c r="E36" i="71" s="1"/>
  <c r="E37" i="71" s="1"/>
  <c r="E38" i="71" s="1"/>
  <c r="E39" i="71" s="1"/>
  <c r="E40" i="71" s="1"/>
  <c r="E41" i="71" s="1"/>
  <c r="E42" i="71" s="1"/>
  <c r="E43" i="71" s="1"/>
  <c r="E44" i="71" s="1"/>
  <c r="E45" i="71" s="1"/>
  <c r="A11" i="71"/>
  <c r="A12" i="71" s="1"/>
  <c r="A13" i="71" s="1"/>
  <c r="A14" i="71" s="1"/>
  <c r="N594" i="69"/>
  <c r="K594" i="69"/>
  <c r="G594" i="69"/>
  <c r="F594" i="69"/>
  <c r="E594" i="69"/>
  <c r="N593" i="69"/>
  <c r="K593" i="69"/>
  <c r="G593" i="69"/>
  <c r="F593" i="69"/>
  <c r="E593" i="69"/>
  <c r="N592" i="69"/>
  <c r="K592" i="69"/>
  <c r="G592" i="69"/>
  <c r="F592" i="69"/>
  <c r="E592" i="69"/>
  <c r="N591" i="69"/>
  <c r="K591" i="69"/>
  <c r="G591" i="69"/>
  <c r="F591" i="69"/>
  <c r="E591" i="69"/>
  <c r="N590" i="69"/>
  <c r="K590" i="69"/>
  <c r="G590" i="69"/>
  <c r="F590" i="69"/>
  <c r="E590" i="69"/>
  <c r="N589" i="69"/>
  <c r="K589" i="69"/>
  <c r="G589" i="69"/>
  <c r="F589" i="69"/>
  <c r="E589" i="69"/>
  <c r="N588" i="69"/>
  <c r="K588" i="69"/>
  <c r="G588" i="69"/>
  <c r="F588" i="69"/>
  <c r="E588" i="69"/>
  <c r="N587" i="69"/>
  <c r="K587" i="69"/>
  <c r="G587" i="69"/>
  <c r="F587" i="69"/>
  <c r="E587" i="69"/>
  <c r="N586" i="69"/>
  <c r="K586" i="69"/>
  <c r="G586" i="69"/>
  <c r="F586" i="69"/>
  <c r="E586" i="69"/>
  <c r="N585" i="69"/>
  <c r="K585" i="69"/>
  <c r="G585" i="69"/>
  <c r="F585" i="69"/>
  <c r="E585" i="69"/>
  <c r="N584" i="69"/>
  <c r="K584" i="69"/>
  <c r="G584" i="69"/>
  <c r="F584" i="69"/>
  <c r="E584" i="69"/>
  <c r="N583" i="69"/>
  <c r="K583" i="69"/>
  <c r="G583" i="69"/>
  <c r="F583" i="69"/>
  <c r="E583" i="69"/>
  <c r="N582" i="69"/>
  <c r="K582" i="69"/>
  <c r="G582" i="69"/>
  <c r="F582" i="69"/>
  <c r="E582" i="69"/>
  <c r="N581" i="69"/>
  <c r="K581" i="69"/>
  <c r="G581" i="69"/>
  <c r="F581" i="69"/>
  <c r="E581" i="69"/>
  <c r="N580" i="69"/>
  <c r="K580" i="69"/>
  <c r="G580" i="69"/>
  <c r="F580" i="69"/>
  <c r="E580" i="69"/>
  <c r="N579" i="69"/>
  <c r="K579" i="69"/>
  <c r="G579" i="69"/>
  <c r="F579" i="69"/>
  <c r="E579" i="69"/>
  <c r="N578" i="69"/>
  <c r="K578" i="69"/>
  <c r="G578" i="69"/>
  <c r="F578" i="69"/>
  <c r="E578" i="69"/>
  <c r="N577" i="69"/>
  <c r="K577" i="69"/>
  <c r="G577" i="69"/>
  <c r="F577" i="69"/>
  <c r="E577" i="69"/>
  <c r="N576" i="69"/>
  <c r="K576" i="69"/>
  <c r="G576" i="69"/>
  <c r="F576" i="69"/>
  <c r="E576" i="69"/>
  <c r="N575" i="69"/>
  <c r="K575" i="69"/>
  <c r="G575" i="69"/>
  <c r="F575" i="69"/>
  <c r="E575" i="69"/>
  <c r="N574" i="69"/>
  <c r="K574" i="69"/>
  <c r="G574" i="69"/>
  <c r="F574" i="69"/>
  <c r="E574" i="69"/>
  <c r="N573" i="69"/>
  <c r="K573" i="69"/>
  <c r="G573" i="69"/>
  <c r="F573" i="69"/>
  <c r="E573" i="69"/>
  <c r="N572" i="69"/>
  <c r="K572" i="69"/>
  <c r="G572" i="69"/>
  <c r="F572" i="69"/>
  <c r="E572" i="69"/>
  <c r="N571" i="69"/>
  <c r="K571" i="69"/>
  <c r="G571" i="69"/>
  <c r="F571" i="69"/>
  <c r="E571" i="69"/>
  <c r="N570" i="69"/>
  <c r="K570" i="69"/>
  <c r="G570" i="69"/>
  <c r="F570" i="69"/>
  <c r="E570" i="69"/>
  <c r="N569" i="69"/>
  <c r="K569" i="69"/>
  <c r="G569" i="69"/>
  <c r="F569" i="69"/>
  <c r="E569" i="69"/>
  <c r="N568" i="69"/>
  <c r="K568" i="69"/>
  <c r="G568" i="69"/>
  <c r="F568" i="69"/>
  <c r="E568" i="69"/>
  <c r="N567" i="69"/>
  <c r="K567" i="69"/>
  <c r="G567" i="69"/>
  <c r="F567" i="69"/>
  <c r="E567" i="69"/>
  <c r="N566" i="69"/>
  <c r="K566" i="69"/>
  <c r="G566" i="69"/>
  <c r="F566" i="69"/>
  <c r="E566" i="69"/>
  <c r="N565" i="69"/>
  <c r="K565" i="69"/>
  <c r="G565" i="69"/>
  <c r="F565" i="69"/>
  <c r="E565" i="69"/>
  <c r="N564" i="69"/>
  <c r="K564" i="69"/>
  <c r="G564" i="69"/>
  <c r="F564" i="69"/>
  <c r="E564" i="69"/>
  <c r="N563" i="69"/>
  <c r="K563" i="69"/>
  <c r="G563" i="69"/>
  <c r="F563" i="69"/>
  <c r="E563" i="69"/>
  <c r="N562" i="69"/>
  <c r="K562" i="69"/>
  <c r="G562" i="69"/>
  <c r="F562" i="69"/>
  <c r="E562" i="69"/>
  <c r="N561" i="69"/>
  <c r="K561" i="69"/>
  <c r="G561" i="69"/>
  <c r="F561" i="69"/>
  <c r="E561" i="69"/>
  <c r="N560" i="69"/>
  <c r="K560" i="69"/>
  <c r="G560" i="69"/>
  <c r="F560" i="69"/>
  <c r="E560" i="69"/>
  <c r="N559" i="69"/>
  <c r="K559" i="69"/>
  <c r="G559" i="69"/>
  <c r="F559" i="69"/>
  <c r="E559" i="69"/>
  <c r="N558" i="69"/>
  <c r="K558" i="69"/>
  <c r="G558" i="69"/>
  <c r="F558" i="69"/>
  <c r="E558" i="69"/>
  <c r="N557" i="69"/>
  <c r="K557" i="69"/>
  <c r="G557" i="69"/>
  <c r="F557" i="69"/>
  <c r="E557" i="69"/>
  <c r="N556" i="69"/>
  <c r="K556" i="69"/>
  <c r="G556" i="69"/>
  <c r="F556" i="69"/>
  <c r="E556" i="69"/>
  <c r="N555" i="69"/>
  <c r="K555" i="69"/>
  <c r="G555" i="69"/>
  <c r="F555" i="69"/>
  <c r="E555" i="69"/>
  <c r="N554" i="69"/>
  <c r="K554" i="69"/>
  <c r="G554" i="69"/>
  <c r="F554" i="69"/>
  <c r="E554" i="69"/>
  <c r="N553" i="69"/>
  <c r="K553" i="69"/>
  <c r="G553" i="69"/>
  <c r="F553" i="69"/>
  <c r="E553" i="69"/>
  <c r="N552" i="69"/>
  <c r="K552" i="69"/>
  <c r="G552" i="69"/>
  <c r="F552" i="69"/>
  <c r="E552" i="69"/>
  <c r="N551" i="69"/>
  <c r="K551" i="69"/>
  <c r="G551" i="69"/>
  <c r="F551" i="69"/>
  <c r="E551" i="69"/>
  <c r="N550" i="69"/>
  <c r="K550" i="69"/>
  <c r="G550" i="69"/>
  <c r="F550" i="69"/>
  <c r="E550" i="69"/>
  <c r="N549" i="69"/>
  <c r="K549" i="69"/>
  <c r="G549" i="69"/>
  <c r="F549" i="69"/>
  <c r="E549" i="69"/>
  <c r="N548" i="69"/>
  <c r="K548" i="69"/>
  <c r="G548" i="69"/>
  <c r="F548" i="69"/>
  <c r="E548" i="69"/>
  <c r="N547" i="69"/>
  <c r="K547" i="69"/>
  <c r="G547" i="69"/>
  <c r="F547" i="69"/>
  <c r="E547" i="69"/>
  <c r="N546" i="69"/>
  <c r="K546" i="69"/>
  <c r="G546" i="69"/>
  <c r="F546" i="69"/>
  <c r="E546" i="69"/>
  <c r="N545" i="69"/>
  <c r="K545" i="69"/>
  <c r="G545" i="69"/>
  <c r="F545" i="69"/>
  <c r="E545" i="69"/>
  <c r="N544" i="69"/>
  <c r="K544" i="69"/>
  <c r="G544" i="69"/>
  <c r="F544" i="69"/>
  <c r="E544" i="69"/>
  <c r="N543" i="69"/>
  <c r="K543" i="69"/>
  <c r="G543" i="69"/>
  <c r="F543" i="69"/>
  <c r="E543" i="69"/>
  <c r="N542" i="69"/>
  <c r="K542" i="69"/>
  <c r="G542" i="69"/>
  <c r="F542" i="69"/>
  <c r="E542" i="69"/>
  <c r="N541" i="69"/>
  <c r="K541" i="69"/>
  <c r="G541" i="69"/>
  <c r="F541" i="69"/>
  <c r="E541" i="69"/>
  <c r="N540" i="69"/>
  <c r="K540" i="69"/>
  <c r="G540" i="69"/>
  <c r="F540" i="69"/>
  <c r="E540" i="69"/>
  <c r="N539" i="69"/>
  <c r="K539" i="69"/>
  <c r="G539" i="69"/>
  <c r="F539" i="69"/>
  <c r="E539" i="69"/>
  <c r="N538" i="69"/>
  <c r="K538" i="69"/>
  <c r="G538" i="69"/>
  <c r="F538" i="69"/>
  <c r="E538" i="69"/>
  <c r="N537" i="69"/>
  <c r="K537" i="69"/>
  <c r="G537" i="69"/>
  <c r="F537" i="69"/>
  <c r="E537" i="69"/>
  <c r="N536" i="69"/>
  <c r="K536" i="69"/>
  <c r="G536" i="69"/>
  <c r="F536" i="69"/>
  <c r="E536" i="69"/>
  <c r="N535" i="69"/>
  <c r="K535" i="69"/>
  <c r="G535" i="69"/>
  <c r="F535" i="69"/>
  <c r="E535" i="69"/>
  <c r="N534" i="69"/>
  <c r="K534" i="69"/>
  <c r="G534" i="69"/>
  <c r="F534" i="69"/>
  <c r="E534" i="69"/>
  <c r="N533" i="69"/>
  <c r="K533" i="69"/>
  <c r="G533" i="69"/>
  <c r="F533" i="69"/>
  <c r="E533" i="69"/>
  <c r="N532" i="69"/>
  <c r="K532" i="69"/>
  <c r="G532" i="69"/>
  <c r="F532" i="69"/>
  <c r="E532" i="69"/>
  <c r="N531" i="69"/>
  <c r="K531" i="69"/>
  <c r="G531" i="69"/>
  <c r="F531" i="69"/>
  <c r="E531" i="69"/>
  <c r="N530" i="69"/>
  <c r="K530" i="69"/>
  <c r="G530" i="69"/>
  <c r="F530" i="69"/>
  <c r="E530" i="69"/>
  <c r="N529" i="69"/>
  <c r="K529" i="69"/>
  <c r="G529" i="69"/>
  <c r="F529" i="69"/>
  <c r="E529" i="69"/>
  <c r="N528" i="69"/>
  <c r="K528" i="69"/>
  <c r="G528" i="69"/>
  <c r="F528" i="69"/>
  <c r="E528" i="69"/>
  <c r="N527" i="69"/>
  <c r="K527" i="69"/>
  <c r="G527" i="69"/>
  <c r="F527" i="69"/>
  <c r="E527" i="69"/>
  <c r="N526" i="69"/>
  <c r="K526" i="69"/>
  <c r="G526" i="69"/>
  <c r="F526" i="69"/>
  <c r="E526" i="69"/>
  <c r="N525" i="69"/>
  <c r="K525" i="69"/>
  <c r="G525" i="69"/>
  <c r="F525" i="69"/>
  <c r="E525" i="69"/>
  <c r="N524" i="69"/>
  <c r="K524" i="69"/>
  <c r="G524" i="69"/>
  <c r="F524" i="69"/>
  <c r="E524" i="69"/>
  <c r="N523" i="69"/>
  <c r="K523" i="69"/>
  <c r="G523" i="69"/>
  <c r="F523" i="69"/>
  <c r="E523" i="69"/>
  <c r="N522" i="69"/>
  <c r="K522" i="69"/>
  <c r="G522" i="69"/>
  <c r="F522" i="69"/>
  <c r="E522" i="69"/>
  <c r="N521" i="69"/>
  <c r="K521" i="69"/>
  <c r="G521" i="69"/>
  <c r="F521" i="69"/>
  <c r="E521" i="69"/>
  <c r="N520" i="69"/>
  <c r="K520" i="69"/>
  <c r="G520" i="69"/>
  <c r="F520" i="69"/>
  <c r="E520" i="69"/>
  <c r="N519" i="69"/>
  <c r="K519" i="69"/>
  <c r="G519" i="69"/>
  <c r="F519" i="69"/>
  <c r="E519" i="69"/>
  <c r="N518" i="69"/>
  <c r="K518" i="69"/>
  <c r="G518" i="69"/>
  <c r="F518" i="69"/>
  <c r="E518" i="69"/>
  <c r="N517" i="69"/>
  <c r="K517" i="69"/>
  <c r="G517" i="69"/>
  <c r="F517" i="69"/>
  <c r="E517" i="69"/>
  <c r="N516" i="69"/>
  <c r="K516" i="69"/>
  <c r="G516" i="69"/>
  <c r="F516" i="69"/>
  <c r="E516" i="69"/>
  <c r="N515" i="69"/>
  <c r="K515" i="69"/>
  <c r="G515" i="69"/>
  <c r="F515" i="69"/>
  <c r="E515" i="69"/>
  <c r="N514" i="69"/>
  <c r="K514" i="69"/>
  <c r="G514" i="69"/>
  <c r="F514" i="69"/>
  <c r="E514" i="69"/>
  <c r="N513" i="69"/>
  <c r="K513" i="69"/>
  <c r="G513" i="69"/>
  <c r="F513" i="69"/>
  <c r="E513" i="69"/>
  <c r="N512" i="69"/>
  <c r="K512" i="69"/>
  <c r="G512" i="69"/>
  <c r="F512" i="69"/>
  <c r="E512" i="69"/>
  <c r="N511" i="69"/>
  <c r="K511" i="69"/>
  <c r="G511" i="69"/>
  <c r="F511" i="69"/>
  <c r="E511" i="69"/>
  <c r="N510" i="69"/>
  <c r="K510" i="69"/>
  <c r="G510" i="69"/>
  <c r="F510" i="69"/>
  <c r="E510" i="69"/>
  <c r="N509" i="69"/>
  <c r="K509" i="69"/>
  <c r="G509" i="69"/>
  <c r="F509" i="69"/>
  <c r="E509" i="69"/>
  <c r="N508" i="69"/>
  <c r="K508" i="69"/>
  <c r="G508" i="69"/>
  <c r="F508" i="69"/>
  <c r="E508" i="69"/>
  <c r="N507" i="69"/>
  <c r="K507" i="69"/>
  <c r="G507" i="69"/>
  <c r="F507" i="69"/>
  <c r="E507" i="69"/>
  <c r="N506" i="69"/>
  <c r="K506" i="69"/>
  <c r="G506" i="69"/>
  <c r="F506" i="69"/>
  <c r="E506" i="69"/>
  <c r="N505" i="69"/>
  <c r="K505" i="69"/>
  <c r="G505" i="69"/>
  <c r="F505" i="69"/>
  <c r="E505" i="69"/>
  <c r="N504" i="69"/>
  <c r="K504" i="69"/>
  <c r="G504" i="69"/>
  <c r="F504" i="69"/>
  <c r="E504" i="69"/>
  <c r="N503" i="69"/>
  <c r="K503" i="69"/>
  <c r="G503" i="69"/>
  <c r="F503" i="69"/>
  <c r="E503" i="69"/>
  <c r="N502" i="69"/>
  <c r="K502" i="69"/>
  <c r="G502" i="69"/>
  <c r="F502" i="69"/>
  <c r="E502" i="69"/>
  <c r="N501" i="69"/>
  <c r="K501" i="69"/>
  <c r="G501" i="69"/>
  <c r="F501" i="69"/>
  <c r="E501" i="69"/>
  <c r="N500" i="69"/>
  <c r="K500" i="69"/>
  <c r="G500" i="69"/>
  <c r="F500" i="69"/>
  <c r="E500" i="69"/>
  <c r="N499" i="69"/>
  <c r="K499" i="69"/>
  <c r="G499" i="69"/>
  <c r="F499" i="69"/>
  <c r="E499" i="69"/>
  <c r="N498" i="69"/>
  <c r="K498" i="69"/>
  <c r="G498" i="69"/>
  <c r="F498" i="69"/>
  <c r="E498" i="69"/>
  <c r="N497" i="69"/>
  <c r="K497" i="69"/>
  <c r="G497" i="69"/>
  <c r="F497" i="69"/>
  <c r="E497" i="69"/>
  <c r="N496" i="69"/>
  <c r="K496" i="69"/>
  <c r="G496" i="69"/>
  <c r="F496" i="69"/>
  <c r="E496" i="69"/>
  <c r="N495" i="69"/>
  <c r="K495" i="69"/>
  <c r="G495" i="69"/>
  <c r="F495" i="69"/>
  <c r="E495" i="69"/>
  <c r="N494" i="69"/>
  <c r="K494" i="69"/>
  <c r="G494" i="69"/>
  <c r="F494" i="69"/>
  <c r="E494" i="69"/>
  <c r="N493" i="69"/>
  <c r="K493" i="69"/>
  <c r="G493" i="69"/>
  <c r="F493" i="69"/>
  <c r="E493" i="69"/>
  <c r="N492" i="69"/>
  <c r="K492" i="69"/>
  <c r="G492" i="69"/>
  <c r="F492" i="69"/>
  <c r="E492" i="69"/>
  <c r="N491" i="69"/>
  <c r="K491" i="69"/>
  <c r="G491" i="69"/>
  <c r="F491" i="69"/>
  <c r="E491" i="69"/>
  <c r="N490" i="69"/>
  <c r="K490" i="69"/>
  <c r="G490" i="69"/>
  <c r="F490" i="69"/>
  <c r="E490" i="69"/>
  <c r="N489" i="69"/>
  <c r="K489" i="69"/>
  <c r="G489" i="69"/>
  <c r="F489" i="69"/>
  <c r="E489" i="69"/>
  <c r="N488" i="69"/>
  <c r="K488" i="69"/>
  <c r="G488" i="69"/>
  <c r="F488" i="69"/>
  <c r="E488" i="69"/>
  <c r="N487" i="69"/>
  <c r="K487" i="69"/>
  <c r="G487" i="69"/>
  <c r="F487" i="69"/>
  <c r="E487" i="69"/>
  <c r="N486" i="69"/>
  <c r="K486" i="69"/>
  <c r="G486" i="69"/>
  <c r="F486" i="69"/>
  <c r="E486" i="69"/>
  <c r="N485" i="69"/>
  <c r="K485" i="69"/>
  <c r="G485" i="69"/>
  <c r="F485" i="69"/>
  <c r="E485" i="69"/>
  <c r="N484" i="69"/>
  <c r="K484" i="69"/>
  <c r="G484" i="69"/>
  <c r="F484" i="69"/>
  <c r="E484" i="69"/>
  <c r="N483" i="69"/>
  <c r="K483" i="69"/>
  <c r="G483" i="69"/>
  <c r="F483" i="69"/>
  <c r="E483" i="69"/>
  <c r="N482" i="69"/>
  <c r="K482" i="69"/>
  <c r="G482" i="69"/>
  <c r="F482" i="69"/>
  <c r="E482" i="69"/>
  <c r="N481" i="69"/>
  <c r="K481" i="69"/>
  <c r="G481" i="69"/>
  <c r="F481" i="69"/>
  <c r="E481" i="69"/>
  <c r="N480" i="69"/>
  <c r="K480" i="69"/>
  <c r="G480" i="69"/>
  <c r="F480" i="69"/>
  <c r="E480" i="69"/>
  <c r="N479" i="69"/>
  <c r="K479" i="69"/>
  <c r="G479" i="69"/>
  <c r="F479" i="69"/>
  <c r="E479" i="69"/>
  <c r="N478" i="69"/>
  <c r="K478" i="69"/>
  <c r="G478" i="69"/>
  <c r="F478" i="69"/>
  <c r="E478" i="69"/>
  <c r="N477" i="69"/>
  <c r="K477" i="69"/>
  <c r="G477" i="69"/>
  <c r="F477" i="69"/>
  <c r="E477" i="69"/>
  <c r="N476" i="69"/>
  <c r="K476" i="69"/>
  <c r="G476" i="69"/>
  <c r="F476" i="69"/>
  <c r="E476" i="69"/>
  <c r="N475" i="69"/>
  <c r="K475" i="69"/>
  <c r="G475" i="69"/>
  <c r="F475" i="69"/>
  <c r="E475" i="69"/>
  <c r="N474" i="69"/>
  <c r="K474" i="69"/>
  <c r="G474" i="69"/>
  <c r="F474" i="69"/>
  <c r="E474" i="69"/>
  <c r="N473" i="69"/>
  <c r="K473" i="69"/>
  <c r="G473" i="69"/>
  <c r="F473" i="69"/>
  <c r="E473" i="69"/>
  <c r="N472" i="69"/>
  <c r="K472" i="69"/>
  <c r="G472" i="69"/>
  <c r="F472" i="69"/>
  <c r="E472" i="69"/>
  <c r="N471" i="69"/>
  <c r="K471" i="69"/>
  <c r="G471" i="69"/>
  <c r="F471" i="69"/>
  <c r="E471" i="69"/>
  <c r="N470" i="69"/>
  <c r="K470" i="69"/>
  <c r="G470" i="69"/>
  <c r="F470" i="69"/>
  <c r="E470" i="69"/>
  <c r="N469" i="69"/>
  <c r="K469" i="69"/>
  <c r="G469" i="69"/>
  <c r="F469" i="69"/>
  <c r="E469" i="69"/>
  <c r="N468" i="69"/>
  <c r="K468" i="69"/>
  <c r="G468" i="69"/>
  <c r="F468" i="69"/>
  <c r="E468" i="69"/>
  <c r="N467" i="69"/>
  <c r="K467" i="69"/>
  <c r="G467" i="69"/>
  <c r="F467" i="69"/>
  <c r="E467" i="69"/>
  <c r="N466" i="69"/>
  <c r="K466" i="69"/>
  <c r="G466" i="69"/>
  <c r="F466" i="69"/>
  <c r="E466" i="69"/>
  <c r="N465" i="69"/>
  <c r="K465" i="69"/>
  <c r="G465" i="69"/>
  <c r="F465" i="69"/>
  <c r="E465" i="69"/>
  <c r="N464" i="69"/>
  <c r="K464" i="69"/>
  <c r="G464" i="69"/>
  <c r="F464" i="69"/>
  <c r="E464" i="69"/>
  <c r="N463" i="69"/>
  <c r="K463" i="69"/>
  <c r="G463" i="69"/>
  <c r="F463" i="69"/>
  <c r="E463" i="69"/>
  <c r="N462" i="69"/>
  <c r="K462" i="69"/>
  <c r="G462" i="69"/>
  <c r="F462" i="69"/>
  <c r="E462" i="69"/>
  <c r="N461" i="69"/>
  <c r="K461" i="69"/>
  <c r="G461" i="69"/>
  <c r="F461" i="69"/>
  <c r="E461" i="69"/>
  <c r="N460" i="69"/>
  <c r="K460" i="69"/>
  <c r="G460" i="69"/>
  <c r="F460" i="69"/>
  <c r="E460" i="69"/>
  <c r="N459" i="69"/>
  <c r="K459" i="69"/>
  <c r="G459" i="69"/>
  <c r="F459" i="69"/>
  <c r="E459" i="69"/>
  <c r="N458" i="69"/>
  <c r="K458" i="69"/>
  <c r="G458" i="69"/>
  <c r="F458" i="69"/>
  <c r="E458" i="69"/>
  <c r="N457" i="69"/>
  <c r="K457" i="69"/>
  <c r="G457" i="69"/>
  <c r="F457" i="69"/>
  <c r="E457" i="69"/>
  <c r="N456" i="69"/>
  <c r="K456" i="69"/>
  <c r="G456" i="69"/>
  <c r="F456" i="69"/>
  <c r="E456" i="69"/>
  <c r="N455" i="69"/>
  <c r="K455" i="69"/>
  <c r="G455" i="69"/>
  <c r="F455" i="69"/>
  <c r="E455" i="69"/>
  <c r="N454" i="69"/>
  <c r="K454" i="69"/>
  <c r="G454" i="69"/>
  <c r="F454" i="69"/>
  <c r="E454" i="69"/>
  <c r="N453" i="69"/>
  <c r="K453" i="69"/>
  <c r="G453" i="69"/>
  <c r="F453" i="69"/>
  <c r="E453" i="69"/>
  <c r="N452" i="69"/>
  <c r="K452" i="69"/>
  <c r="G452" i="69"/>
  <c r="F452" i="69"/>
  <c r="E452" i="69"/>
  <c r="N451" i="69"/>
  <c r="K451" i="69"/>
  <c r="G451" i="69"/>
  <c r="F451" i="69"/>
  <c r="E451" i="69"/>
  <c r="N450" i="69"/>
  <c r="K450" i="69"/>
  <c r="G450" i="69"/>
  <c r="F450" i="69"/>
  <c r="E450" i="69"/>
  <c r="N449" i="69"/>
  <c r="K449" i="69"/>
  <c r="G449" i="69"/>
  <c r="F449" i="69"/>
  <c r="E449" i="69"/>
  <c r="N448" i="69"/>
  <c r="K448" i="69"/>
  <c r="G448" i="69"/>
  <c r="F448" i="69"/>
  <c r="E448" i="69"/>
  <c r="N447" i="69"/>
  <c r="K447" i="69"/>
  <c r="G447" i="69"/>
  <c r="F447" i="69"/>
  <c r="E447" i="69"/>
  <c r="N446" i="69"/>
  <c r="K446" i="69"/>
  <c r="G446" i="69"/>
  <c r="F446" i="69"/>
  <c r="E446" i="69"/>
  <c r="N445" i="69"/>
  <c r="K445" i="69"/>
  <c r="G445" i="69"/>
  <c r="F445" i="69"/>
  <c r="E445" i="69"/>
  <c r="N444" i="69"/>
  <c r="K444" i="69"/>
  <c r="G444" i="69"/>
  <c r="F444" i="69"/>
  <c r="E444" i="69"/>
  <c r="N443" i="69"/>
  <c r="K443" i="69"/>
  <c r="G443" i="69"/>
  <c r="F443" i="69"/>
  <c r="E443" i="69"/>
  <c r="N442" i="69"/>
  <c r="K442" i="69"/>
  <c r="G442" i="69"/>
  <c r="F442" i="69"/>
  <c r="E442" i="69"/>
  <c r="N441" i="69"/>
  <c r="K441" i="69"/>
  <c r="G441" i="69"/>
  <c r="F441" i="69"/>
  <c r="E441" i="69"/>
  <c r="N440" i="69"/>
  <c r="K440" i="69"/>
  <c r="G440" i="69"/>
  <c r="F440" i="69"/>
  <c r="E440" i="69"/>
  <c r="N439" i="69"/>
  <c r="K439" i="69"/>
  <c r="G439" i="69"/>
  <c r="F439" i="69"/>
  <c r="E439" i="69"/>
  <c r="N438" i="69"/>
  <c r="K438" i="69"/>
  <c r="G438" i="69"/>
  <c r="F438" i="69"/>
  <c r="E438" i="69"/>
  <c r="N437" i="69"/>
  <c r="K437" i="69"/>
  <c r="G437" i="69"/>
  <c r="F437" i="69"/>
  <c r="E437" i="69"/>
  <c r="N436" i="69"/>
  <c r="K436" i="69"/>
  <c r="G436" i="69"/>
  <c r="F436" i="69"/>
  <c r="E436" i="69"/>
  <c r="N435" i="69"/>
  <c r="K435" i="69"/>
  <c r="G435" i="69"/>
  <c r="F435" i="69"/>
  <c r="E435" i="69"/>
  <c r="N434" i="69"/>
  <c r="K434" i="69"/>
  <c r="G434" i="69"/>
  <c r="F434" i="69"/>
  <c r="E434" i="69"/>
  <c r="N433" i="69"/>
  <c r="K433" i="69"/>
  <c r="G433" i="69"/>
  <c r="F433" i="69"/>
  <c r="E433" i="69"/>
  <c r="N432" i="69"/>
  <c r="K432" i="69"/>
  <c r="G432" i="69"/>
  <c r="F432" i="69"/>
  <c r="E432" i="69"/>
  <c r="N431" i="69"/>
  <c r="K431" i="69"/>
  <c r="G431" i="69"/>
  <c r="F431" i="69"/>
  <c r="E431" i="69"/>
  <c r="N430" i="69"/>
  <c r="K430" i="69"/>
  <c r="G430" i="69"/>
  <c r="F430" i="69"/>
  <c r="E430" i="69"/>
  <c r="N429" i="69"/>
  <c r="K429" i="69"/>
  <c r="G429" i="69"/>
  <c r="F429" i="69"/>
  <c r="E429" i="69"/>
  <c r="N428" i="69"/>
  <c r="K428" i="69"/>
  <c r="G428" i="69"/>
  <c r="F428" i="69"/>
  <c r="E428" i="69"/>
  <c r="N427" i="69"/>
  <c r="K427" i="69"/>
  <c r="G427" i="69"/>
  <c r="F427" i="69"/>
  <c r="E427" i="69"/>
  <c r="N426" i="69"/>
  <c r="K426" i="69"/>
  <c r="G426" i="69"/>
  <c r="F426" i="69"/>
  <c r="E426" i="69"/>
  <c r="N425" i="69"/>
  <c r="K425" i="69"/>
  <c r="G425" i="69"/>
  <c r="F425" i="69"/>
  <c r="E425" i="69"/>
  <c r="N424" i="69"/>
  <c r="K424" i="69"/>
  <c r="G424" i="69"/>
  <c r="F424" i="69"/>
  <c r="E424" i="69"/>
  <c r="N423" i="69"/>
  <c r="K423" i="69"/>
  <c r="G423" i="69"/>
  <c r="F423" i="69"/>
  <c r="E423" i="69"/>
  <c r="N422" i="69"/>
  <c r="K422" i="69"/>
  <c r="G422" i="69"/>
  <c r="F422" i="69"/>
  <c r="E422" i="69"/>
  <c r="N421" i="69"/>
  <c r="K421" i="69"/>
  <c r="G421" i="69"/>
  <c r="F421" i="69"/>
  <c r="E421" i="69"/>
  <c r="N420" i="69"/>
  <c r="K420" i="69"/>
  <c r="G420" i="69"/>
  <c r="F420" i="69"/>
  <c r="E420" i="69"/>
  <c r="N419" i="69"/>
  <c r="K419" i="69"/>
  <c r="G419" i="69"/>
  <c r="F419" i="69"/>
  <c r="E419" i="69"/>
  <c r="N418" i="69"/>
  <c r="K418" i="69"/>
  <c r="G418" i="69"/>
  <c r="F418" i="69"/>
  <c r="E418" i="69"/>
  <c r="N417" i="69"/>
  <c r="K417" i="69"/>
  <c r="G417" i="69"/>
  <c r="F417" i="69"/>
  <c r="E417" i="69"/>
  <c r="N416" i="69"/>
  <c r="K416" i="69"/>
  <c r="G416" i="69"/>
  <c r="F416" i="69"/>
  <c r="E416" i="69"/>
  <c r="N415" i="69"/>
  <c r="K415" i="69"/>
  <c r="G415" i="69"/>
  <c r="F415" i="69"/>
  <c r="E415" i="69"/>
  <c r="N414" i="69"/>
  <c r="K414" i="69"/>
  <c r="G414" i="69"/>
  <c r="F414" i="69"/>
  <c r="E414" i="69"/>
  <c r="N413" i="69"/>
  <c r="K413" i="69"/>
  <c r="G413" i="69"/>
  <c r="F413" i="69"/>
  <c r="E413" i="69"/>
  <c r="N412" i="69"/>
  <c r="K412" i="69"/>
  <c r="G412" i="69"/>
  <c r="F412" i="69"/>
  <c r="E412" i="69"/>
  <c r="N411" i="69"/>
  <c r="K411" i="69"/>
  <c r="G411" i="69"/>
  <c r="F411" i="69"/>
  <c r="E411" i="69"/>
  <c r="N410" i="69"/>
  <c r="K410" i="69"/>
  <c r="G410" i="69"/>
  <c r="F410" i="69"/>
  <c r="E410" i="69"/>
  <c r="N409" i="69"/>
  <c r="K409" i="69"/>
  <c r="G409" i="69"/>
  <c r="F409" i="69"/>
  <c r="E409" i="69"/>
  <c r="N408" i="69"/>
  <c r="K408" i="69"/>
  <c r="G408" i="69"/>
  <c r="F408" i="69"/>
  <c r="E408" i="69"/>
  <c r="N407" i="69"/>
  <c r="K407" i="69"/>
  <c r="G407" i="69"/>
  <c r="F407" i="69"/>
  <c r="E407" i="69"/>
  <c r="N406" i="69"/>
  <c r="K406" i="69"/>
  <c r="G406" i="69"/>
  <c r="F406" i="69"/>
  <c r="E406" i="69"/>
  <c r="N405" i="69"/>
  <c r="K405" i="69"/>
  <c r="G405" i="69"/>
  <c r="F405" i="69"/>
  <c r="E405" i="69"/>
  <c r="N404" i="69"/>
  <c r="K404" i="69"/>
  <c r="G404" i="69"/>
  <c r="F404" i="69"/>
  <c r="E404" i="69"/>
  <c r="N403" i="69"/>
  <c r="K403" i="69"/>
  <c r="G403" i="69"/>
  <c r="F403" i="69"/>
  <c r="E403" i="69"/>
  <c r="N402" i="69"/>
  <c r="K402" i="69"/>
  <c r="G402" i="69"/>
  <c r="F402" i="69"/>
  <c r="E402" i="69"/>
  <c r="N401" i="69"/>
  <c r="K401" i="69"/>
  <c r="G401" i="69"/>
  <c r="F401" i="69"/>
  <c r="E401" i="69"/>
  <c r="N400" i="69"/>
  <c r="K400" i="69"/>
  <c r="G400" i="69"/>
  <c r="F400" i="69"/>
  <c r="E400" i="69"/>
  <c r="N399" i="69"/>
  <c r="K399" i="69"/>
  <c r="G399" i="69"/>
  <c r="F399" i="69"/>
  <c r="E399" i="69"/>
  <c r="N398" i="69"/>
  <c r="K398" i="69"/>
  <c r="G398" i="69"/>
  <c r="F398" i="69"/>
  <c r="E398" i="69"/>
  <c r="N397" i="69"/>
  <c r="K397" i="69"/>
  <c r="G397" i="69"/>
  <c r="F397" i="69"/>
  <c r="E397" i="69"/>
  <c r="N396" i="69"/>
  <c r="K396" i="69"/>
  <c r="G396" i="69"/>
  <c r="F396" i="69"/>
  <c r="E396" i="69"/>
  <c r="N395" i="69"/>
  <c r="K395" i="69"/>
  <c r="G395" i="69"/>
  <c r="F395" i="69"/>
  <c r="E395" i="69"/>
  <c r="N394" i="69"/>
  <c r="K394" i="69"/>
  <c r="G394" i="69"/>
  <c r="F394" i="69"/>
  <c r="E394" i="69"/>
  <c r="N393" i="69"/>
  <c r="K393" i="69"/>
  <c r="G393" i="69"/>
  <c r="F393" i="69"/>
  <c r="E393" i="69"/>
  <c r="N392" i="69"/>
  <c r="K392" i="69"/>
  <c r="G392" i="69"/>
  <c r="F392" i="69"/>
  <c r="E392" i="69"/>
  <c r="N391" i="69"/>
  <c r="K391" i="69"/>
  <c r="G391" i="69"/>
  <c r="F391" i="69"/>
  <c r="E391" i="69"/>
  <c r="N390" i="69"/>
  <c r="K390" i="69"/>
  <c r="G390" i="69"/>
  <c r="F390" i="69"/>
  <c r="E390" i="69"/>
  <c r="N389" i="69"/>
  <c r="K389" i="69"/>
  <c r="G389" i="69"/>
  <c r="F389" i="69"/>
  <c r="E389" i="69"/>
  <c r="N388" i="69"/>
  <c r="K388" i="69"/>
  <c r="G388" i="69"/>
  <c r="F388" i="69"/>
  <c r="E388" i="69"/>
  <c r="N387" i="69"/>
  <c r="K387" i="69"/>
  <c r="G387" i="69"/>
  <c r="F387" i="69"/>
  <c r="E387" i="69"/>
  <c r="N386" i="69"/>
  <c r="K386" i="69"/>
  <c r="G386" i="69"/>
  <c r="F386" i="69"/>
  <c r="E386" i="69"/>
  <c r="N385" i="69"/>
  <c r="K385" i="69"/>
  <c r="G385" i="69"/>
  <c r="F385" i="69"/>
  <c r="E385" i="69"/>
  <c r="N384" i="69"/>
  <c r="K384" i="69"/>
  <c r="G384" i="69"/>
  <c r="F384" i="69"/>
  <c r="E384" i="69"/>
  <c r="N383" i="69"/>
  <c r="K383" i="69"/>
  <c r="G383" i="69"/>
  <c r="F383" i="69"/>
  <c r="E383" i="69"/>
  <c r="N382" i="69"/>
  <c r="K382" i="69"/>
  <c r="G382" i="69"/>
  <c r="F382" i="69"/>
  <c r="E382" i="69"/>
  <c r="N381" i="69"/>
  <c r="K381" i="69"/>
  <c r="G381" i="69"/>
  <c r="F381" i="69"/>
  <c r="E381" i="69"/>
  <c r="N380" i="69"/>
  <c r="K380" i="69"/>
  <c r="G380" i="69"/>
  <c r="F380" i="69"/>
  <c r="E380" i="69"/>
  <c r="N379" i="69"/>
  <c r="K379" i="69"/>
  <c r="G379" i="69"/>
  <c r="F379" i="69"/>
  <c r="E379" i="69"/>
  <c r="N378" i="69"/>
  <c r="K378" i="69"/>
  <c r="G378" i="69"/>
  <c r="F378" i="69"/>
  <c r="E378" i="69"/>
  <c r="N377" i="69"/>
  <c r="K377" i="69"/>
  <c r="G377" i="69"/>
  <c r="F377" i="69"/>
  <c r="E377" i="69"/>
  <c r="N376" i="69"/>
  <c r="K376" i="69"/>
  <c r="G376" i="69"/>
  <c r="F376" i="69"/>
  <c r="E376" i="69"/>
  <c r="N375" i="69"/>
  <c r="K375" i="69"/>
  <c r="G375" i="69"/>
  <c r="F375" i="69"/>
  <c r="E375" i="69"/>
  <c r="N374" i="69"/>
  <c r="K374" i="69"/>
  <c r="G374" i="69"/>
  <c r="F374" i="69"/>
  <c r="E374" i="69"/>
  <c r="N373" i="69"/>
  <c r="K373" i="69"/>
  <c r="G373" i="69"/>
  <c r="F373" i="69"/>
  <c r="E373" i="69"/>
  <c r="N372" i="69"/>
  <c r="K372" i="69"/>
  <c r="G372" i="69"/>
  <c r="F372" i="69"/>
  <c r="E372" i="69"/>
  <c r="N371" i="69"/>
  <c r="K371" i="69"/>
  <c r="G371" i="69"/>
  <c r="F371" i="69"/>
  <c r="E371" i="69"/>
  <c r="N370" i="69"/>
  <c r="K370" i="69"/>
  <c r="G370" i="69"/>
  <c r="F370" i="69"/>
  <c r="E370" i="69"/>
  <c r="N369" i="69"/>
  <c r="K369" i="69"/>
  <c r="G369" i="69"/>
  <c r="F369" i="69"/>
  <c r="E369" i="69"/>
  <c r="N368" i="69"/>
  <c r="K368" i="69"/>
  <c r="G368" i="69"/>
  <c r="F368" i="69"/>
  <c r="E368" i="69"/>
  <c r="N367" i="69"/>
  <c r="K367" i="69"/>
  <c r="G367" i="69"/>
  <c r="F367" i="69"/>
  <c r="E367" i="69"/>
  <c r="N366" i="69"/>
  <c r="K366" i="69"/>
  <c r="G366" i="69"/>
  <c r="F366" i="69"/>
  <c r="E366" i="69"/>
  <c r="N365" i="69"/>
  <c r="K365" i="69"/>
  <c r="G365" i="69"/>
  <c r="F365" i="69"/>
  <c r="E365" i="69"/>
  <c r="N364" i="69"/>
  <c r="K364" i="69"/>
  <c r="G364" i="69"/>
  <c r="F364" i="69"/>
  <c r="E364" i="69"/>
  <c r="N363" i="69"/>
  <c r="K363" i="69"/>
  <c r="G363" i="69"/>
  <c r="F363" i="69"/>
  <c r="E363" i="69"/>
  <c r="N362" i="69"/>
  <c r="K362" i="69"/>
  <c r="G362" i="69"/>
  <c r="F362" i="69"/>
  <c r="E362" i="69"/>
  <c r="N361" i="69"/>
  <c r="K361" i="69"/>
  <c r="G361" i="69"/>
  <c r="F361" i="69"/>
  <c r="E361" i="69"/>
  <c r="N360" i="69"/>
  <c r="K360" i="69"/>
  <c r="G360" i="69"/>
  <c r="F360" i="69"/>
  <c r="E360" i="69"/>
  <c r="N359" i="69"/>
  <c r="K359" i="69"/>
  <c r="G359" i="69"/>
  <c r="F359" i="69"/>
  <c r="E359" i="69"/>
  <c r="N358" i="69"/>
  <c r="K358" i="69"/>
  <c r="G358" i="69"/>
  <c r="F358" i="69"/>
  <c r="E358" i="69"/>
  <c r="N357" i="69"/>
  <c r="K357" i="69"/>
  <c r="G357" i="69"/>
  <c r="F357" i="69"/>
  <c r="E357" i="69"/>
  <c r="N356" i="69"/>
  <c r="K356" i="69"/>
  <c r="G356" i="69"/>
  <c r="F356" i="69"/>
  <c r="E356" i="69"/>
  <c r="N355" i="69"/>
  <c r="K355" i="69"/>
  <c r="G355" i="69"/>
  <c r="F355" i="69"/>
  <c r="E355" i="69"/>
  <c r="N354" i="69"/>
  <c r="K354" i="69"/>
  <c r="G354" i="69"/>
  <c r="F354" i="69"/>
  <c r="E354" i="69"/>
  <c r="N353" i="69"/>
  <c r="K353" i="69"/>
  <c r="G353" i="69"/>
  <c r="F353" i="69"/>
  <c r="E353" i="69"/>
  <c r="N352" i="69"/>
  <c r="K352" i="69"/>
  <c r="G352" i="69"/>
  <c r="F352" i="69"/>
  <c r="E352" i="69"/>
  <c r="N351" i="69"/>
  <c r="K351" i="69"/>
  <c r="G351" i="69"/>
  <c r="F351" i="69"/>
  <c r="E351" i="69"/>
  <c r="N350" i="69"/>
  <c r="K350" i="69"/>
  <c r="G350" i="69"/>
  <c r="F350" i="69"/>
  <c r="E350" i="69"/>
  <c r="N349" i="69"/>
  <c r="K349" i="69"/>
  <c r="G349" i="69"/>
  <c r="F349" i="69"/>
  <c r="E349" i="69"/>
  <c r="N348" i="69"/>
  <c r="K348" i="69"/>
  <c r="G348" i="69"/>
  <c r="F348" i="69"/>
  <c r="E348" i="69"/>
  <c r="N347" i="69"/>
  <c r="K347" i="69"/>
  <c r="G347" i="69"/>
  <c r="F347" i="69"/>
  <c r="E347" i="69"/>
  <c r="N346" i="69"/>
  <c r="K346" i="69"/>
  <c r="G346" i="69"/>
  <c r="F346" i="69"/>
  <c r="E346" i="69"/>
  <c r="N345" i="69"/>
  <c r="K345" i="69"/>
  <c r="G345" i="69"/>
  <c r="F345" i="69"/>
  <c r="E345" i="69"/>
  <c r="N344" i="69"/>
  <c r="K344" i="69"/>
  <c r="G344" i="69"/>
  <c r="F344" i="69"/>
  <c r="E344" i="69"/>
  <c r="N343" i="69"/>
  <c r="K343" i="69"/>
  <c r="G343" i="69"/>
  <c r="F343" i="69"/>
  <c r="E343" i="69"/>
  <c r="N342" i="69"/>
  <c r="K342" i="69"/>
  <c r="G342" i="69"/>
  <c r="F342" i="69"/>
  <c r="E342" i="69"/>
  <c r="N341" i="69"/>
  <c r="K341" i="69"/>
  <c r="G341" i="69"/>
  <c r="F341" i="69"/>
  <c r="E341" i="69"/>
  <c r="N340" i="69"/>
  <c r="K340" i="69"/>
  <c r="G340" i="69"/>
  <c r="F340" i="69"/>
  <c r="E340" i="69"/>
  <c r="N339" i="69"/>
  <c r="K339" i="69"/>
  <c r="G339" i="69"/>
  <c r="F339" i="69"/>
  <c r="E339" i="69"/>
  <c r="N338" i="69"/>
  <c r="K338" i="69"/>
  <c r="G338" i="69"/>
  <c r="F338" i="69"/>
  <c r="E338" i="69"/>
  <c r="N337" i="69"/>
  <c r="K337" i="69"/>
  <c r="G337" i="69"/>
  <c r="F337" i="69"/>
  <c r="E337" i="69"/>
  <c r="N336" i="69"/>
  <c r="K336" i="69"/>
  <c r="G336" i="69"/>
  <c r="F336" i="69"/>
  <c r="E336" i="69"/>
  <c r="N335" i="69"/>
  <c r="K335" i="69"/>
  <c r="G335" i="69"/>
  <c r="F335" i="69"/>
  <c r="E335" i="69"/>
  <c r="N334" i="69"/>
  <c r="K334" i="69"/>
  <c r="G334" i="69"/>
  <c r="F334" i="69"/>
  <c r="E334" i="69"/>
  <c r="N333" i="69"/>
  <c r="K333" i="69"/>
  <c r="G333" i="69"/>
  <c r="F333" i="69"/>
  <c r="E333" i="69"/>
  <c r="N332" i="69"/>
  <c r="K332" i="69"/>
  <c r="G332" i="69"/>
  <c r="F332" i="69"/>
  <c r="E332" i="69"/>
  <c r="N331" i="69"/>
  <c r="K331" i="69"/>
  <c r="G331" i="69"/>
  <c r="F331" i="69"/>
  <c r="E331" i="69"/>
  <c r="N330" i="69"/>
  <c r="K330" i="69"/>
  <c r="G330" i="69"/>
  <c r="F330" i="69"/>
  <c r="E330" i="69"/>
  <c r="N329" i="69"/>
  <c r="K329" i="69"/>
  <c r="G329" i="69"/>
  <c r="F329" i="69"/>
  <c r="E329" i="69"/>
  <c r="N328" i="69"/>
  <c r="K328" i="69"/>
  <c r="G328" i="69"/>
  <c r="F328" i="69"/>
  <c r="E328" i="69"/>
  <c r="N327" i="69"/>
  <c r="K327" i="69"/>
  <c r="G327" i="69"/>
  <c r="F327" i="69"/>
  <c r="E327" i="69"/>
  <c r="N326" i="69"/>
  <c r="K326" i="69"/>
  <c r="G326" i="69"/>
  <c r="F326" i="69"/>
  <c r="E326" i="69"/>
  <c r="N325" i="69"/>
  <c r="K325" i="69"/>
  <c r="G325" i="69"/>
  <c r="F325" i="69"/>
  <c r="E325" i="69"/>
  <c r="N324" i="69"/>
  <c r="K324" i="69"/>
  <c r="G324" i="69"/>
  <c r="F324" i="69"/>
  <c r="E324" i="69"/>
  <c r="N323" i="69"/>
  <c r="K323" i="69"/>
  <c r="G323" i="69"/>
  <c r="F323" i="69"/>
  <c r="E323" i="69"/>
  <c r="N322" i="69"/>
  <c r="K322" i="69"/>
  <c r="G322" i="69"/>
  <c r="F322" i="69"/>
  <c r="E322" i="69"/>
  <c r="N321" i="69"/>
  <c r="K321" i="69"/>
  <c r="G321" i="69"/>
  <c r="F321" i="69"/>
  <c r="E321" i="69"/>
  <c r="N320" i="69"/>
  <c r="K320" i="69"/>
  <c r="G320" i="69"/>
  <c r="F320" i="69"/>
  <c r="E320" i="69"/>
  <c r="N319" i="69"/>
  <c r="K319" i="69"/>
  <c r="G319" i="69"/>
  <c r="F319" i="69"/>
  <c r="E319" i="69"/>
  <c r="N318" i="69"/>
  <c r="K318" i="69"/>
  <c r="G318" i="69"/>
  <c r="F318" i="69"/>
  <c r="E318" i="69"/>
  <c r="N317" i="69"/>
  <c r="K317" i="69"/>
  <c r="G317" i="69"/>
  <c r="F317" i="69"/>
  <c r="E317" i="69"/>
  <c r="N316" i="69"/>
  <c r="K316" i="69"/>
  <c r="G316" i="69"/>
  <c r="F316" i="69"/>
  <c r="E316" i="69"/>
  <c r="N315" i="69"/>
  <c r="K315" i="69"/>
  <c r="G315" i="69"/>
  <c r="F315" i="69"/>
  <c r="E315" i="69"/>
  <c r="N314" i="69"/>
  <c r="K314" i="69"/>
  <c r="G314" i="69"/>
  <c r="F314" i="69"/>
  <c r="E314" i="69"/>
  <c r="N313" i="69"/>
  <c r="K313" i="69"/>
  <c r="G313" i="69"/>
  <c r="F313" i="69"/>
  <c r="E313" i="69"/>
  <c r="N312" i="69"/>
  <c r="K312" i="69"/>
  <c r="G312" i="69"/>
  <c r="F312" i="69"/>
  <c r="E312" i="69"/>
  <c r="N311" i="69"/>
  <c r="K311" i="69"/>
  <c r="G311" i="69"/>
  <c r="F311" i="69"/>
  <c r="E311" i="69"/>
  <c r="N310" i="69"/>
  <c r="K310" i="69"/>
  <c r="G310" i="69"/>
  <c r="F310" i="69"/>
  <c r="E310" i="69"/>
  <c r="N309" i="69"/>
  <c r="K309" i="69"/>
  <c r="G309" i="69"/>
  <c r="F309" i="69"/>
  <c r="E309" i="69"/>
  <c r="N308" i="69"/>
  <c r="K308" i="69"/>
  <c r="G308" i="69"/>
  <c r="F308" i="69"/>
  <c r="E308" i="69"/>
  <c r="N307" i="69"/>
  <c r="K307" i="69"/>
  <c r="G307" i="69"/>
  <c r="F307" i="69"/>
  <c r="E307" i="69"/>
  <c r="N306" i="69"/>
  <c r="K306" i="69"/>
  <c r="G306" i="69"/>
  <c r="F306" i="69"/>
  <c r="E306" i="69"/>
  <c r="N305" i="69"/>
  <c r="K305" i="69"/>
  <c r="G305" i="69"/>
  <c r="F305" i="69"/>
  <c r="E305" i="69"/>
  <c r="N304" i="69"/>
  <c r="K304" i="69"/>
  <c r="G304" i="69"/>
  <c r="F304" i="69"/>
  <c r="E304" i="69"/>
  <c r="N303" i="69"/>
  <c r="K303" i="69"/>
  <c r="G303" i="69"/>
  <c r="F303" i="69"/>
  <c r="E303" i="69"/>
  <c r="N302" i="69"/>
  <c r="K302" i="69"/>
  <c r="G302" i="69"/>
  <c r="F302" i="69"/>
  <c r="E302" i="69"/>
  <c r="N301" i="69"/>
  <c r="K301" i="69"/>
  <c r="G301" i="69"/>
  <c r="F301" i="69"/>
  <c r="E301" i="69"/>
  <c r="N300" i="69"/>
  <c r="K300" i="69"/>
  <c r="G300" i="69"/>
  <c r="F300" i="69"/>
  <c r="E300" i="69"/>
  <c r="N299" i="69"/>
  <c r="K299" i="69"/>
  <c r="G299" i="69"/>
  <c r="F299" i="69"/>
  <c r="E299" i="69"/>
  <c r="N298" i="69"/>
  <c r="K298" i="69"/>
  <c r="G298" i="69"/>
  <c r="F298" i="69"/>
  <c r="E298" i="69"/>
  <c r="N297" i="69"/>
  <c r="K297" i="69"/>
  <c r="G297" i="69"/>
  <c r="F297" i="69"/>
  <c r="E297" i="69"/>
  <c r="N296" i="69"/>
  <c r="K296" i="69"/>
  <c r="G296" i="69"/>
  <c r="F296" i="69"/>
  <c r="E296" i="69"/>
  <c r="N295" i="69"/>
  <c r="K295" i="69"/>
  <c r="G295" i="69"/>
  <c r="F295" i="69"/>
  <c r="E295" i="69"/>
  <c r="N294" i="69"/>
  <c r="K294" i="69"/>
  <c r="G294" i="69"/>
  <c r="F294" i="69"/>
  <c r="E294" i="69"/>
  <c r="N293" i="69"/>
  <c r="K293" i="69"/>
  <c r="G293" i="69"/>
  <c r="F293" i="69"/>
  <c r="E293" i="69"/>
  <c r="N292" i="69"/>
  <c r="K292" i="69"/>
  <c r="G292" i="69"/>
  <c r="F292" i="69"/>
  <c r="E292" i="69"/>
  <c r="N291" i="69"/>
  <c r="K291" i="69"/>
  <c r="G291" i="69"/>
  <c r="F291" i="69"/>
  <c r="E291" i="69"/>
  <c r="N290" i="69"/>
  <c r="K290" i="69"/>
  <c r="G290" i="69"/>
  <c r="F290" i="69"/>
  <c r="E290" i="69"/>
  <c r="N289" i="69"/>
  <c r="K289" i="69"/>
  <c r="G289" i="69"/>
  <c r="F289" i="69"/>
  <c r="E289" i="69"/>
  <c r="N288" i="69"/>
  <c r="K288" i="69"/>
  <c r="G288" i="69"/>
  <c r="F288" i="69"/>
  <c r="E288" i="69"/>
  <c r="N287" i="69"/>
  <c r="K287" i="69"/>
  <c r="G287" i="69"/>
  <c r="F287" i="69"/>
  <c r="E287" i="69"/>
  <c r="N286" i="69"/>
  <c r="K286" i="69"/>
  <c r="G286" i="69"/>
  <c r="F286" i="69"/>
  <c r="E286" i="69"/>
  <c r="N285" i="69"/>
  <c r="K285" i="69"/>
  <c r="G285" i="69"/>
  <c r="F285" i="69"/>
  <c r="E285" i="69"/>
  <c r="N284" i="69"/>
  <c r="K284" i="69"/>
  <c r="G284" i="69"/>
  <c r="F284" i="69"/>
  <c r="E284" i="69"/>
  <c r="N283" i="69"/>
  <c r="K283" i="69"/>
  <c r="G283" i="69"/>
  <c r="F283" i="69"/>
  <c r="E283" i="69"/>
  <c r="N282" i="69"/>
  <c r="K282" i="69"/>
  <c r="G282" i="69"/>
  <c r="F282" i="69"/>
  <c r="E282" i="69"/>
  <c r="N281" i="69"/>
  <c r="K281" i="69"/>
  <c r="G281" i="69"/>
  <c r="F281" i="69"/>
  <c r="E281" i="69"/>
  <c r="N280" i="69"/>
  <c r="K280" i="69"/>
  <c r="G280" i="69"/>
  <c r="F280" i="69"/>
  <c r="E280" i="69"/>
  <c r="N279" i="69"/>
  <c r="K279" i="69"/>
  <c r="G279" i="69"/>
  <c r="F279" i="69"/>
  <c r="E279" i="69"/>
  <c r="N278" i="69"/>
  <c r="K278" i="69"/>
  <c r="G278" i="69"/>
  <c r="F278" i="69"/>
  <c r="E278" i="69"/>
  <c r="N277" i="69"/>
  <c r="K277" i="69"/>
  <c r="G277" i="69"/>
  <c r="F277" i="69"/>
  <c r="E277" i="69"/>
  <c r="N276" i="69"/>
  <c r="K276" i="69"/>
  <c r="G276" i="69"/>
  <c r="F276" i="69"/>
  <c r="E276" i="69"/>
  <c r="N275" i="69"/>
  <c r="K275" i="69"/>
  <c r="G275" i="69"/>
  <c r="F275" i="69"/>
  <c r="E275" i="69"/>
  <c r="N274" i="69"/>
  <c r="K274" i="69"/>
  <c r="G274" i="69"/>
  <c r="F274" i="69"/>
  <c r="E274" i="69"/>
  <c r="N273" i="69"/>
  <c r="K273" i="69"/>
  <c r="G273" i="69"/>
  <c r="F273" i="69"/>
  <c r="E273" i="69"/>
  <c r="N272" i="69"/>
  <c r="K272" i="69"/>
  <c r="G272" i="69"/>
  <c r="F272" i="69"/>
  <c r="E272" i="69"/>
  <c r="N271" i="69"/>
  <c r="K271" i="69"/>
  <c r="G271" i="69"/>
  <c r="F271" i="69"/>
  <c r="E271" i="69"/>
  <c r="N270" i="69"/>
  <c r="K270" i="69"/>
  <c r="G270" i="69"/>
  <c r="F270" i="69"/>
  <c r="E270" i="69"/>
  <c r="N269" i="69"/>
  <c r="K269" i="69"/>
  <c r="G269" i="69"/>
  <c r="F269" i="69"/>
  <c r="E269" i="69"/>
  <c r="N268" i="69"/>
  <c r="K268" i="69"/>
  <c r="G268" i="69"/>
  <c r="F268" i="69"/>
  <c r="E268" i="69"/>
  <c r="N267" i="69"/>
  <c r="K267" i="69"/>
  <c r="G267" i="69"/>
  <c r="F267" i="69"/>
  <c r="E267" i="69"/>
  <c r="N266" i="69"/>
  <c r="K266" i="69"/>
  <c r="G266" i="69"/>
  <c r="F266" i="69"/>
  <c r="E266" i="69"/>
  <c r="N265" i="69"/>
  <c r="K265" i="69"/>
  <c r="G265" i="69"/>
  <c r="F265" i="69"/>
  <c r="E265" i="69"/>
  <c r="N264" i="69"/>
  <c r="K264" i="69"/>
  <c r="G264" i="69"/>
  <c r="F264" i="69"/>
  <c r="E264" i="69"/>
  <c r="N263" i="69"/>
  <c r="K263" i="69"/>
  <c r="G263" i="69"/>
  <c r="F263" i="69"/>
  <c r="E263" i="69"/>
  <c r="N262" i="69"/>
  <c r="K262" i="69"/>
  <c r="G262" i="69"/>
  <c r="F262" i="69"/>
  <c r="E262" i="69"/>
  <c r="N261" i="69"/>
  <c r="K261" i="69"/>
  <c r="G261" i="69"/>
  <c r="F261" i="69"/>
  <c r="E261" i="69"/>
  <c r="N260" i="69"/>
  <c r="K260" i="69"/>
  <c r="G260" i="69"/>
  <c r="F260" i="69"/>
  <c r="E260" i="69"/>
  <c r="N259" i="69"/>
  <c r="K259" i="69"/>
  <c r="G259" i="69"/>
  <c r="F259" i="69"/>
  <c r="E259" i="69"/>
  <c r="N258" i="69"/>
  <c r="K258" i="69"/>
  <c r="G258" i="69"/>
  <c r="F258" i="69"/>
  <c r="E258" i="69"/>
  <c r="N257" i="69"/>
  <c r="K257" i="69"/>
  <c r="G257" i="69"/>
  <c r="F257" i="69"/>
  <c r="E257" i="69"/>
  <c r="N256" i="69"/>
  <c r="K256" i="69"/>
  <c r="G256" i="69"/>
  <c r="F256" i="69"/>
  <c r="E256" i="69"/>
  <c r="N255" i="69"/>
  <c r="K255" i="69"/>
  <c r="G255" i="69"/>
  <c r="F255" i="69"/>
  <c r="E255" i="69"/>
  <c r="N254" i="69"/>
  <c r="K254" i="69"/>
  <c r="G254" i="69"/>
  <c r="F254" i="69"/>
  <c r="E254" i="69"/>
  <c r="N253" i="69"/>
  <c r="K253" i="69"/>
  <c r="G253" i="69"/>
  <c r="F253" i="69"/>
  <c r="E253" i="69"/>
  <c r="N252" i="69"/>
  <c r="K252" i="69"/>
  <c r="G252" i="69"/>
  <c r="F252" i="69"/>
  <c r="E252" i="69"/>
  <c r="N251" i="69"/>
  <c r="K251" i="69"/>
  <c r="G251" i="69"/>
  <c r="F251" i="69"/>
  <c r="E251" i="69"/>
  <c r="N250" i="69"/>
  <c r="K250" i="69"/>
  <c r="G250" i="69"/>
  <c r="F250" i="69"/>
  <c r="E250" i="69"/>
  <c r="N249" i="69"/>
  <c r="K249" i="69"/>
  <c r="G249" i="69"/>
  <c r="F249" i="69"/>
  <c r="E249" i="69"/>
  <c r="N248" i="69"/>
  <c r="K248" i="69"/>
  <c r="G248" i="69"/>
  <c r="F248" i="69"/>
  <c r="E248" i="69"/>
  <c r="N247" i="69"/>
  <c r="K247" i="69"/>
  <c r="G247" i="69"/>
  <c r="F247" i="69"/>
  <c r="E247" i="69"/>
  <c r="N246" i="69"/>
  <c r="K246" i="69"/>
  <c r="G246" i="69"/>
  <c r="F246" i="69"/>
  <c r="E246" i="69"/>
  <c r="N245" i="69"/>
  <c r="K245" i="69"/>
  <c r="G245" i="69"/>
  <c r="F245" i="69"/>
  <c r="E245" i="69"/>
  <c r="N244" i="69"/>
  <c r="K244" i="69"/>
  <c r="G244" i="69"/>
  <c r="F244" i="69"/>
  <c r="E244" i="69"/>
  <c r="N243" i="69"/>
  <c r="K243" i="69"/>
  <c r="G243" i="69"/>
  <c r="F243" i="69"/>
  <c r="E243" i="69"/>
  <c r="N242" i="69"/>
  <c r="K242" i="69"/>
  <c r="G242" i="69"/>
  <c r="F242" i="69"/>
  <c r="E242" i="69"/>
  <c r="N241" i="69"/>
  <c r="K241" i="69"/>
  <c r="G241" i="69"/>
  <c r="F241" i="69"/>
  <c r="E241" i="69"/>
  <c r="N240" i="69"/>
  <c r="K240" i="69"/>
  <c r="G240" i="69"/>
  <c r="F240" i="69"/>
  <c r="E240" i="69"/>
  <c r="N239" i="69"/>
  <c r="K239" i="69"/>
  <c r="G239" i="69"/>
  <c r="F239" i="69"/>
  <c r="E239" i="69"/>
  <c r="N238" i="69"/>
  <c r="K238" i="69"/>
  <c r="G238" i="69"/>
  <c r="F238" i="69"/>
  <c r="E238" i="69"/>
  <c r="N237" i="69"/>
  <c r="K237" i="69"/>
  <c r="G237" i="69"/>
  <c r="F237" i="69"/>
  <c r="E237" i="69"/>
  <c r="N236" i="69"/>
  <c r="K236" i="69"/>
  <c r="G236" i="69"/>
  <c r="F236" i="69"/>
  <c r="E236" i="69"/>
  <c r="N235" i="69"/>
  <c r="K235" i="69"/>
  <c r="G235" i="69"/>
  <c r="F235" i="69"/>
  <c r="E235" i="69"/>
  <c r="N234" i="69"/>
  <c r="K234" i="69"/>
  <c r="G234" i="69"/>
  <c r="F234" i="69"/>
  <c r="E234" i="69"/>
  <c r="N233" i="69"/>
  <c r="K233" i="69"/>
  <c r="G233" i="69"/>
  <c r="F233" i="69"/>
  <c r="E233" i="69"/>
  <c r="N232" i="69"/>
  <c r="K232" i="69"/>
  <c r="G232" i="69"/>
  <c r="F232" i="69"/>
  <c r="E232" i="69"/>
  <c r="N231" i="69"/>
  <c r="K231" i="69"/>
  <c r="G231" i="69"/>
  <c r="F231" i="69"/>
  <c r="E231" i="69"/>
  <c r="N230" i="69"/>
  <c r="K230" i="69"/>
  <c r="G230" i="69"/>
  <c r="F230" i="69"/>
  <c r="E230" i="69"/>
  <c r="N229" i="69"/>
  <c r="K229" i="69"/>
  <c r="G229" i="69"/>
  <c r="F229" i="69"/>
  <c r="E229" i="69"/>
  <c r="N228" i="69"/>
  <c r="K228" i="69"/>
  <c r="G228" i="69"/>
  <c r="F228" i="69"/>
  <c r="E228" i="69"/>
  <c r="N227" i="69"/>
  <c r="K227" i="69"/>
  <c r="G227" i="69"/>
  <c r="F227" i="69"/>
  <c r="E227" i="69"/>
  <c r="N226" i="69"/>
  <c r="K226" i="69"/>
  <c r="G226" i="69"/>
  <c r="F226" i="69"/>
  <c r="E226" i="69"/>
  <c r="N225" i="69"/>
  <c r="K225" i="69"/>
  <c r="G225" i="69"/>
  <c r="F225" i="69"/>
  <c r="E225" i="69"/>
  <c r="N224" i="69"/>
  <c r="K224" i="69"/>
  <c r="G224" i="69"/>
  <c r="F224" i="69"/>
  <c r="E224" i="69"/>
  <c r="N223" i="69"/>
  <c r="K223" i="69"/>
  <c r="G223" i="69"/>
  <c r="F223" i="69"/>
  <c r="E223" i="69"/>
  <c r="N222" i="69"/>
  <c r="K222" i="69"/>
  <c r="G222" i="69"/>
  <c r="F222" i="69"/>
  <c r="E222" i="69"/>
  <c r="N221" i="69"/>
  <c r="K221" i="69"/>
  <c r="G221" i="69"/>
  <c r="F221" i="69"/>
  <c r="E221" i="69"/>
  <c r="N220" i="69"/>
  <c r="K220" i="69"/>
  <c r="G220" i="69"/>
  <c r="F220" i="69"/>
  <c r="E220" i="69"/>
  <c r="N219" i="69"/>
  <c r="K219" i="69"/>
  <c r="G219" i="69"/>
  <c r="F219" i="69"/>
  <c r="E219" i="69"/>
  <c r="N218" i="69"/>
  <c r="K218" i="69"/>
  <c r="G218" i="69"/>
  <c r="F218" i="69"/>
  <c r="E218" i="69"/>
  <c r="N217" i="69"/>
  <c r="K217" i="69"/>
  <c r="G217" i="69"/>
  <c r="F217" i="69"/>
  <c r="E217" i="69"/>
  <c r="N216" i="69"/>
  <c r="K216" i="69"/>
  <c r="G216" i="69"/>
  <c r="F216" i="69"/>
  <c r="E216" i="69"/>
  <c r="N215" i="69"/>
  <c r="K215" i="69"/>
  <c r="G215" i="69"/>
  <c r="F215" i="69"/>
  <c r="E215" i="69"/>
  <c r="N214" i="69"/>
  <c r="K214" i="69"/>
  <c r="G214" i="69"/>
  <c r="F214" i="69"/>
  <c r="E214" i="69"/>
  <c r="N213" i="69"/>
  <c r="K213" i="69"/>
  <c r="G213" i="69"/>
  <c r="F213" i="69"/>
  <c r="E213" i="69"/>
  <c r="N212" i="69"/>
  <c r="K212" i="69"/>
  <c r="G212" i="69"/>
  <c r="F212" i="69"/>
  <c r="E212" i="69"/>
  <c r="N211" i="69"/>
  <c r="K211" i="69"/>
  <c r="G211" i="69"/>
  <c r="F211" i="69"/>
  <c r="E211" i="69"/>
  <c r="N210" i="69"/>
  <c r="K210" i="69"/>
  <c r="G210" i="69"/>
  <c r="F210" i="69"/>
  <c r="E210" i="69"/>
  <c r="N209" i="69"/>
  <c r="K209" i="69"/>
  <c r="G209" i="69"/>
  <c r="F209" i="69"/>
  <c r="E209" i="69"/>
  <c r="N208" i="69"/>
  <c r="K208" i="69"/>
  <c r="G208" i="69"/>
  <c r="F208" i="69"/>
  <c r="E208" i="69"/>
  <c r="N207" i="69"/>
  <c r="K207" i="69"/>
  <c r="G207" i="69"/>
  <c r="F207" i="69"/>
  <c r="E207" i="69"/>
  <c r="N206" i="69"/>
  <c r="K206" i="69"/>
  <c r="G206" i="69"/>
  <c r="F206" i="69"/>
  <c r="E206" i="69"/>
  <c r="N205" i="69"/>
  <c r="K205" i="69"/>
  <c r="G205" i="69"/>
  <c r="F205" i="69"/>
  <c r="E205" i="69"/>
  <c r="N204" i="69"/>
  <c r="K204" i="69"/>
  <c r="G204" i="69"/>
  <c r="F204" i="69"/>
  <c r="E204" i="69"/>
  <c r="N203" i="69"/>
  <c r="K203" i="69"/>
  <c r="G203" i="69"/>
  <c r="F203" i="69"/>
  <c r="E203" i="69"/>
  <c r="N202" i="69"/>
  <c r="K202" i="69"/>
  <c r="G202" i="69"/>
  <c r="F202" i="69"/>
  <c r="E202" i="69"/>
  <c r="N201" i="69"/>
  <c r="K201" i="69"/>
  <c r="G201" i="69"/>
  <c r="F201" i="69"/>
  <c r="E201" i="69"/>
  <c r="N200" i="69"/>
  <c r="K200" i="69"/>
  <c r="G200" i="69"/>
  <c r="F200" i="69"/>
  <c r="E200" i="69"/>
  <c r="N199" i="69"/>
  <c r="K199" i="69"/>
  <c r="G199" i="69"/>
  <c r="F199" i="69"/>
  <c r="E199" i="69"/>
  <c r="N198" i="69"/>
  <c r="K198" i="69"/>
  <c r="G198" i="69"/>
  <c r="F198" i="69"/>
  <c r="E198" i="69"/>
  <c r="N197" i="69"/>
  <c r="K197" i="69"/>
  <c r="G197" i="69"/>
  <c r="F197" i="69"/>
  <c r="E197" i="69"/>
  <c r="N196" i="69"/>
  <c r="K196" i="69"/>
  <c r="G196" i="69"/>
  <c r="F196" i="69"/>
  <c r="E196" i="69"/>
  <c r="N195" i="69"/>
  <c r="K195" i="69"/>
  <c r="G195" i="69"/>
  <c r="F195" i="69"/>
  <c r="E195" i="69"/>
  <c r="N194" i="69"/>
  <c r="K194" i="69"/>
  <c r="G194" i="69"/>
  <c r="F194" i="69"/>
  <c r="E194" i="69"/>
  <c r="N193" i="69"/>
  <c r="K193" i="69"/>
  <c r="G193" i="69"/>
  <c r="F193" i="69"/>
  <c r="E193" i="69"/>
  <c r="N192" i="69"/>
  <c r="K192" i="69"/>
  <c r="G192" i="69"/>
  <c r="F192" i="69"/>
  <c r="E192" i="69"/>
  <c r="N191" i="69"/>
  <c r="K191" i="69"/>
  <c r="G191" i="69"/>
  <c r="F191" i="69"/>
  <c r="E191" i="69"/>
  <c r="N190" i="69"/>
  <c r="K190" i="69"/>
  <c r="G190" i="69"/>
  <c r="F190" i="69"/>
  <c r="E190" i="69"/>
  <c r="N189" i="69"/>
  <c r="K189" i="69"/>
  <c r="G189" i="69"/>
  <c r="F189" i="69"/>
  <c r="E189" i="69"/>
  <c r="N188" i="69"/>
  <c r="K188" i="69"/>
  <c r="G188" i="69"/>
  <c r="F188" i="69"/>
  <c r="E188" i="69"/>
  <c r="N187" i="69"/>
  <c r="K187" i="69"/>
  <c r="G187" i="69"/>
  <c r="F187" i="69"/>
  <c r="E187" i="69"/>
  <c r="N186" i="69"/>
  <c r="K186" i="69"/>
  <c r="G186" i="69"/>
  <c r="F186" i="69"/>
  <c r="E186" i="69"/>
  <c r="N185" i="69"/>
  <c r="K185" i="69"/>
  <c r="G185" i="69"/>
  <c r="F185" i="69"/>
  <c r="E185" i="69"/>
  <c r="N184" i="69"/>
  <c r="K184" i="69"/>
  <c r="G184" i="69"/>
  <c r="F184" i="69"/>
  <c r="E184" i="69"/>
  <c r="N183" i="69"/>
  <c r="K183" i="69"/>
  <c r="G183" i="69"/>
  <c r="F183" i="69"/>
  <c r="E183" i="69"/>
  <c r="N182" i="69"/>
  <c r="K182" i="69"/>
  <c r="G182" i="69"/>
  <c r="F182" i="69"/>
  <c r="E182" i="69"/>
  <c r="N181" i="69"/>
  <c r="K181" i="69"/>
  <c r="G181" i="69"/>
  <c r="F181" i="69"/>
  <c r="E181" i="69"/>
  <c r="N180" i="69"/>
  <c r="K180" i="69"/>
  <c r="G180" i="69"/>
  <c r="F180" i="69"/>
  <c r="E180" i="69"/>
  <c r="N179" i="69"/>
  <c r="K179" i="69"/>
  <c r="G179" i="69"/>
  <c r="F179" i="69"/>
  <c r="E179" i="69"/>
  <c r="N178" i="69"/>
  <c r="K178" i="69"/>
  <c r="G178" i="69"/>
  <c r="F178" i="69"/>
  <c r="E178" i="69"/>
  <c r="N177" i="69"/>
  <c r="K177" i="69"/>
  <c r="G177" i="69"/>
  <c r="F177" i="69"/>
  <c r="E177" i="69"/>
  <c r="N176" i="69"/>
  <c r="K176" i="69"/>
  <c r="G176" i="69"/>
  <c r="F176" i="69"/>
  <c r="E176" i="69"/>
  <c r="N175" i="69"/>
  <c r="K175" i="69"/>
  <c r="G175" i="69"/>
  <c r="F175" i="69"/>
  <c r="E175" i="69"/>
  <c r="N174" i="69"/>
  <c r="K174" i="69"/>
  <c r="G174" i="69"/>
  <c r="F174" i="69"/>
  <c r="E174" i="69"/>
  <c r="N173" i="69"/>
  <c r="K173" i="69"/>
  <c r="G173" i="69"/>
  <c r="F173" i="69"/>
  <c r="E173" i="69"/>
  <c r="N172" i="69"/>
  <c r="K172" i="69"/>
  <c r="G172" i="69"/>
  <c r="F172" i="69"/>
  <c r="E172" i="69"/>
  <c r="N171" i="69"/>
  <c r="K171" i="69"/>
  <c r="G171" i="69"/>
  <c r="F171" i="69"/>
  <c r="E171" i="69"/>
  <c r="N170" i="69"/>
  <c r="K170" i="69"/>
  <c r="G170" i="69"/>
  <c r="F170" i="69"/>
  <c r="E170" i="69"/>
  <c r="N169" i="69"/>
  <c r="K169" i="69"/>
  <c r="G169" i="69"/>
  <c r="F169" i="69"/>
  <c r="E169" i="69"/>
  <c r="N168" i="69"/>
  <c r="K168" i="69"/>
  <c r="G168" i="69"/>
  <c r="F168" i="69"/>
  <c r="E168" i="69"/>
  <c r="N167" i="69"/>
  <c r="K167" i="69"/>
  <c r="G167" i="69"/>
  <c r="F167" i="69"/>
  <c r="E167" i="69"/>
  <c r="N166" i="69"/>
  <c r="K166" i="69"/>
  <c r="G166" i="69"/>
  <c r="F166" i="69"/>
  <c r="E166" i="69"/>
  <c r="N165" i="69"/>
  <c r="K165" i="69"/>
  <c r="G165" i="69"/>
  <c r="F165" i="69"/>
  <c r="E165" i="69"/>
  <c r="N164" i="69"/>
  <c r="K164" i="69"/>
  <c r="G164" i="69"/>
  <c r="F164" i="69"/>
  <c r="E164" i="69"/>
  <c r="N163" i="69"/>
  <c r="K163" i="69"/>
  <c r="G163" i="69"/>
  <c r="F163" i="69"/>
  <c r="E163" i="69"/>
  <c r="N162" i="69"/>
  <c r="K162" i="69"/>
  <c r="G162" i="69"/>
  <c r="F162" i="69"/>
  <c r="E162" i="69"/>
  <c r="N161" i="69"/>
  <c r="K161" i="69"/>
  <c r="G161" i="69"/>
  <c r="F161" i="69"/>
  <c r="E161" i="69"/>
  <c r="N160" i="69"/>
  <c r="K160" i="69"/>
  <c r="G160" i="69"/>
  <c r="F160" i="69"/>
  <c r="E160" i="69"/>
  <c r="N159" i="69"/>
  <c r="K159" i="69"/>
  <c r="G159" i="69"/>
  <c r="F159" i="69"/>
  <c r="E159" i="69"/>
  <c r="N158" i="69"/>
  <c r="K158" i="69"/>
  <c r="G158" i="69"/>
  <c r="F158" i="69"/>
  <c r="E158" i="69"/>
  <c r="N157" i="69"/>
  <c r="K157" i="69"/>
  <c r="G157" i="69"/>
  <c r="F157" i="69"/>
  <c r="E157" i="69"/>
  <c r="N156" i="69"/>
  <c r="K156" i="69"/>
  <c r="G156" i="69"/>
  <c r="F156" i="69"/>
  <c r="E156" i="69"/>
  <c r="N155" i="69"/>
  <c r="K155" i="69"/>
  <c r="G155" i="69"/>
  <c r="F155" i="69"/>
  <c r="E155" i="69"/>
  <c r="N154" i="69"/>
  <c r="K154" i="69"/>
  <c r="G154" i="69"/>
  <c r="F154" i="69"/>
  <c r="E154" i="69"/>
  <c r="N153" i="69"/>
  <c r="K153" i="69"/>
  <c r="G153" i="69"/>
  <c r="F153" i="69"/>
  <c r="E153" i="69"/>
  <c r="N152" i="69"/>
  <c r="K152" i="69"/>
  <c r="G152" i="69"/>
  <c r="F152" i="69"/>
  <c r="E152" i="69"/>
  <c r="N151" i="69"/>
  <c r="K151" i="69"/>
  <c r="G151" i="69"/>
  <c r="F151" i="69"/>
  <c r="E151" i="69"/>
  <c r="N150" i="69"/>
  <c r="K150" i="69"/>
  <c r="G150" i="69"/>
  <c r="F150" i="69"/>
  <c r="E150" i="69"/>
  <c r="N149" i="69"/>
  <c r="K149" i="69"/>
  <c r="G149" i="69"/>
  <c r="F149" i="69"/>
  <c r="E149" i="69"/>
  <c r="N148" i="69"/>
  <c r="K148" i="69"/>
  <c r="G148" i="69"/>
  <c r="F148" i="69"/>
  <c r="E148" i="69"/>
  <c r="N147" i="69"/>
  <c r="K147" i="69"/>
  <c r="G147" i="69"/>
  <c r="F147" i="69"/>
  <c r="E147" i="69"/>
  <c r="N146" i="69"/>
  <c r="K146" i="69"/>
  <c r="G146" i="69"/>
  <c r="F146" i="69"/>
  <c r="E146" i="69"/>
  <c r="N145" i="69"/>
  <c r="K145" i="69"/>
  <c r="G145" i="69"/>
  <c r="F145" i="69"/>
  <c r="E145" i="69"/>
  <c r="N144" i="69"/>
  <c r="K144" i="69"/>
  <c r="G144" i="69"/>
  <c r="F144" i="69"/>
  <c r="E144" i="69"/>
  <c r="N143" i="69"/>
  <c r="K143" i="69"/>
  <c r="G143" i="69"/>
  <c r="F143" i="69"/>
  <c r="E143" i="69"/>
  <c r="N142" i="69"/>
  <c r="K142" i="69"/>
  <c r="G142" i="69"/>
  <c r="F142" i="69"/>
  <c r="E142" i="69"/>
  <c r="N141" i="69"/>
  <c r="K141" i="69"/>
  <c r="G141" i="69"/>
  <c r="F141" i="69"/>
  <c r="E141" i="69"/>
  <c r="N140" i="69"/>
  <c r="K140" i="69"/>
  <c r="G140" i="69"/>
  <c r="F140" i="69"/>
  <c r="E140" i="69"/>
  <c r="N139" i="69"/>
  <c r="K139" i="69"/>
  <c r="G139" i="69"/>
  <c r="F139" i="69"/>
  <c r="E139" i="69"/>
  <c r="N138" i="69"/>
  <c r="K138" i="69"/>
  <c r="G138" i="69"/>
  <c r="F138" i="69"/>
  <c r="E138" i="69"/>
  <c r="N137" i="69"/>
  <c r="K137" i="69"/>
  <c r="G137" i="69"/>
  <c r="F137" i="69"/>
  <c r="E137" i="69"/>
  <c r="N136" i="69"/>
  <c r="K136" i="69"/>
  <c r="G136" i="69"/>
  <c r="F136" i="69"/>
  <c r="E136" i="69"/>
  <c r="N135" i="69"/>
  <c r="K135" i="69"/>
  <c r="G135" i="69"/>
  <c r="F135" i="69"/>
  <c r="E135" i="69"/>
  <c r="N134" i="69"/>
  <c r="K134" i="69"/>
  <c r="G134" i="69"/>
  <c r="F134" i="69"/>
  <c r="E134" i="69"/>
  <c r="N133" i="69"/>
  <c r="K133" i="69"/>
  <c r="G133" i="69"/>
  <c r="F133" i="69"/>
  <c r="E133" i="69"/>
  <c r="N132" i="69"/>
  <c r="K132" i="69"/>
  <c r="G132" i="69"/>
  <c r="F132" i="69"/>
  <c r="E132" i="69"/>
  <c r="N131" i="69"/>
  <c r="K131" i="69"/>
  <c r="G131" i="69"/>
  <c r="F131" i="69"/>
  <c r="E131" i="69"/>
  <c r="N130" i="69"/>
  <c r="K130" i="69"/>
  <c r="G130" i="69"/>
  <c r="F130" i="69"/>
  <c r="E130" i="69"/>
  <c r="N129" i="69"/>
  <c r="K129" i="69"/>
  <c r="G129" i="69"/>
  <c r="F129" i="69"/>
  <c r="E129" i="69"/>
  <c r="N128" i="69"/>
  <c r="K128" i="69"/>
  <c r="G128" i="69"/>
  <c r="F128" i="69"/>
  <c r="E128" i="69"/>
  <c r="N127" i="69"/>
  <c r="K127" i="69"/>
  <c r="G127" i="69"/>
  <c r="F127" i="69"/>
  <c r="E127" i="69"/>
  <c r="N126" i="69"/>
  <c r="K126" i="69"/>
  <c r="G126" i="69"/>
  <c r="F126" i="69"/>
  <c r="E126" i="69"/>
  <c r="N125" i="69"/>
  <c r="K125" i="69"/>
  <c r="G125" i="69"/>
  <c r="F125" i="69"/>
  <c r="E125" i="69"/>
  <c r="N124" i="69"/>
  <c r="K124" i="69"/>
  <c r="G124" i="69"/>
  <c r="F124" i="69"/>
  <c r="E124" i="69"/>
  <c r="N123" i="69"/>
  <c r="K123" i="69"/>
  <c r="G123" i="69"/>
  <c r="F123" i="69"/>
  <c r="E123" i="69"/>
  <c r="N122" i="69"/>
  <c r="K122" i="69"/>
  <c r="G122" i="69"/>
  <c r="F122" i="69"/>
  <c r="E122" i="69"/>
  <c r="N121" i="69"/>
  <c r="K121" i="69"/>
  <c r="G121" i="69"/>
  <c r="F121" i="69"/>
  <c r="E121" i="69"/>
  <c r="N120" i="69"/>
  <c r="K120" i="69"/>
  <c r="G120" i="69"/>
  <c r="F120" i="69"/>
  <c r="E120" i="69"/>
  <c r="N119" i="69"/>
  <c r="K119" i="69"/>
  <c r="G119" i="69"/>
  <c r="F119" i="69"/>
  <c r="E119" i="69"/>
  <c r="N118" i="69"/>
  <c r="K118" i="69"/>
  <c r="G118" i="69"/>
  <c r="F118" i="69"/>
  <c r="E118" i="69"/>
  <c r="N117" i="69"/>
  <c r="K117" i="69"/>
  <c r="G117" i="69"/>
  <c r="F117" i="69"/>
  <c r="E117" i="69"/>
  <c r="N116" i="69"/>
  <c r="K116" i="69"/>
  <c r="G116" i="69"/>
  <c r="F116" i="69"/>
  <c r="E116" i="69"/>
  <c r="N115" i="69"/>
  <c r="K115" i="69"/>
  <c r="G115" i="69"/>
  <c r="F115" i="69"/>
  <c r="E115" i="69"/>
  <c r="N114" i="69"/>
  <c r="K114" i="69"/>
  <c r="G114" i="69"/>
  <c r="F114" i="69"/>
  <c r="E114" i="69"/>
  <c r="N113" i="69"/>
  <c r="K113" i="69"/>
  <c r="G113" i="69"/>
  <c r="F113" i="69"/>
  <c r="E113" i="69"/>
  <c r="N112" i="69"/>
  <c r="K112" i="69"/>
  <c r="G112" i="69"/>
  <c r="F112" i="69"/>
  <c r="E112" i="69"/>
  <c r="N111" i="69"/>
  <c r="K111" i="69"/>
  <c r="G111" i="69"/>
  <c r="F111" i="69"/>
  <c r="E111" i="69"/>
  <c r="N110" i="69"/>
  <c r="K110" i="69"/>
  <c r="G110" i="69"/>
  <c r="F110" i="69"/>
  <c r="E110" i="69"/>
  <c r="N109" i="69"/>
  <c r="K109" i="69"/>
  <c r="G109" i="69"/>
  <c r="F109" i="69"/>
  <c r="E109" i="69"/>
  <c r="N108" i="69"/>
  <c r="K108" i="69"/>
  <c r="G108" i="69"/>
  <c r="F108" i="69"/>
  <c r="E108" i="69"/>
  <c r="N107" i="69"/>
  <c r="K107" i="69"/>
  <c r="G107" i="69"/>
  <c r="F107" i="69"/>
  <c r="E107" i="69"/>
  <c r="N106" i="69"/>
  <c r="K106" i="69"/>
  <c r="G106" i="69"/>
  <c r="F106" i="69"/>
  <c r="E106" i="69"/>
  <c r="N105" i="69"/>
  <c r="K105" i="69"/>
  <c r="G105" i="69"/>
  <c r="F105" i="69"/>
  <c r="E105" i="69"/>
  <c r="N104" i="69"/>
  <c r="K104" i="69"/>
  <c r="G104" i="69"/>
  <c r="F104" i="69"/>
  <c r="E104" i="69"/>
  <c r="N103" i="69"/>
  <c r="K103" i="69"/>
  <c r="G103" i="69"/>
  <c r="F103" i="69"/>
  <c r="E103" i="69"/>
  <c r="N102" i="69"/>
  <c r="K102" i="69"/>
  <c r="G102" i="69"/>
  <c r="F102" i="69"/>
  <c r="E102" i="69"/>
  <c r="N101" i="69"/>
  <c r="K101" i="69"/>
  <c r="G101" i="69"/>
  <c r="F101" i="69"/>
  <c r="E101" i="69"/>
  <c r="N100" i="69"/>
  <c r="K100" i="69"/>
  <c r="G100" i="69"/>
  <c r="F100" i="69"/>
  <c r="E100" i="69"/>
  <c r="N99" i="69"/>
  <c r="K99" i="69"/>
  <c r="G99" i="69"/>
  <c r="F99" i="69"/>
  <c r="E99" i="69"/>
  <c r="N98" i="69"/>
  <c r="K98" i="69"/>
  <c r="G98" i="69"/>
  <c r="F98" i="69"/>
  <c r="E98" i="69"/>
  <c r="N97" i="69"/>
  <c r="K97" i="69"/>
  <c r="G97" i="69"/>
  <c r="F97" i="69"/>
  <c r="E97" i="69"/>
  <c r="N96" i="69"/>
  <c r="K96" i="69"/>
  <c r="G96" i="69"/>
  <c r="F96" i="69"/>
  <c r="E96" i="69"/>
  <c r="N95" i="69"/>
  <c r="K95" i="69"/>
  <c r="G95" i="69"/>
  <c r="F95" i="69"/>
  <c r="E95" i="69"/>
  <c r="N94" i="69"/>
  <c r="K94" i="69"/>
  <c r="G94" i="69"/>
  <c r="F94" i="69"/>
  <c r="E94" i="69"/>
  <c r="N93" i="69"/>
  <c r="K93" i="69"/>
  <c r="G93" i="69"/>
  <c r="F93" i="69"/>
  <c r="E93" i="69"/>
  <c r="N92" i="69"/>
  <c r="K92" i="69"/>
  <c r="G92" i="69"/>
  <c r="F92" i="69"/>
  <c r="E92" i="69"/>
  <c r="N91" i="69"/>
  <c r="K91" i="69"/>
  <c r="G91" i="69"/>
  <c r="F91" i="69"/>
  <c r="E91" i="69"/>
  <c r="N90" i="69"/>
  <c r="K90" i="69"/>
  <c r="G90" i="69"/>
  <c r="F90" i="69"/>
  <c r="E90" i="69"/>
  <c r="N89" i="69"/>
  <c r="K89" i="69"/>
  <c r="G89" i="69"/>
  <c r="F89" i="69"/>
  <c r="E89" i="69"/>
  <c r="N88" i="69"/>
  <c r="K88" i="69"/>
  <c r="G88" i="69"/>
  <c r="F88" i="69"/>
  <c r="E88" i="69"/>
  <c r="N87" i="69"/>
  <c r="K87" i="69"/>
  <c r="G87" i="69"/>
  <c r="F87" i="69"/>
  <c r="E87" i="69"/>
  <c r="N86" i="69"/>
  <c r="K86" i="69"/>
  <c r="G86" i="69"/>
  <c r="F86" i="69"/>
  <c r="E86" i="69"/>
  <c r="N85" i="69"/>
  <c r="K85" i="69"/>
  <c r="G85" i="69"/>
  <c r="F85" i="69"/>
  <c r="E85" i="69"/>
  <c r="N84" i="69"/>
  <c r="K84" i="69"/>
  <c r="G84" i="69"/>
  <c r="F84" i="69"/>
  <c r="E84" i="69"/>
  <c r="N83" i="69"/>
  <c r="K83" i="69"/>
  <c r="G83" i="69"/>
  <c r="F83" i="69"/>
  <c r="E83" i="69"/>
  <c r="N82" i="69"/>
  <c r="K82" i="69"/>
  <c r="G82" i="69"/>
  <c r="F82" i="69"/>
  <c r="E82" i="69"/>
  <c r="N81" i="69"/>
  <c r="K81" i="69"/>
  <c r="G81" i="69"/>
  <c r="F81" i="69"/>
  <c r="E81" i="69"/>
  <c r="N80" i="69"/>
  <c r="K80" i="69"/>
  <c r="G80" i="69"/>
  <c r="F80" i="69"/>
  <c r="E80" i="69"/>
  <c r="N79" i="69"/>
  <c r="K79" i="69"/>
  <c r="G79" i="69"/>
  <c r="F79" i="69"/>
  <c r="E79" i="69"/>
  <c r="N78" i="69"/>
  <c r="K78" i="69"/>
  <c r="G78" i="69"/>
  <c r="F78" i="69"/>
  <c r="E78" i="69"/>
  <c r="N77" i="69"/>
  <c r="K77" i="69"/>
  <c r="G77" i="69"/>
  <c r="F77" i="69"/>
  <c r="E77" i="69"/>
  <c r="N76" i="69"/>
  <c r="K76" i="69"/>
  <c r="G76" i="69"/>
  <c r="F76" i="69"/>
  <c r="E76" i="69"/>
  <c r="N75" i="69"/>
  <c r="K75" i="69"/>
  <c r="G75" i="69"/>
  <c r="F75" i="69"/>
  <c r="E75" i="69"/>
  <c r="N74" i="69"/>
  <c r="K74" i="69"/>
  <c r="G74" i="69"/>
  <c r="F74" i="69"/>
  <c r="E74" i="69"/>
  <c r="N73" i="69"/>
  <c r="K73" i="69"/>
  <c r="G73" i="69"/>
  <c r="F73" i="69"/>
  <c r="E73" i="69"/>
  <c r="N72" i="69"/>
  <c r="K72" i="69"/>
  <c r="G72" i="69"/>
  <c r="F72" i="69"/>
  <c r="E72" i="69"/>
  <c r="N71" i="69"/>
  <c r="K71" i="69"/>
  <c r="G71" i="69"/>
  <c r="F71" i="69"/>
  <c r="E71" i="69"/>
  <c r="N70" i="69"/>
  <c r="K70" i="69"/>
  <c r="G70" i="69"/>
  <c r="F70" i="69"/>
  <c r="E70" i="69"/>
  <c r="N69" i="69"/>
  <c r="K69" i="69"/>
  <c r="G69" i="69"/>
  <c r="F69" i="69"/>
  <c r="E69" i="69"/>
  <c r="N68" i="69"/>
  <c r="K68" i="69"/>
  <c r="G68" i="69"/>
  <c r="F68" i="69"/>
  <c r="E68" i="69"/>
  <c r="N67" i="69"/>
  <c r="K67" i="69"/>
  <c r="G67" i="69"/>
  <c r="F67" i="69"/>
  <c r="E67" i="69"/>
  <c r="N66" i="69"/>
  <c r="K66" i="69"/>
  <c r="G66" i="69"/>
  <c r="F66" i="69"/>
  <c r="E66" i="69"/>
  <c r="N65" i="69"/>
  <c r="K65" i="69"/>
  <c r="G65" i="69"/>
  <c r="F65" i="69"/>
  <c r="E65" i="69"/>
  <c r="N64" i="69"/>
  <c r="K64" i="69"/>
  <c r="G64" i="69"/>
  <c r="F64" i="69"/>
  <c r="E64" i="69"/>
  <c r="N63" i="69"/>
  <c r="K63" i="69"/>
  <c r="G63" i="69"/>
  <c r="F63" i="69"/>
  <c r="E63" i="69"/>
  <c r="N62" i="69"/>
  <c r="K62" i="69"/>
  <c r="G62" i="69"/>
  <c r="F62" i="69"/>
  <c r="E62" i="69"/>
  <c r="N61" i="69"/>
  <c r="K61" i="69"/>
  <c r="G61" i="69"/>
  <c r="F61" i="69"/>
  <c r="E61" i="69"/>
  <c r="N60" i="69"/>
  <c r="K60" i="69"/>
  <c r="G60" i="69"/>
  <c r="F60" i="69"/>
  <c r="E60" i="69"/>
  <c r="N59" i="69"/>
  <c r="K59" i="69"/>
  <c r="G59" i="69"/>
  <c r="F59" i="69"/>
  <c r="E59" i="69"/>
  <c r="N58" i="69"/>
  <c r="K58" i="69"/>
  <c r="G58" i="69"/>
  <c r="F58" i="69"/>
  <c r="E58" i="69"/>
  <c r="N57" i="69"/>
  <c r="K57" i="69"/>
  <c r="G57" i="69"/>
  <c r="F57" i="69"/>
  <c r="E57" i="69"/>
  <c r="N56" i="69"/>
  <c r="K56" i="69"/>
  <c r="G56" i="69"/>
  <c r="F56" i="69"/>
  <c r="E56" i="69"/>
  <c r="N55" i="69"/>
  <c r="K55" i="69"/>
  <c r="G55" i="69"/>
  <c r="F55" i="69"/>
  <c r="E55" i="69"/>
  <c r="N54" i="69"/>
  <c r="K54" i="69"/>
  <c r="G54" i="69"/>
  <c r="F54" i="69"/>
  <c r="E54" i="69"/>
  <c r="N53" i="69"/>
  <c r="K53" i="69"/>
  <c r="G53" i="69"/>
  <c r="F53" i="69"/>
  <c r="E53" i="69"/>
  <c r="N52" i="69"/>
  <c r="K52" i="69"/>
  <c r="G52" i="69"/>
  <c r="F52" i="69"/>
  <c r="E52" i="69"/>
  <c r="N51" i="69"/>
  <c r="K51" i="69"/>
  <c r="G51" i="69"/>
  <c r="F51" i="69"/>
  <c r="E51" i="69"/>
  <c r="N50" i="69"/>
  <c r="K50" i="69"/>
  <c r="G50" i="69"/>
  <c r="F50" i="69"/>
  <c r="E50" i="69"/>
  <c r="N49" i="69"/>
  <c r="K49" i="69"/>
  <c r="G49" i="69"/>
  <c r="F49" i="69"/>
  <c r="E49" i="69"/>
  <c r="N48" i="69"/>
  <c r="K48" i="69"/>
  <c r="G48" i="69"/>
  <c r="F48" i="69"/>
  <c r="E48" i="69"/>
  <c r="N47" i="69"/>
  <c r="K47" i="69"/>
  <c r="G47" i="69"/>
  <c r="F47" i="69"/>
  <c r="E47" i="69"/>
  <c r="N46" i="69"/>
  <c r="K46" i="69"/>
  <c r="G46" i="69"/>
  <c r="F46" i="69"/>
  <c r="E46" i="69"/>
  <c r="N45" i="69"/>
  <c r="K45" i="69"/>
  <c r="G45" i="69"/>
  <c r="F45" i="69"/>
  <c r="E45" i="69"/>
  <c r="N44" i="69"/>
  <c r="K44" i="69"/>
  <c r="G44" i="69"/>
  <c r="F44" i="69"/>
  <c r="E44" i="69"/>
  <c r="N43" i="69"/>
  <c r="K43" i="69"/>
  <c r="G43" i="69"/>
  <c r="F43" i="69"/>
  <c r="E43" i="69"/>
  <c r="N42" i="69"/>
  <c r="K42" i="69"/>
  <c r="G42" i="69"/>
  <c r="F42" i="69"/>
  <c r="E42" i="69"/>
  <c r="N41" i="69"/>
  <c r="K41" i="69"/>
  <c r="G41" i="69"/>
  <c r="F41" i="69"/>
  <c r="E41" i="69"/>
  <c r="N40" i="69"/>
  <c r="K40" i="69"/>
  <c r="G40" i="69"/>
  <c r="F40" i="69"/>
  <c r="E40" i="69"/>
  <c r="N39" i="69"/>
  <c r="K39" i="69"/>
  <c r="G39" i="69"/>
  <c r="F39" i="69"/>
  <c r="E39" i="69"/>
  <c r="N38" i="69"/>
  <c r="K38" i="69"/>
  <c r="G38" i="69"/>
  <c r="F38" i="69"/>
  <c r="E38" i="69"/>
  <c r="N37" i="69"/>
  <c r="K37" i="69"/>
  <c r="G37" i="69"/>
  <c r="F37" i="69"/>
  <c r="E37" i="69"/>
  <c r="N36" i="69"/>
  <c r="K36" i="69"/>
  <c r="G36" i="69"/>
  <c r="F36" i="69"/>
  <c r="E36" i="69"/>
  <c r="N35" i="69"/>
  <c r="K35" i="69"/>
  <c r="G35" i="69"/>
  <c r="F35" i="69"/>
  <c r="E35" i="69"/>
  <c r="N34" i="69"/>
  <c r="K34" i="69"/>
  <c r="G34" i="69"/>
  <c r="F34" i="69"/>
  <c r="E34" i="69"/>
  <c r="N33" i="69"/>
  <c r="K33" i="69"/>
  <c r="G33" i="69"/>
  <c r="F33" i="69"/>
  <c r="E33" i="69"/>
  <c r="N32" i="69"/>
  <c r="K32" i="69"/>
  <c r="G32" i="69"/>
  <c r="F32" i="69"/>
  <c r="E32" i="69"/>
  <c r="N31" i="69"/>
  <c r="K31" i="69"/>
  <c r="G31" i="69"/>
  <c r="F31" i="69"/>
  <c r="E31" i="69"/>
  <c r="N30" i="69"/>
  <c r="K30" i="69"/>
  <c r="G30" i="69"/>
  <c r="F30" i="69"/>
  <c r="E30" i="69"/>
  <c r="N29" i="69"/>
  <c r="K29" i="69"/>
  <c r="G29" i="69"/>
  <c r="F29" i="69"/>
  <c r="E29" i="69"/>
  <c r="N28" i="69"/>
  <c r="K28" i="69"/>
  <c r="G28" i="69"/>
  <c r="F28" i="69"/>
  <c r="E28" i="69"/>
  <c r="N27" i="69"/>
  <c r="K27" i="69"/>
  <c r="G27" i="69"/>
  <c r="F27" i="69"/>
  <c r="E27" i="69"/>
  <c r="N26" i="69"/>
  <c r="K26" i="69"/>
  <c r="G26" i="69"/>
  <c r="F26" i="69"/>
  <c r="E26" i="69"/>
  <c r="N25" i="69"/>
  <c r="K25" i="69"/>
  <c r="G25" i="69"/>
  <c r="F25" i="69"/>
  <c r="E25" i="69"/>
  <c r="N24" i="69"/>
  <c r="K24" i="69"/>
  <c r="G24" i="69"/>
  <c r="F24" i="69"/>
  <c r="E24" i="69"/>
  <c r="N23" i="69"/>
  <c r="K23" i="69"/>
  <c r="G23" i="69"/>
  <c r="F23" i="69"/>
  <c r="E23" i="69"/>
  <c r="N22" i="69"/>
  <c r="K22" i="69"/>
  <c r="G22" i="69"/>
  <c r="F22" i="69"/>
  <c r="E22" i="69"/>
  <c r="N21" i="69"/>
  <c r="K21" i="69"/>
  <c r="G21" i="69"/>
  <c r="F21" i="69"/>
  <c r="E21" i="69"/>
  <c r="N20" i="69"/>
  <c r="K20" i="69"/>
  <c r="G20" i="69"/>
  <c r="F20" i="69"/>
  <c r="E20" i="69"/>
  <c r="N19" i="69"/>
  <c r="K19" i="69"/>
  <c r="G19" i="69"/>
  <c r="F19" i="69"/>
  <c r="E19" i="69"/>
  <c r="N18" i="69"/>
  <c r="K18" i="69"/>
  <c r="G18" i="69"/>
  <c r="F18" i="69"/>
  <c r="E18" i="69"/>
  <c r="N17" i="69"/>
  <c r="K17" i="69"/>
  <c r="G17" i="69"/>
  <c r="F17" i="69"/>
  <c r="E17" i="69"/>
  <c r="N16" i="69"/>
  <c r="K16" i="69"/>
  <c r="G16" i="69"/>
  <c r="F16" i="69"/>
  <c r="E16" i="69"/>
  <c r="N15" i="69"/>
  <c r="K15" i="69"/>
  <c r="G15" i="69"/>
  <c r="F15" i="69"/>
  <c r="E15" i="69"/>
  <c r="A15" i="69"/>
  <c r="A16" i="69" s="1"/>
  <c r="A17" i="69" s="1"/>
  <c r="A18" i="69" s="1"/>
  <c r="A19" i="69" s="1"/>
  <c r="A20" i="69" s="1"/>
  <c r="A21" i="69" s="1"/>
  <c r="A22" i="69" s="1"/>
  <c r="A23" i="69" s="1"/>
  <c r="A24" i="69" s="1"/>
  <c r="A25" i="69" s="1"/>
  <c r="A26" i="69" s="1"/>
  <c r="A27" i="69" s="1"/>
  <c r="A28" i="69" s="1"/>
  <c r="A29" i="69" s="1"/>
  <c r="A30" i="69" s="1"/>
  <c r="A31" i="69" s="1"/>
  <c r="A32" i="69" s="1"/>
  <c r="A33" i="69" s="1"/>
  <c r="A34" i="69" s="1"/>
  <c r="A35" i="69" s="1"/>
  <c r="A36" i="69" s="1"/>
  <c r="A37" i="69" s="1"/>
  <c r="A38" i="69" s="1"/>
  <c r="A39" i="69" s="1"/>
  <c r="A40" i="69" s="1"/>
  <c r="A41" i="69" s="1"/>
  <c r="A42" i="69" s="1"/>
  <c r="A43" i="69" s="1"/>
  <c r="A44" i="69" s="1"/>
  <c r="A45" i="69" s="1"/>
  <c r="A46" i="69" s="1"/>
  <c r="A47" i="69" s="1"/>
  <c r="A48" i="69" s="1"/>
  <c r="A49" i="69" s="1"/>
  <c r="A50" i="69" s="1"/>
  <c r="A51" i="69" s="1"/>
  <c r="A52" i="69" s="1"/>
  <c r="A53" i="69" s="1"/>
  <c r="A54" i="69" s="1"/>
  <c r="A55" i="69" s="1"/>
  <c r="A56" i="69" s="1"/>
  <c r="A57" i="69" s="1"/>
  <c r="A58" i="69" s="1"/>
  <c r="A59" i="69" s="1"/>
  <c r="A60" i="69" s="1"/>
  <c r="A61" i="69" s="1"/>
  <c r="A62" i="69" s="1"/>
  <c r="A63" i="69" s="1"/>
  <c r="A64" i="69" s="1"/>
  <c r="A65" i="69" s="1"/>
  <c r="A66" i="69" s="1"/>
  <c r="A67" i="69" s="1"/>
  <c r="A68" i="69" s="1"/>
  <c r="A69" i="69" s="1"/>
  <c r="A70" i="69" s="1"/>
  <c r="A71" i="69" s="1"/>
  <c r="A72" i="69" s="1"/>
  <c r="A73" i="69" s="1"/>
  <c r="A74" i="69" s="1"/>
  <c r="A75" i="69" s="1"/>
  <c r="A76" i="69" s="1"/>
  <c r="A77" i="69" s="1"/>
  <c r="A78" i="69" s="1"/>
  <c r="A79" i="69" s="1"/>
  <c r="A80" i="69" s="1"/>
  <c r="A81" i="69" s="1"/>
  <c r="A82" i="69" s="1"/>
  <c r="A83" i="69" s="1"/>
  <c r="A84" i="69" s="1"/>
  <c r="A85" i="69" s="1"/>
  <c r="A86" i="69" s="1"/>
  <c r="A87" i="69" s="1"/>
  <c r="A88" i="69" s="1"/>
  <c r="A89" i="69" s="1"/>
  <c r="A90" i="69" s="1"/>
  <c r="A91" i="69" s="1"/>
  <c r="A92" i="69" s="1"/>
  <c r="A93" i="69" s="1"/>
  <c r="A94" i="69" s="1"/>
  <c r="A95" i="69" s="1"/>
  <c r="A96" i="69" s="1"/>
  <c r="A97" i="69" s="1"/>
  <c r="A98" i="69" s="1"/>
  <c r="A99" i="69" s="1"/>
  <c r="A100" i="69" s="1"/>
  <c r="A101" i="69" s="1"/>
  <c r="A102" i="69" s="1"/>
  <c r="A103" i="69" s="1"/>
  <c r="A104" i="69" s="1"/>
  <c r="A105" i="69" s="1"/>
  <c r="A106" i="69" s="1"/>
  <c r="A107" i="69" s="1"/>
  <c r="A108" i="69" s="1"/>
  <c r="A109" i="69" s="1"/>
  <c r="A110" i="69" s="1"/>
  <c r="A111" i="69" s="1"/>
  <c r="A112" i="69" s="1"/>
  <c r="A113" i="69" s="1"/>
  <c r="A114" i="69" s="1"/>
  <c r="A115" i="69" s="1"/>
  <c r="A116" i="69" s="1"/>
  <c r="A117" i="69" s="1"/>
  <c r="A118" i="69" s="1"/>
  <c r="A119" i="69" s="1"/>
  <c r="A120" i="69" s="1"/>
  <c r="A121" i="69" s="1"/>
  <c r="A122" i="69" s="1"/>
  <c r="A123" i="69" s="1"/>
  <c r="A124" i="69" s="1"/>
  <c r="A125" i="69" s="1"/>
  <c r="A126" i="69" s="1"/>
  <c r="A127" i="69" s="1"/>
  <c r="A128" i="69" s="1"/>
  <c r="A129" i="69" s="1"/>
  <c r="A130" i="69" s="1"/>
  <c r="A131" i="69" s="1"/>
  <c r="A132" i="69" s="1"/>
  <c r="A133" i="69" s="1"/>
  <c r="A134" i="69" s="1"/>
  <c r="A135" i="69" s="1"/>
  <c r="A136" i="69" s="1"/>
  <c r="A137" i="69" s="1"/>
  <c r="A138" i="69" s="1"/>
  <c r="A139" i="69" s="1"/>
  <c r="A140" i="69" s="1"/>
  <c r="A141" i="69" s="1"/>
  <c r="A142" i="69" s="1"/>
  <c r="A143" i="69" s="1"/>
  <c r="A144" i="69" s="1"/>
  <c r="A145" i="69" s="1"/>
  <c r="A146" i="69" s="1"/>
  <c r="A147" i="69" s="1"/>
  <c r="A148" i="69" s="1"/>
  <c r="A149" i="69" s="1"/>
  <c r="A150" i="69" s="1"/>
  <c r="A151" i="69" s="1"/>
  <c r="A152" i="69" s="1"/>
  <c r="A153" i="69" s="1"/>
  <c r="A154" i="69" s="1"/>
  <c r="A155" i="69" s="1"/>
  <c r="A156" i="69" s="1"/>
  <c r="A157" i="69" s="1"/>
  <c r="A158" i="69" s="1"/>
  <c r="A159" i="69" s="1"/>
  <c r="A160" i="69" s="1"/>
  <c r="A161" i="69" s="1"/>
  <c r="A162" i="69" s="1"/>
  <c r="A163" i="69" s="1"/>
  <c r="A164" i="69" s="1"/>
  <c r="A165" i="69" s="1"/>
  <c r="A166" i="69" s="1"/>
  <c r="A167" i="69" s="1"/>
  <c r="A168" i="69" s="1"/>
  <c r="A169" i="69" s="1"/>
  <c r="A170" i="69" s="1"/>
  <c r="A171" i="69" s="1"/>
  <c r="A172" i="69" s="1"/>
  <c r="A173" i="69" s="1"/>
  <c r="A174" i="69" s="1"/>
  <c r="A175" i="69" s="1"/>
  <c r="A176" i="69" s="1"/>
  <c r="A177" i="69" s="1"/>
  <c r="A178" i="69" s="1"/>
  <c r="A179" i="69" s="1"/>
  <c r="A180" i="69" s="1"/>
  <c r="A181" i="69" s="1"/>
  <c r="A182" i="69" s="1"/>
  <c r="A183" i="69" s="1"/>
  <c r="A184" i="69" s="1"/>
  <c r="A185" i="69" s="1"/>
  <c r="A186" i="69" s="1"/>
  <c r="A187" i="69" s="1"/>
  <c r="A188" i="69" s="1"/>
  <c r="A189" i="69" s="1"/>
  <c r="A190" i="69" s="1"/>
  <c r="A191" i="69" s="1"/>
  <c r="A192" i="69" s="1"/>
  <c r="A193" i="69" s="1"/>
  <c r="A194" i="69" s="1"/>
  <c r="A195" i="69" s="1"/>
  <c r="A196" i="69" s="1"/>
  <c r="A197" i="69" s="1"/>
  <c r="A198" i="69" s="1"/>
  <c r="A199" i="69" s="1"/>
  <c r="A200" i="69" s="1"/>
  <c r="A201" i="69" s="1"/>
  <c r="A202" i="69" s="1"/>
  <c r="A203" i="69" s="1"/>
  <c r="A204" i="69" s="1"/>
  <c r="A205" i="69" s="1"/>
  <c r="A206" i="69" s="1"/>
  <c r="A207" i="69" s="1"/>
  <c r="A208" i="69" s="1"/>
  <c r="A209" i="69" s="1"/>
  <c r="A210" i="69" s="1"/>
  <c r="A211" i="69" s="1"/>
  <c r="A212" i="69" s="1"/>
  <c r="A213" i="69" s="1"/>
  <c r="A214" i="69" s="1"/>
  <c r="A215" i="69" s="1"/>
  <c r="A216" i="69" s="1"/>
  <c r="A217" i="69" s="1"/>
  <c r="A218" i="69" s="1"/>
  <c r="A219" i="69" s="1"/>
  <c r="A220" i="69" s="1"/>
  <c r="A221" i="69" s="1"/>
  <c r="A222" i="69" s="1"/>
  <c r="A223" i="69" s="1"/>
  <c r="A224" i="69" s="1"/>
  <c r="A225" i="69" s="1"/>
  <c r="A226" i="69" s="1"/>
  <c r="A227" i="69" s="1"/>
  <c r="A228" i="69" s="1"/>
  <c r="A229" i="69" s="1"/>
  <c r="A230" i="69" s="1"/>
  <c r="A231" i="69" s="1"/>
  <c r="A232" i="69" s="1"/>
  <c r="A233" i="69" s="1"/>
  <c r="A234" i="69" s="1"/>
  <c r="A235" i="69" s="1"/>
  <c r="A236" i="69" s="1"/>
  <c r="A237" i="69" s="1"/>
  <c r="A238" i="69" s="1"/>
  <c r="A239" i="69" s="1"/>
  <c r="A240" i="69" s="1"/>
  <c r="A241" i="69" s="1"/>
  <c r="A242" i="69" s="1"/>
  <c r="A243" i="69" s="1"/>
  <c r="A244" i="69" s="1"/>
  <c r="A245" i="69" s="1"/>
  <c r="A246" i="69" s="1"/>
  <c r="A247" i="69" s="1"/>
  <c r="A248" i="69" s="1"/>
  <c r="A249" i="69" s="1"/>
  <c r="A250" i="69" s="1"/>
  <c r="A251" i="69" s="1"/>
  <c r="A252" i="69" s="1"/>
  <c r="A253" i="69" s="1"/>
  <c r="A254" i="69" s="1"/>
  <c r="A255" i="69" s="1"/>
  <c r="A256" i="69" s="1"/>
  <c r="A257" i="69" s="1"/>
  <c r="A258" i="69" s="1"/>
  <c r="A259" i="69" s="1"/>
  <c r="A260" i="69" s="1"/>
  <c r="A261" i="69" s="1"/>
  <c r="A262" i="69" s="1"/>
  <c r="A263" i="69" s="1"/>
  <c r="A264" i="69" s="1"/>
  <c r="A265" i="69" s="1"/>
  <c r="A266" i="69" s="1"/>
  <c r="A267" i="69" s="1"/>
  <c r="A268" i="69" s="1"/>
  <c r="A269" i="69" s="1"/>
  <c r="A270" i="69" s="1"/>
  <c r="A271" i="69" s="1"/>
  <c r="A272" i="69" s="1"/>
  <c r="A273" i="69" s="1"/>
  <c r="A274" i="69" s="1"/>
  <c r="A275" i="69" s="1"/>
  <c r="A276" i="69" s="1"/>
  <c r="A277" i="69" s="1"/>
  <c r="A278" i="69" s="1"/>
  <c r="A279" i="69" s="1"/>
  <c r="A280" i="69" s="1"/>
  <c r="A281" i="69" s="1"/>
  <c r="A282" i="69" s="1"/>
  <c r="A283" i="69" s="1"/>
  <c r="A284" i="69" s="1"/>
  <c r="A285" i="69" s="1"/>
  <c r="A286" i="69" s="1"/>
  <c r="A287" i="69" s="1"/>
  <c r="A288" i="69" s="1"/>
  <c r="A289" i="69" s="1"/>
  <c r="A290" i="69" s="1"/>
  <c r="A291" i="69" s="1"/>
  <c r="A292" i="69" s="1"/>
  <c r="A293" i="69" s="1"/>
  <c r="A294" i="69" s="1"/>
  <c r="A295" i="69" s="1"/>
  <c r="A296" i="69" s="1"/>
  <c r="A297" i="69" s="1"/>
  <c r="A298" i="69" s="1"/>
  <c r="A299" i="69" s="1"/>
  <c r="A300" i="69" s="1"/>
  <c r="A301" i="69" s="1"/>
  <c r="A302" i="69" s="1"/>
  <c r="A303" i="69" s="1"/>
  <c r="A304" i="69" s="1"/>
  <c r="A305" i="69" s="1"/>
  <c r="A306" i="69" s="1"/>
  <c r="A307" i="69" s="1"/>
  <c r="A308" i="69" s="1"/>
  <c r="A309" i="69" s="1"/>
  <c r="A310" i="69" s="1"/>
  <c r="A311" i="69" s="1"/>
  <c r="A312" i="69" s="1"/>
  <c r="A313" i="69" s="1"/>
  <c r="A314" i="69" s="1"/>
  <c r="A315" i="69" s="1"/>
  <c r="A316" i="69" s="1"/>
  <c r="A317" i="69" s="1"/>
  <c r="A318" i="69" s="1"/>
  <c r="A319" i="69" s="1"/>
  <c r="A320" i="69" s="1"/>
  <c r="A321" i="69" s="1"/>
  <c r="A322" i="69" s="1"/>
  <c r="A323" i="69" s="1"/>
  <c r="A324" i="69" s="1"/>
  <c r="A325" i="69" s="1"/>
  <c r="A326" i="69" s="1"/>
  <c r="A327" i="69" s="1"/>
  <c r="A328" i="69" s="1"/>
  <c r="A329" i="69" s="1"/>
  <c r="A330" i="69" s="1"/>
  <c r="A331" i="69" s="1"/>
  <c r="A332" i="69" s="1"/>
  <c r="A333" i="69" s="1"/>
  <c r="A334" i="69" s="1"/>
  <c r="A335" i="69" s="1"/>
  <c r="A336" i="69" s="1"/>
  <c r="A337" i="69" s="1"/>
  <c r="A338" i="69" s="1"/>
  <c r="A339" i="69" s="1"/>
  <c r="A340" i="69" s="1"/>
  <c r="A341" i="69" s="1"/>
  <c r="A342" i="69" s="1"/>
  <c r="A343" i="69" s="1"/>
  <c r="A344" i="69" s="1"/>
  <c r="A345" i="69" s="1"/>
  <c r="A346" i="69" s="1"/>
  <c r="A347" i="69" s="1"/>
  <c r="A348" i="69" s="1"/>
  <c r="A349" i="69" s="1"/>
  <c r="A350" i="69" s="1"/>
  <c r="A351" i="69" s="1"/>
  <c r="A352" i="69" s="1"/>
  <c r="A353" i="69" s="1"/>
  <c r="A354" i="69" s="1"/>
  <c r="A355" i="69" s="1"/>
  <c r="A356" i="69" s="1"/>
  <c r="A357" i="69" s="1"/>
  <c r="A358" i="69" s="1"/>
  <c r="A359" i="69" s="1"/>
  <c r="A360" i="69" s="1"/>
  <c r="A361" i="69" s="1"/>
  <c r="A362" i="69" s="1"/>
  <c r="A363" i="69" s="1"/>
  <c r="A364" i="69" s="1"/>
  <c r="A365" i="69" s="1"/>
  <c r="A366" i="69" s="1"/>
  <c r="A367" i="69" s="1"/>
  <c r="A368" i="69" s="1"/>
  <c r="A369" i="69" s="1"/>
  <c r="A370" i="69" s="1"/>
  <c r="A371" i="69" s="1"/>
  <c r="A372" i="69" s="1"/>
  <c r="A373" i="69" s="1"/>
  <c r="A374" i="69" s="1"/>
  <c r="A375" i="69" s="1"/>
  <c r="A376" i="69" s="1"/>
  <c r="A377" i="69" s="1"/>
  <c r="A378" i="69" s="1"/>
  <c r="A379" i="69" s="1"/>
  <c r="A380" i="69" s="1"/>
  <c r="A381" i="69" s="1"/>
  <c r="A382" i="69" s="1"/>
  <c r="A383" i="69" s="1"/>
  <c r="A384" i="69" s="1"/>
  <c r="A385" i="69" s="1"/>
  <c r="A386" i="69" s="1"/>
  <c r="A387" i="69" s="1"/>
  <c r="A388" i="69" s="1"/>
  <c r="A389" i="69" s="1"/>
  <c r="A390" i="69" s="1"/>
  <c r="A391" i="69" s="1"/>
  <c r="A392" i="69" s="1"/>
  <c r="A393" i="69" s="1"/>
  <c r="A394" i="69" s="1"/>
  <c r="A395" i="69" s="1"/>
  <c r="A396" i="69" s="1"/>
  <c r="A397" i="69" s="1"/>
  <c r="A398" i="69" s="1"/>
  <c r="A399" i="69" s="1"/>
  <c r="A400" i="69" s="1"/>
  <c r="A401" i="69" s="1"/>
  <c r="A402" i="69" s="1"/>
  <c r="A403" i="69" s="1"/>
  <c r="A404" i="69" s="1"/>
  <c r="A405" i="69" s="1"/>
  <c r="A406" i="69" s="1"/>
  <c r="A407" i="69" s="1"/>
  <c r="A408" i="69" s="1"/>
  <c r="A409" i="69" s="1"/>
  <c r="A410" i="69" s="1"/>
  <c r="A411" i="69" s="1"/>
  <c r="A412" i="69" s="1"/>
  <c r="A413" i="69" s="1"/>
  <c r="A414" i="69" s="1"/>
  <c r="A415" i="69" s="1"/>
  <c r="A416" i="69" s="1"/>
  <c r="A417" i="69" s="1"/>
  <c r="A418" i="69" s="1"/>
  <c r="A419" i="69" s="1"/>
  <c r="A420" i="69" s="1"/>
  <c r="A421" i="69" s="1"/>
  <c r="A422" i="69" s="1"/>
  <c r="A423" i="69" s="1"/>
  <c r="A424" i="69" s="1"/>
  <c r="A425" i="69" s="1"/>
  <c r="A426" i="69" s="1"/>
  <c r="A427" i="69" s="1"/>
  <c r="A428" i="69" s="1"/>
  <c r="A429" i="69" s="1"/>
  <c r="A430" i="69" s="1"/>
  <c r="A431" i="69" s="1"/>
  <c r="A432" i="69" s="1"/>
  <c r="A433" i="69" s="1"/>
  <c r="A434" i="69" s="1"/>
  <c r="A435" i="69" s="1"/>
  <c r="A436" i="69" s="1"/>
  <c r="A437" i="69" s="1"/>
  <c r="A438" i="69" s="1"/>
  <c r="A439" i="69" s="1"/>
  <c r="A440" i="69" s="1"/>
  <c r="A441" i="69" s="1"/>
  <c r="A442" i="69" s="1"/>
  <c r="A443" i="69" s="1"/>
  <c r="A444" i="69" s="1"/>
  <c r="A445" i="69" s="1"/>
  <c r="A446" i="69" s="1"/>
  <c r="A447" i="69" s="1"/>
  <c r="A448" i="69" s="1"/>
  <c r="A449" i="69" s="1"/>
  <c r="A450" i="69" s="1"/>
  <c r="A451" i="69" s="1"/>
  <c r="A452" i="69" s="1"/>
  <c r="A453" i="69" s="1"/>
  <c r="A454" i="69" s="1"/>
  <c r="A455" i="69" s="1"/>
  <c r="A456" i="69" s="1"/>
  <c r="A457" i="69" s="1"/>
  <c r="A458" i="69" s="1"/>
  <c r="A459" i="69" s="1"/>
  <c r="A460" i="69" s="1"/>
  <c r="A461" i="69" s="1"/>
  <c r="A462" i="69" s="1"/>
  <c r="A463" i="69" s="1"/>
  <c r="A464" i="69" s="1"/>
  <c r="A465" i="69" s="1"/>
  <c r="A466" i="69" s="1"/>
  <c r="A467" i="69" s="1"/>
  <c r="A468" i="69" s="1"/>
  <c r="A469" i="69" s="1"/>
  <c r="A470" i="69" s="1"/>
  <c r="A471" i="69" s="1"/>
  <c r="A472" i="69" s="1"/>
  <c r="A473" i="69" s="1"/>
  <c r="A474" i="69" s="1"/>
  <c r="A475" i="69" s="1"/>
  <c r="A476" i="69" s="1"/>
  <c r="A477" i="69" s="1"/>
  <c r="A478" i="69" s="1"/>
  <c r="A479" i="69" s="1"/>
  <c r="A480" i="69" s="1"/>
  <c r="A481" i="69" s="1"/>
  <c r="A482" i="69" s="1"/>
  <c r="A483" i="69" s="1"/>
  <c r="A484" i="69" s="1"/>
  <c r="A485" i="69" s="1"/>
  <c r="A486" i="69" s="1"/>
  <c r="A487" i="69" s="1"/>
  <c r="A488" i="69" s="1"/>
  <c r="A489" i="69" s="1"/>
  <c r="A490" i="69" s="1"/>
  <c r="A491" i="69" s="1"/>
  <c r="A492" i="69" s="1"/>
  <c r="A493" i="69" s="1"/>
  <c r="A494" i="69" s="1"/>
  <c r="A495" i="69" s="1"/>
  <c r="A496" i="69" s="1"/>
  <c r="A497" i="69" s="1"/>
  <c r="A498" i="69" s="1"/>
  <c r="A499" i="69" s="1"/>
  <c r="A500" i="69" s="1"/>
  <c r="A501" i="69" s="1"/>
  <c r="A502" i="69" s="1"/>
  <c r="A503" i="69" s="1"/>
  <c r="A504" i="69" s="1"/>
  <c r="A505" i="69" s="1"/>
  <c r="A506" i="69" s="1"/>
  <c r="A507" i="69" s="1"/>
  <c r="A508" i="69" s="1"/>
  <c r="A509" i="69" s="1"/>
  <c r="A510" i="69" s="1"/>
  <c r="A511" i="69" s="1"/>
  <c r="A512" i="69" s="1"/>
  <c r="A513" i="69" s="1"/>
  <c r="A514" i="69" s="1"/>
  <c r="A515" i="69" s="1"/>
  <c r="A516" i="69" s="1"/>
  <c r="A517" i="69" s="1"/>
  <c r="A518" i="69" s="1"/>
  <c r="A519" i="69" s="1"/>
  <c r="A520" i="69" s="1"/>
  <c r="A521" i="69" s="1"/>
  <c r="A522" i="69" s="1"/>
  <c r="A523" i="69" s="1"/>
  <c r="A524" i="69" s="1"/>
  <c r="A525" i="69" s="1"/>
  <c r="A526" i="69" s="1"/>
  <c r="A527" i="69" s="1"/>
  <c r="A528" i="69" s="1"/>
  <c r="A529" i="69" s="1"/>
  <c r="A530" i="69" s="1"/>
  <c r="A531" i="69" s="1"/>
  <c r="A532" i="69" s="1"/>
  <c r="A533" i="69" s="1"/>
  <c r="A534" i="69" s="1"/>
  <c r="A535" i="69" s="1"/>
  <c r="A536" i="69" s="1"/>
  <c r="A537" i="69" s="1"/>
  <c r="A538" i="69" s="1"/>
  <c r="A539" i="69" s="1"/>
  <c r="A540" i="69" s="1"/>
  <c r="A541" i="69" s="1"/>
  <c r="A542" i="69" s="1"/>
  <c r="A543" i="69" s="1"/>
  <c r="A544" i="69" s="1"/>
  <c r="A545" i="69" s="1"/>
  <c r="A546" i="69" s="1"/>
  <c r="A547" i="69" s="1"/>
  <c r="A548" i="69" s="1"/>
  <c r="A549" i="69" s="1"/>
  <c r="A550" i="69" s="1"/>
  <c r="A551" i="69" s="1"/>
  <c r="A552" i="69" s="1"/>
  <c r="A553" i="69" s="1"/>
  <c r="A554" i="69" s="1"/>
  <c r="A555" i="69" s="1"/>
  <c r="A556" i="69" s="1"/>
  <c r="A557" i="69" s="1"/>
  <c r="A558" i="69" s="1"/>
  <c r="A559" i="69" s="1"/>
  <c r="A560" i="69" s="1"/>
  <c r="A561" i="69" s="1"/>
  <c r="A562" i="69" s="1"/>
  <c r="A563" i="69" s="1"/>
  <c r="A564" i="69" s="1"/>
  <c r="A565" i="69" s="1"/>
  <c r="A566" i="69" s="1"/>
  <c r="A567" i="69" s="1"/>
  <c r="A568" i="69" s="1"/>
  <c r="A569" i="69" s="1"/>
  <c r="A570" i="69" s="1"/>
  <c r="A571" i="69" s="1"/>
  <c r="A572" i="69" s="1"/>
  <c r="A573" i="69" s="1"/>
  <c r="A574" i="69" s="1"/>
  <c r="A575" i="69" s="1"/>
  <c r="A576" i="69" s="1"/>
  <c r="A577" i="69" s="1"/>
  <c r="A578" i="69" s="1"/>
  <c r="A579" i="69" s="1"/>
  <c r="A580" i="69" s="1"/>
  <c r="A581" i="69" s="1"/>
  <c r="A582" i="69" s="1"/>
  <c r="A583" i="69" s="1"/>
  <c r="A584" i="69" s="1"/>
  <c r="A585" i="69" s="1"/>
  <c r="A586" i="69" s="1"/>
  <c r="A587" i="69" s="1"/>
  <c r="A588" i="69" s="1"/>
  <c r="A589" i="69" s="1"/>
  <c r="A590" i="69" s="1"/>
  <c r="A591" i="69" s="1"/>
  <c r="A592" i="69" s="1"/>
  <c r="A593" i="69" s="1"/>
  <c r="A594" i="69" s="1"/>
  <c r="N14" i="69"/>
  <c r="K14" i="69"/>
  <c r="G14" i="69"/>
  <c r="F14" i="69"/>
  <c r="E14" i="69"/>
  <c r="M4" i="66"/>
  <c r="G4" i="66"/>
  <c r="C4" i="66"/>
  <c r="C6" i="35"/>
  <c r="H13" i="76" l="1"/>
  <c r="O4" i="68"/>
  <c r="O4" i="67"/>
  <c r="I6" i="35"/>
  <c r="H14" i="65" s="1"/>
  <c r="E312" i="41"/>
  <c r="E311" i="41"/>
  <c r="E310" i="41"/>
  <c r="E309" i="41"/>
  <c r="E308" i="41"/>
  <c r="E307" i="41"/>
  <c r="E306" i="41"/>
  <c r="E305" i="41"/>
  <c r="E304" i="41"/>
  <c r="E303" i="41"/>
  <c r="E302" i="41"/>
  <c r="E301" i="41"/>
  <c r="E300" i="41"/>
  <c r="E299" i="41"/>
  <c r="E298" i="41"/>
  <c r="E297" i="41"/>
  <c r="E296" i="41"/>
  <c r="E295" i="41"/>
  <c r="E294" i="41"/>
  <c r="E293" i="41"/>
  <c r="E292" i="41"/>
  <c r="E291" i="41"/>
  <c r="E290" i="41"/>
  <c r="E289" i="41"/>
  <c r="E288" i="41"/>
  <c r="E287" i="41"/>
  <c r="E286" i="41"/>
  <c r="E285" i="41"/>
  <c r="E284" i="41"/>
  <c r="E283" i="41"/>
  <c r="E282" i="41"/>
  <c r="E281" i="41"/>
  <c r="E280" i="41"/>
  <c r="E279" i="41"/>
  <c r="E278" i="41"/>
  <c r="E277" i="41"/>
  <c r="E276" i="41"/>
  <c r="E275" i="41"/>
  <c r="E274" i="41"/>
  <c r="E273" i="41"/>
  <c r="E272" i="41"/>
  <c r="E271" i="41"/>
  <c r="E270" i="41"/>
  <c r="E269" i="41"/>
  <c r="E268" i="41"/>
  <c r="E267" i="41"/>
  <c r="E266" i="41"/>
  <c r="E265" i="41"/>
  <c r="E264" i="41"/>
  <c r="E263" i="41"/>
  <c r="E262" i="41"/>
  <c r="E261" i="41"/>
  <c r="E260" i="41"/>
  <c r="E259" i="41"/>
  <c r="E258" i="41"/>
  <c r="E257" i="41"/>
  <c r="E256" i="41"/>
  <c r="E255" i="41"/>
  <c r="E254" i="41"/>
  <c r="E253" i="41"/>
  <c r="E252" i="41"/>
  <c r="E251" i="41"/>
  <c r="E250" i="41"/>
  <c r="E249" i="41"/>
  <c r="E248" i="41"/>
  <c r="E247" i="41"/>
  <c r="E246" i="41"/>
  <c r="E245" i="41"/>
  <c r="E244" i="41"/>
  <c r="E243" i="41"/>
  <c r="E242" i="41"/>
  <c r="E241" i="41"/>
  <c r="E240" i="41"/>
  <c r="E239" i="41"/>
  <c r="E238" i="41"/>
  <c r="E237" i="41"/>
  <c r="E236" i="41"/>
  <c r="E235" i="41"/>
  <c r="E234" i="41"/>
  <c r="E233" i="41"/>
  <c r="E232" i="41"/>
  <c r="E231" i="41"/>
  <c r="E230" i="41"/>
  <c r="E229" i="41"/>
  <c r="E228" i="41"/>
  <c r="E227" i="41"/>
  <c r="E226" i="41"/>
  <c r="E225" i="41"/>
  <c r="E224" i="41"/>
  <c r="E223" i="41"/>
  <c r="E222" i="41"/>
  <c r="E221" i="41"/>
  <c r="E220" i="41"/>
  <c r="E219" i="41"/>
  <c r="E218" i="41"/>
  <c r="E217" i="41"/>
  <c r="E216" i="41"/>
  <c r="E215" i="41"/>
  <c r="E214" i="41"/>
  <c r="E213" i="41"/>
  <c r="E212" i="41"/>
  <c r="E211" i="41"/>
  <c r="E210" i="41"/>
  <c r="E209" i="41"/>
  <c r="E208" i="41"/>
  <c r="E207" i="41"/>
  <c r="E206" i="41"/>
  <c r="E205" i="41"/>
  <c r="E204" i="41"/>
  <c r="E203" i="41"/>
  <c r="E202" i="41"/>
  <c r="E201" i="41"/>
  <c r="E200" i="41"/>
  <c r="E199" i="41"/>
  <c r="E198" i="41"/>
  <c r="E197" i="41"/>
  <c r="E196" i="41"/>
  <c r="E195" i="41"/>
  <c r="E194" i="41"/>
  <c r="E193" i="41"/>
  <c r="E192" i="41"/>
  <c r="E191" i="41"/>
  <c r="E190" i="41"/>
  <c r="E189" i="41"/>
  <c r="E188" i="41"/>
  <c r="E187" i="41"/>
  <c r="E186" i="41"/>
  <c r="E185" i="41"/>
  <c r="E184" i="41"/>
  <c r="E183" i="41"/>
  <c r="E182" i="41"/>
  <c r="E181" i="41"/>
  <c r="E180" i="41"/>
  <c r="E179" i="41"/>
  <c r="E178" i="41"/>
  <c r="E177" i="41"/>
  <c r="E176" i="41"/>
  <c r="E175" i="41"/>
  <c r="E174" i="41"/>
  <c r="E173" i="41"/>
  <c r="E172" i="41"/>
  <c r="E171" i="41"/>
  <c r="E170" i="41"/>
  <c r="E169" i="41"/>
  <c r="E168" i="41"/>
  <c r="E167" i="41"/>
  <c r="E166" i="41"/>
  <c r="E165" i="41"/>
  <c r="E164" i="41"/>
  <c r="E163" i="41"/>
  <c r="E162" i="41"/>
  <c r="E161" i="41"/>
  <c r="E160" i="41"/>
  <c r="E159" i="41"/>
  <c r="E158" i="41"/>
  <c r="E157" i="41"/>
  <c r="E156" i="41"/>
  <c r="E155" i="41"/>
  <c r="E154" i="41"/>
  <c r="E153" i="41"/>
  <c r="E152" i="41"/>
  <c r="E151" i="41"/>
  <c r="E150" i="41"/>
  <c r="E149" i="41"/>
  <c r="E148" i="41"/>
  <c r="E147" i="41"/>
  <c r="E146" i="41"/>
  <c r="E145" i="41"/>
  <c r="E144" i="41"/>
  <c r="E143" i="41"/>
  <c r="E142" i="41"/>
  <c r="E141" i="41"/>
  <c r="E140" i="41"/>
  <c r="E139" i="41"/>
  <c r="E138" i="41"/>
  <c r="E137" i="41"/>
  <c r="E136" i="41"/>
  <c r="E135" i="41"/>
  <c r="E134" i="41"/>
  <c r="E133" i="41"/>
  <c r="E132" i="41"/>
  <c r="E131" i="41"/>
  <c r="E130" i="41"/>
  <c r="E129" i="41"/>
  <c r="E128" i="41"/>
  <c r="E127" i="41"/>
  <c r="E126" i="41"/>
  <c r="E125" i="41"/>
  <c r="E124" i="41"/>
  <c r="E123" i="41"/>
  <c r="E122" i="41"/>
  <c r="E121" i="41"/>
  <c r="E120" i="41"/>
  <c r="E119" i="41"/>
  <c r="E118" i="41"/>
  <c r="E117" i="41"/>
  <c r="E116" i="41"/>
  <c r="E115" i="41"/>
  <c r="E114" i="41"/>
  <c r="E113" i="41"/>
  <c r="E112" i="41"/>
  <c r="E111" i="41"/>
  <c r="E110" i="41"/>
  <c r="E109" i="41"/>
  <c r="E108" i="41"/>
  <c r="N312" i="41"/>
  <c r="N311" i="41"/>
  <c r="N310" i="41"/>
  <c r="N309" i="41"/>
  <c r="N308" i="41"/>
  <c r="N307" i="41"/>
  <c r="N306" i="41"/>
  <c r="N305" i="41"/>
  <c r="N304" i="41"/>
  <c r="N303" i="41"/>
  <c r="N302" i="41"/>
  <c r="N301" i="41"/>
  <c r="N300" i="41"/>
  <c r="N299" i="41"/>
  <c r="N298" i="41"/>
  <c r="N297" i="41"/>
  <c r="N296" i="41"/>
  <c r="N295" i="41"/>
  <c r="N294" i="41"/>
  <c r="N293" i="41"/>
  <c r="N292" i="41"/>
  <c r="N291" i="41"/>
  <c r="N290" i="41"/>
  <c r="N289" i="41"/>
  <c r="N288" i="41"/>
  <c r="N287" i="41"/>
  <c r="N286" i="41"/>
  <c r="N285" i="41"/>
  <c r="N284" i="41"/>
  <c r="N283" i="41"/>
  <c r="N282" i="41"/>
  <c r="N281" i="41"/>
  <c r="N280" i="41"/>
  <c r="N279" i="41"/>
  <c r="N278" i="41"/>
  <c r="N277" i="41"/>
  <c r="N276" i="41"/>
  <c r="N275" i="41"/>
  <c r="N274" i="41"/>
  <c r="N273" i="41"/>
  <c r="N272" i="41"/>
  <c r="N271" i="41"/>
  <c r="N270" i="41"/>
  <c r="N269" i="41"/>
  <c r="N268" i="41"/>
  <c r="N267" i="41"/>
  <c r="N266" i="41"/>
  <c r="N265" i="41"/>
  <c r="N264" i="41"/>
  <c r="N263" i="41"/>
  <c r="N262" i="41"/>
  <c r="N261" i="41"/>
  <c r="N260" i="41"/>
  <c r="N259" i="41"/>
  <c r="N258" i="41"/>
  <c r="N257" i="41"/>
  <c r="N256" i="41"/>
  <c r="N255" i="41"/>
  <c r="N254" i="41"/>
  <c r="N253" i="41"/>
  <c r="N252" i="41"/>
  <c r="N251" i="41"/>
  <c r="N250" i="41"/>
  <c r="N249" i="41"/>
  <c r="N248" i="41"/>
  <c r="N247" i="41"/>
  <c r="N246" i="41"/>
  <c r="N245" i="41"/>
  <c r="N244" i="41"/>
  <c r="N243" i="41"/>
  <c r="N242" i="41"/>
  <c r="N241" i="41"/>
  <c r="N240" i="41"/>
  <c r="N239" i="41"/>
  <c r="N238" i="41"/>
  <c r="N237" i="41"/>
  <c r="N236" i="41"/>
  <c r="N235" i="41"/>
  <c r="N234" i="41"/>
  <c r="N233" i="41"/>
  <c r="N232" i="41"/>
  <c r="N231" i="41"/>
  <c r="N230" i="41"/>
  <c r="N229" i="41"/>
  <c r="N228" i="41"/>
  <c r="N227" i="41"/>
  <c r="N226" i="41"/>
  <c r="N225" i="41"/>
  <c r="N224" i="41"/>
  <c r="N223" i="41"/>
  <c r="N222" i="41"/>
  <c r="N221" i="41"/>
  <c r="N220" i="41"/>
  <c r="N219" i="41"/>
  <c r="N218" i="41"/>
  <c r="N217" i="41"/>
  <c r="N216" i="41"/>
  <c r="N215" i="41"/>
  <c r="N214" i="41"/>
  <c r="N213" i="41"/>
  <c r="N212" i="41"/>
  <c r="N211" i="41"/>
  <c r="N210" i="41"/>
  <c r="N209" i="41"/>
  <c r="N208" i="41"/>
  <c r="N207" i="41"/>
  <c r="N206" i="41"/>
  <c r="N205" i="41"/>
  <c r="N204" i="41"/>
  <c r="N203" i="41"/>
  <c r="N202" i="41"/>
  <c r="N201" i="41"/>
  <c r="N200" i="41"/>
  <c r="N199" i="41"/>
  <c r="N198" i="41"/>
  <c r="N197" i="41"/>
  <c r="N196" i="41"/>
  <c r="N195" i="41"/>
  <c r="N194" i="41"/>
  <c r="N193" i="41"/>
  <c r="N192" i="41"/>
  <c r="N191" i="41"/>
  <c r="N190" i="41"/>
  <c r="N189" i="41"/>
  <c r="N188" i="41"/>
  <c r="N187" i="41"/>
  <c r="N186" i="41"/>
  <c r="N185" i="41"/>
  <c r="N184" i="41"/>
  <c r="N183" i="41"/>
  <c r="N182" i="41"/>
  <c r="N181" i="41"/>
  <c r="N180" i="41"/>
  <c r="N179" i="41"/>
  <c r="N178" i="41"/>
  <c r="N177" i="41"/>
  <c r="N176" i="41"/>
  <c r="N175" i="41"/>
  <c r="N174" i="41"/>
  <c r="N173" i="41"/>
  <c r="N172" i="41"/>
  <c r="N171" i="41"/>
  <c r="N170" i="41"/>
  <c r="N169" i="41"/>
  <c r="N168" i="41"/>
  <c r="N167" i="41"/>
  <c r="N166" i="41"/>
  <c r="N165" i="41"/>
  <c r="N164" i="41"/>
  <c r="N163" i="41"/>
  <c r="N162" i="41"/>
  <c r="N161" i="41"/>
  <c r="N160" i="41"/>
  <c r="N159" i="41"/>
  <c r="N158" i="41"/>
  <c r="N157" i="41"/>
  <c r="N156" i="41"/>
  <c r="N155" i="41"/>
  <c r="N154" i="41"/>
  <c r="N153" i="41"/>
  <c r="N152" i="41"/>
  <c r="N151" i="41"/>
  <c r="N150" i="41"/>
  <c r="N149" i="41"/>
  <c r="N148" i="41"/>
  <c r="N147" i="41"/>
  <c r="N146" i="41"/>
  <c r="N145" i="41"/>
  <c r="N144" i="41"/>
  <c r="N143" i="41"/>
  <c r="N142" i="41"/>
  <c r="N141" i="41"/>
  <c r="N140" i="41"/>
  <c r="N139" i="41"/>
  <c r="N138" i="41"/>
  <c r="N137" i="41"/>
  <c r="N136" i="41"/>
  <c r="N135" i="41"/>
  <c r="N134" i="41"/>
  <c r="N133" i="41"/>
  <c r="N132" i="41"/>
  <c r="N131" i="41"/>
  <c r="N130" i="41"/>
  <c r="N129" i="41"/>
  <c r="N128" i="41"/>
  <c r="N127" i="41"/>
  <c r="N126" i="41"/>
  <c r="N125" i="41"/>
  <c r="N124" i="41"/>
  <c r="N123" i="41"/>
  <c r="N122" i="41"/>
  <c r="N121" i="41"/>
  <c r="N120" i="41"/>
  <c r="N119" i="41"/>
  <c r="N118" i="41"/>
  <c r="N117" i="41"/>
  <c r="N116" i="41"/>
  <c r="N115" i="41"/>
  <c r="N114" i="41"/>
  <c r="N113" i="41"/>
  <c r="N112" i="41"/>
  <c r="N111" i="41"/>
  <c r="N110" i="41"/>
  <c r="N109" i="41"/>
  <c r="N108" i="41"/>
  <c r="G1" i="62" l="1"/>
  <c r="C1" i="62"/>
  <c r="F108" i="41" l="1"/>
  <c r="G108" i="41"/>
  <c r="K108" i="41"/>
  <c r="L108" i="41"/>
  <c r="P108" i="41"/>
  <c r="F109" i="41"/>
  <c r="G109" i="41"/>
  <c r="K109" i="41"/>
  <c r="L109" i="41"/>
  <c r="P109" i="41"/>
  <c r="F110" i="41"/>
  <c r="G110" i="41"/>
  <c r="K110" i="41"/>
  <c r="L110" i="41"/>
  <c r="P110" i="41"/>
  <c r="F111" i="41"/>
  <c r="G111" i="41"/>
  <c r="K111" i="41"/>
  <c r="L111" i="41"/>
  <c r="P111" i="41"/>
  <c r="F112" i="41"/>
  <c r="G112" i="41"/>
  <c r="K112" i="41"/>
  <c r="L112" i="41"/>
  <c r="P112" i="41"/>
  <c r="F113" i="41"/>
  <c r="G113" i="41"/>
  <c r="K113" i="41"/>
  <c r="L113" i="41"/>
  <c r="P113" i="41"/>
  <c r="F114" i="41"/>
  <c r="G114" i="41"/>
  <c r="K114" i="41"/>
  <c r="L114" i="41"/>
  <c r="P114" i="41"/>
  <c r="F115" i="41"/>
  <c r="G115" i="41"/>
  <c r="K115" i="41"/>
  <c r="L115" i="41"/>
  <c r="P115" i="41"/>
  <c r="F116" i="41"/>
  <c r="G116" i="41"/>
  <c r="K116" i="41"/>
  <c r="L116" i="41"/>
  <c r="P116" i="41"/>
  <c r="F117" i="41"/>
  <c r="G117" i="41"/>
  <c r="K117" i="41"/>
  <c r="L117" i="41"/>
  <c r="P117" i="41"/>
  <c r="F118" i="41"/>
  <c r="G118" i="41"/>
  <c r="K118" i="41"/>
  <c r="L118" i="41"/>
  <c r="P118" i="41"/>
  <c r="F119" i="41"/>
  <c r="G119" i="41"/>
  <c r="K119" i="41"/>
  <c r="L119" i="41"/>
  <c r="P119" i="41"/>
  <c r="F120" i="41"/>
  <c r="G120" i="41"/>
  <c r="K120" i="41"/>
  <c r="L120" i="41"/>
  <c r="P120" i="41"/>
  <c r="F121" i="41"/>
  <c r="G121" i="41"/>
  <c r="K121" i="41"/>
  <c r="L121" i="41"/>
  <c r="P121" i="41"/>
  <c r="F122" i="41"/>
  <c r="G122" i="41"/>
  <c r="K122" i="41"/>
  <c r="L122" i="41"/>
  <c r="P122" i="41"/>
  <c r="F123" i="41"/>
  <c r="G123" i="41"/>
  <c r="K123" i="41"/>
  <c r="L123" i="41"/>
  <c r="P123" i="41"/>
  <c r="F124" i="41"/>
  <c r="G124" i="41"/>
  <c r="K124" i="41"/>
  <c r="L124" i="41"/>
  <c r="P124" i="41"/>
  <c r="F125" i="41"/>
  <c r="G125" i="41"/>
  <c r="K125" i="41"/>
  <c r="L125" i="41"/>
  <c r="P125" i="41"/>
  <c r="F126" i="41"/>
  <c r="G126" i="41"/>
  <c r="K126" i="41"/>
  <c r="L126" i="41"/>
  <c r="P126" i="41"/>
  <c r="F127" i="41"/>
  <c r="G127" i="41"/>
  <c r="K127" i="41"/>
  <c r="L127" i="41"/>
  <c r="P127" i="41"/>
  <c r="F128" i="41"/>
  <c r="G128" i="41"/>
  <c r="K128" i="41"/>
  <c r="L128" i="41"/>
  <c r="P128" i="41"/>
  <c r="F129" i="41"/>
  <c r="G129" i="41"/>
  <c r="K129" i="41"/>
  <c r="L129" i="41"/>
  <c r="P129" i="41"/>
  <c r="F130" i="41"/>
  <c r="G130" i="41"/>
  <c r="K130" i="41"/>
  <c r="L130" i="41"/>
  <c r="P130" i="41"/>
  <c r="F131" i="41"/>
  <c r="G131" i="41"/>
  <c r="K131" i="41"/>
  <c r="L131" i="41"/>
  <c r="P131" i="41"/>
  <c r="F132" i="41"/>
  <c r="G132" i="41"/>
  <c r="K132" i="41"/>
  <c r="L132" i="41"/>
  <c r="P132" i="41"/>
  <c r="F133" i="41"/>
  <c r="G133" i="41"/>
  <c r="K133" i="41"/>
  <c r="L133" i="41"/>
  <c r="P133" i="41"/>
  <c r="F134" i="41"/>
  <c r="G134" i="41"/>
  <c r="K134" i="41"/>
  <c r="L134" i="41"/>
  <c r="P134" i="41"/>
  <c r="F135" i="41"/>
  <c r="G135" i="41"/>
  <c r="K135" i="41"/>
  <c r="L135" i="41"/>
  <c r="P135" i="41"/>
  <c r="F136" i="41"/>
  <c r="G136" i="41"/>
  <c r="K136" i="41"/>
  <c r="L136" i="41"/>
  <c r="P136" i="41"/>
  <c r="F137" i="41"/>
  <c r="G137" i="41"/>
  <c r="K137" i="41"/>
  <c r="L137" i="41"/>
  <c r="P137" i="41"/>
  <c r="F138" i="41"/>
  <c r="G138" i="41"/>
  <c r="K138" i="41"/>
  <c r="L138" i="41"/>
  <c r="P138" i="41"/>
  <c r="F139" i="41"/>
  <c r="G139" i="41"/>
  <c r="K139" i="41"/>
  <c r="L139" i="41"/>
  <c r="P139" i="41"/>
  <c r="F140" i="41"/>
  <c r="G140" i="41"/>
  <c r="K140" i="41"/>
  <c r="L140" i="41"/>
  <c r="P140" i="41"/>
  <c r="F141" i="41"/>
  <c r="G141" i="41"/>
  <c r="K141" i="41"/>
  <c r="L141" i="41"/>
  <c r="P141" i="41"/>
  <c r="F142" i="41"/>
  <c r="G142" i="41"/>
  <c r="K142" i="41"/>
  <c r="L142" i="41"/>
  <c r="P142" i="41"/>
  <c r="F143" i="41"/>
  <c r="G143" i="41"/>
  <c r="K143" i="41"/>
  <c r="L143" i="41"/>
  <c r="P143" i="41"/>
  <c r="F144" i="41"/>
  <c r="G144" i="41"/>
  <c r="K144" i="41"/>
  <c r="L144" i="41"/>
  <c r="P144" i="41"/>
  <c r="F145" i="41"/>
  <c r="G145" i="41"/>
  <c r="K145" i="41"/>
  <c r="L145" i="41"/>
  <c r="P145" i="41"/>
  <c r="F146" i="41"/>
  <c r="G146" i="41"/>
  <c r="K146" i="41"/>
  <c r="L146" i="41"/>
  <c r="P146" i="41"/>
  <c r="F147" i="41"/>
  <c r="G147" i="41"/>
  <c r="K147" i="41"/>
  <c r="L147" i="41"/>
  <c r="P147" i="41"/>
  <c r="F148" i="41"/>
  <c r="G148" i="41"/>
  <c r="K148" i="41"/>
  <c r="L148" i="41"/>
  <c r="P148" i="41"/>
  <c r="F149" i="41"/>
  <c r="G149" i="41"/>
  <c r="K149" i="41"/>
  <c r="L149" i="41"/>
  <c r="P149" i="41"/>
  <c r="F150" i="41"/>
  <c r="G150" i="41"/>
  <c r="K150" i="41"/>
  <c r="L150" i="41"/>
  <c r="P150" i="41"/>
  <c r="F151" i="41"/>
  <c r="G151" i="41"/>
  <c r="K151" i="41"/>
  <c r="L151" i="41"/>
  <c r="P151" i="41"/>
  <c r="F152" i="41"/>
  <c r="G152" i="41"/>
  <c r="K152" i="41"/>
  <c r="L152" i="41"/>
  <c r="P152" i="41"/>
  <c r="F153" i="41"/>
  <c r="G153" i="41"/>
  <c r="K153" i="41"/>
  <c r="L153" i="41"/>
  <c r="P153" i="41"/>
  <c r="F154" i="41"/>
  <c r="G154" i="41"/>
  <c r="K154" i="41"/>
  <c r="L154" i="41"/>
  <c r="P154" i="41"/>
  <c r="F155" i="41"/>
  <c r="G155" i="41"/>
  <c r="K155" i="41"/>
  <c r="L155" i="41"/>
  <c r="P155" i="41"/>
  <c r="F156" i="41"/>
  <c r="G156" i="41"/>
  <c r="K156" i="41"/>
  <c r="L156" i="41"/>
  <c r="P156" i="41"/>
  <c r="F157" i="41"/>
  <c r="G157" i="41"/>
  <c r="K157" i="41"/>
  <c r="L157" i="41"/>
  <c r="P157" i="41"/>
  <c r="F158" i="41"/>
  <c r="G158" i="41"/>
  <c r="K158" i="41"/>
  <c r="L158" i="41"/>
  <c r="P158" i="41"/>
  <c r="F159" i="41"/>
  <c r="G159" i="41"/>
  <c r="K159" i="41"/>
  <c r="L159" i="41"/>
  <c r="P159" i="41"/>
  <c r="F160" i="41"/>
  <c r="G160" i="41"/>
  <c r="K160" i="41"/>
  <c r="L160" i="41"/>
  <c r="P160" i="41"/>
  <c r="F161" i="41"/>
  <c r="G161" i="41"/>
  <c r="K161" i="41"/>
  <c r="L161" i="41"/>
  <c r="P161" i="41"/>
  <c r="F162" i="41"/>
  <c r="G162" i="41"/>
  <c r="K162" i="41"/>
  <c r="L162" i="41"/>
  <c r="P162" i="41"/>
  <c r="F163" i="41"/>
  <c r="G163" i="41"/>
  <c r="K163" i="41"/>
  <c r="L163" i="41"/>
  <c r="P163" i="41"/>
  <c r="F164" i="41"/>
  <c r="G164" i="41"/>
  <c r="K164" i="41"/>
  <c r="L164" i="41"/>
  <c r="P164" i="41"/>
  <c r="F165" i="41"/>
  <c r="G165" i="41"/>
  <c r="K165" i="41"/>
  <c r="L165" i="41"/>
  <c r="P165" i="41"/>
  <c r="F166" i="41"/>
  <c r="G166" i="41"/>
  <c r="K166" i="41"/>
  <c r="L166" i="41"/>
  <c r="P166" i="41"/>
  <c r="F167" i="41"/>
  <c r="G167" i="41"/>
  <c r="K167" i="41"/>
  <c r="L167" i="41"/>
  <c r="P167" i="41"/>
  <c r="F168" i="41"/>
  <c r="G168" i="41"/>
  <c r="K168" i="41"/>
  <c r="L168" i="41"/>
  <c r="P168" i="41"/>
  <c r="F169" i="41"/>
  <c r="G169" i="41"/>
  <c r="K169" i="41"/>
  <c r="L169" i="41"/>
  <c r="P169" i="41"/>
  <c r="F170" i="41"/>
  <c r="G170" i="41"/>
  <c r="K170" i="41"/>
  <c r="L170" i="41"/>
  <c r="P170" i="41"/>
  <c r="F171" i="41"/>
  <c r="G171" i="41"/>
  <c r="K171" i="41"/>
  <c r="L171" i="41"/>
  <c r="P171" i="41"/>
  <c r="F172" i="41"/>
  <c r="G172" i="41"/>
  <c r="K172" i="41"/>
  <c r="L172" i="41"/>
  <c r="P172" i="41"/>
  <c r="F173" i="41"/>
  <c r="G173" i="41"/>
  <c r="K173" i="41"/>
  <c r="L173" i="41"/>
  <c r="P173" i="41"/>
  <c r="F174" i="41"/>
  <c r="G174" i="41"/>
  <c r="K174" i="41"/>
  <c r="L174" i="41"/>
  <c r="P174" i="41"/>
  <c r="F175" i="41"/>
  <c r="G175" i="41"/>
  <c r="K175" i="41"/>
  <c r="L175" i="41"/>
  <c r="P175" i="41"/>
  <c r="F176" i="41"/>
  <c r="G176" i="41"/>
  <c r="K176" i="41"/>
  <c r="L176" i="41"/>
  <c r="P176" i="41"/>
  <c r="F177" i="41"/>
  <c r="G177" i="41"/>
  <c r="K177" i="41"/>
  <c r="L177" i="41"/>
  <c r="P177" i="41"/>
  <c r="F178" i="41"/>
  <c r="G178" i="41"/>
  <c r="K178" i="41"/>
  <c r="L178" i="41"/>
  <c r="P178" i="41"/>
  <c r="F179" i="41"/>
  <c r="G179" i="41"/>
  <c r="K179" i="41"/>
  <c r="L179" i="41"/>
  <c r="P179" i="41"/>
  <c r="F180" i="41"/>
  <c r="G180" i="41"/>
  <c r="K180" i="41"/>
  <c r="L180" i="41"/>
  <c r="P180" i="41"/>
  <c r="F181" i="41"/>
  <c r="G181" i="41"/>
  <c r="K181" i="41"/>
  <c r="L181" i="41"/>
  <c r="P181" i="41"/>
  <c r="F182" i="41"/>
  <c r="G182" i="41"/>
  <c r="K182" i="41"/>
  <c r="L182" i="41"/>
  <c r="P182" i="41"/>
  <c r="F183" i="41"/>
  <c r="G183" i="41"/>
  <c r="K183" i="41"/>
  <c r="L183" i="41"/>
  <c r="P183" i="41"/>
  <c r="F184" i="41"/>
  <c r="G184" i="41"/>
  <c r="K184" i="41"/>
  <c r="L184" i="41"/>
  <c r="P184" i="41"/>
  <c r="F185" i="41"/>
  <c r="G185" i="41"/>
  <c r="K185" i="41"/>
  <c r="L185" i="41"/>
  <c r="P185" i="41"/>
  <c r="F186" i="41"/>
  <c r="G186" i="41"/>
  <c r="K186" i="41"/>
  <c r="L186" i="41"/>
  <c r="P186" i="41"/>
  <c r="F187" i="41"/>
  <c r="G187" i="41"/>
  <c r="K187" i="41"/>
  <c r="L187" i="41"/>
  <c r="P187" i="41"/>
  <c r="F188" i="41"/>
  <c r="G188" i="41"/>
  <c r="K188" i="41"/>
  <c r="L188" i="41"/>
  <c r="P188" i="41"/>
  <c r="F189" i="41"/>
  <c r="G189" i="41"/>
  <c r="K189" i="41"/>
  <c r="L189" i="41"/>
  <c r="P189" i="41"/>
  <c r="F190" i="41"/>
  <c r="G190" i="41"/>
  <c r="K190" i="41"/>
  <c r="L190" i="41"/>
  <c r="P190" i="41"/>
  <c r="F191" i="41"/>
  <c r="G191" i="41"/>
  <c r="K191" i="41"/>
  <c r="L191" i="41"/>
  <c r="P191" i="41"/>
  <c r="F192" i="41"/>
  <c r="G192" i="41"/>
  <c r="K192" i="41"/>
  <c r="L192" i="41"/>
  <c r="P192" i="41"/>
  <c r="F193" i="41"/>
  <c r="G193" i="41"/>
  <c r="K193" i="41"/>
  <c r="L193" i="41"/>
  <c r="P193" i="41"/>
  <c r="F194" i="41"/>
  <c r="G194" i="41"/>
  <c r="K194" i="41"/>
  <c r="L194" i="41"/>
  <c r="P194" i="41"/>
  <c r="F195" i="41"/>
  <c r="G195" i="41"/>
  <c r="K195" i="41"/>
  <c r="L195" i="41"/>
  <c r="P195" i="41"/>
  <c r="F196" i="41"/>
  <c r="G196" i="41"/>
  <c r="K196" i="41"/>
  <c r="L196" i="41"/>
  <c r="P196" i="41"/>
  <c r="F197" i="41"/>
  <c r="G197" i="41"/>
  <c r="K197" i="41"/>
  <c r="L197" i="41"/>
  <c r="P197" i="41"/>
  <c r="F198" i="41"/>
  <c r="G198" i="41"/>
  <c r="K198" i="41"/>
  <c r="L198" i="41"/>
  <c r="P198" i="41"/>
  <c r="F199" i="41"/>
  <c r="G199" i="41"/>
  <c r="K199" i="41"/>
  <c r="L199" i="41"/>
  <c r="P199" i="41"/>
  <c r="F200" i="41"/>
  <c r="G200" i="41"/>
  <c r="K200" i="41"/>
  <c r="L200" i="41"/>
  <c r="P200" i="41"/>
  <c r="F201" i="41"/>
  <c r="G201" i="41"/>
  <c r="K201" i="41"/>
  <c r="L201" i="41"/>
  <c r="P201" i="41"/>
  <c r="F202" i="41"/>
  <c r="G202" i="41"/>
  <c r="K202" i="41"/>
  <c r="L202" i="41"/>
  <c r="P202" i="41"/>
  <c r="F203" i="41"/>
  <c r="G203" i="41"/>
  <c r="K203" i="41"/>
  <c r="L203" i="41"/>
  <c r="P203" i="41"/>
  <c r="F204" i="41"/>
  <c r="G204" i="41"/>
  <c r="K204" i="41"/>
  <c r="L204" i="41"/>
  <c r="P204" i="41"/>
  <c r="F205" i="41"/>
  <c r="G205" i="41"/>
  <c r="K205" i="41"/>
  <c r="L205" i="41"/>
  <c r="P205" i="41"/>
  <c r="F206" i="41"/>
  <c r="G206" i="41"/>
  <c r="K206" i="41"/>
  <c r="L206" i="41"/>
  <c r="P206" i="41"/>
  <c r="F207" i="41"/>
  <c r="G207" i="41"/>
  <c r="K207" i="41"/>
  <c r="L207" i="41"/>
  <c r="P207" i="41"/>
  <c r="F208" i="41"/>
  <c r="G208" i="41"/>
  <c r="K208" i="41"/>
  <c r="L208" i="41"/>
  <c r="P208" i="41"/>
  <c r="F209" i="41"/>
  <c r="G209" i="41"/>
  <c r="K209" i="41"/>
  <c r="L209" i="41"/>
  <c r="P209" i="41"/>
  <c r="F210" i="41"/>
  <c r="G210" i="41"/>
  <c r="K210" i="41"/>
  <c r="L210" i="41"/>
  <c r="P210" i="41"/>
  <c r="F211" i="41"/>
  <c r="G211" i="41"/>
  <c r="K211" i="41"/>
  <c r="L211" i="41"/>
  <c r="P211" i="41"/>
  <c r="F212" i="41"/>
  <c r="G212" i="41"/>
  <c r="K212" i="41"/>
  <c r="L212" i="41"/>
  <c r="P212" i="41"/>
  <c r="F213" i="41"/>
  <c r="G213" i="41"/>
  <c r="K213" i="41"/>
  <c r="L213" i="41"/>
  <c r="P213" i="41"/>
  <c r="F214" i="41"/>
  <c r="G214" i="41"/>
  <c r="K214" i="41"/>
  <c r="L214" i="41"/>
  <c r="P214" i="41"/>
  <c r="F215" i="41"/>
  <c r="G215" i="41"/>
  <c r="K215" i="41"/>
  <c r="L215" i="41"/>
  <c r="P215" i="41"/>
  <c r="F216" i="41"/>
  <c r="G216" i="41"/>
  <c r="K216" i="41"/>
  <c r="L216" i="41"/>
  <c r="P216" i="41"/>
  <c r="F217" i="41"/>
  <c r="G217" i="41"/>
  <c r="K217" i="41"/>
  <c r="L217" i="41"/>
  <c r="P217" i="41"/>
  <c r="F218" i="41"/>
  <c r="G218" i="41"/>
  <c r="K218" i="41"/>
  <c r="L218" i="41"/>
  <c r="P218" i="41"/>
  <c r="F219" i="41"/>
  <c r="G219" i="41"/>
  <c r="K219" i="41"/>
  <c r="L219" i="41"/>
  <c r="P219" i="41"/>
  <c r="F220" i="41"/>
  <c r="G220" i="41"/>
  <c r="K220" i="41"/>
  <c r="L220" i="41"/>
  <c r="P220" i="41"/>
  <c r="F221" i="41"/>
  <c r="G221" i="41"/>
  <c r="K221" i="41"/>
  <c r="L221" i="41"/>
  <c r="P221" i="41"/>
  <c r="F222" i="41"/>
  <c r="G222" i="41"/>
  <c r="K222" i="41"/>
  <c r="L222" i="41"/>
  <c r="P222" i="41"/>
  <c r="F223" i="41"/>
  <c r="G223" i="41"/>
  <c r="K223" i="41"/>
  <c r="L223" i="41"/>
  <c r="P223" i="41"/>
  <c r="F224" i="41"/>
  <c r="G224" i="41"/>
  <c r="K224" i="41"/>
  <c r="L224" i="41"/>
  <c r="P224" i="41"/>
  <c r="F225" i="41"/>
  <c r="G225" i="41"/>
  <c r="K225" i="41"/>
  <c r="L225" i="41"/>
  <c r="P225" i="41"/>
  <c r="F226" i="41"/>
  <c r="G226" i="41"/>
  <c r="K226" i="41"/>
  <c r="L226" i="41"/>
  <c r="P226" i="41"/>
  <c r="F227" i="41"/>
  <c r="G227" i="41"/>
  <c r="K227" i="41"/>
  <c r="L227" i="41"/>
  <c r="P227" i="41"/>
  <c r="F228" i="41"/>
  <c r="G228" i="41"/>
  <c r="K228" i="41"/>
  <c r="L228" i="41"/>
  <c r="P228" i="41"/>
  <c r="F229" i="41"/>
  <c r="G229" i="41"/>
  <c r="K229" i="41"/>
  <c r="L229" i="41"/>
  <c r="P229" i="41"/>
  <c r="F230" i="41"/>
  <c r="G230" i="41"/>
  <c r="K230" i="41"/>
  <c r="L230" i="41"/>
  <c r="P230" i="41"/>
  <c r="F231" i="41"/>
  <c r="G231" i="41"/>
  <c r="K231" i="41"/>
  <c r="L231" i="41"/>
  <c r="P231" i="41"/>
  <c r="F232" i="41"/>
  <c r="G232" i="41"/>
  <c r="K232" i="41"/>
  <c r="L232" i="41"/>
  <c r="P232" i="41"/>
  <c r="F233" i="41"/>
  <c r="G233" i="41"/>
  <c r="K233" i="41"/>
  <c r="L233" i="41"/>
  <c r="P233" i="41"/>
  <c r="F234" i="41"/>
  <c r="G234" i="41"/>
  <c r="K234" i="41"/>
  <c r="L234" i="41"/>
  <c r="P234" i="41"/>
  <c r="F235" i="41"/>
  <c r="G235" i="41"/>
  <c r="K235" i="41"/>
  <c r="L235" i="41"/>
  <c r="P235" i="41"/>
  <c r="F236" i="41"/>
  <c r="G236" i="41"/>
  <c r="K236" i="41"/>
  <c r="L236" i="41"/>
  <c r="P236" i="41"/>
  <c r="F237" i="41"/>
  <c r="G237" i="41"/>
  <c r="K237" i="41"/>
  <c r="L237" i="41"/>
  <c r="P237" i="41"/>
  <c r="F238" i="41"/>
  <c r="G238" i="41"/>
  <c r="K238" i="41"/>
  <c r="L238" i="41"/>
  <c r="P238" i="41"/>
  <c r="F239" i="41"/>
  <c r="G239" i="41"/>
  <c r="K239" i="41"/>
  <c r="L239" i="41"/>
  <c r="P239" i="41"/>
  <c r="F240" i="41"/>
  <c r="G240" i="41"/>
  <c r="K240" i="41"/>
  <c r="L240" i="41"/>
  <c r="P240" i="41"/>
  <c r="F241" i="41"/>
  <c r="G241" i="41"/>
  <c r="K241" i="41"/>
  <c r="L241" i="41"/>
  <c r="P241" i="41"/>
  <c r="F242" i="41"/>
  <c r="G242" i="41"/>
  <c r="K242" i="41"/>
  <c r="L242" i="41"/>
  <c r="P242" i="41"/>
  <c r="F243" i="41"/>
  <c r="G243" i="41"/>
  <c r="K243" i="41"/>
  <c r="L243" i="41"/>
  <c r="P243" i="41"/>
  <c r="F244" i="41"/>
  <c r="G244" i="41"/>
  <c r="K244" i="41"/>
  <c r="L244" i="41"/>
  <c r="P244" i="41"/>
  <c r="F245" i="41"/>
  <c r="G245" i="41"/>
  <c r="K245" i="41"/>
  <c r="L245" i="41"/>
  <c r="P245" i="41"/>
  <c r="F246" i="41"/>
  <c r="G246" i="41"/>
  <c r="K246" i="41"/>
  <c r="L246" i="41"/>
  <c r="P246" i="41"/>
  <c r="F247" i="41"/>
  <c r="G247" i="41"/>
  <c r="K247" i="41"/>
  <c r="L247" i="41"/>
  <c r="P247" i="41"/>
  <c r="F248" i="41"/>
  <c r="G248" i="41"/>
  <c r="K248" i="41"/>
  <c r="L248" i="41"/>
  <c r="P248" i="41"/>
  <c r="F249" i="41"/>
  <c r="G249" i="41"/>
  <c r="K249" i="41"/>
  <c r="L249" i="41"/>
  <c r="P249" i="41"/>
  <c r="F250" i="41"/>
  <c r="G250" i="41"/>
  <c r="K250" i="41"/>
  <c r="L250" i="41"/>
  <c r="P250" i="41"/>
  <c r="F251" i="41"/>
  <c r="G251" i="41"/>
  <c r="K251" i="41"/>
  <c r="L251" i="41"/>
  <c r="P251" i="41"/>
  <c r="F252" i="41"/>
  <c r="G252" i="41"/>
  <c r="K252" i="41"/>
  <c r="L252" i="41"/>
  <c r="P252" i="41"/>
  <c r="F253" i="41"/>
  <c r="G253" i="41"/>
  <c r="K253" i="41"/>
  <c r="L253" i="41"/>
  <c r="P253" i="41"/>
  <c r="F254" i="41"/>
  <c r="G254" i="41"/>
  <c r="K254" i="41"/>
  <c r="L254" i="41"/>
  <c r="P254" i="41"/>
  <c r="F255" i="41"/>
  <c r="G255" i="41"/>
  <c r="K255" i="41"/>
  <c r="L255" i="41"/>
  <c r="P255" i="41"/>
  <c r="F256" i="41"/>
  <c r="G256" i="41"/>
  <c r="K256" i="41"/>
  <c r="L256" i="41"/>
  <c r="P256" i="41"/>
  <c r="F257" i="41"/>
  <c r="G257" i="41"/>
  <c r="K257" i="41"/>
  <c r="L257" i="41"/>
  <c r="P257" i="41"/>
  <c r="F258" i="41"/>
  <c r="G258" i="41"/>
  <c r="K258" i="41"/>
  <c r="L258" i="41"/>
  <c r="P258" i="41"/>
  <c r="F259" i="41"/>
  <c r="G259" i="41"/>
  <c r="K259" i="41"/>
  <c r="L259" i="41"/>
  <c r="P259" i="41"/>
  <c r="F260" i="41"/>
  <c r="G260" i="41"/>
  <c r="K260" i="41"/>
  <c r="L260" i="41"/>
  <c r="P260" i="41"/>
  <c r="F261" i="41"/>
  <c r="G261" i="41"/>
  <c r="K261" i="41"/>
  <c r="L261" i="41"/>
  <c r="P261" i="41"/>
  <c r="F262" i="41"/>
  <c r="G262" i="41"/>
  <c r="K262" i="41"/>
  <c r="L262" i="41"/>
  <c r="P262" i="41"/>
  <c r="F263" i="41"/>
  <c r="G263" i="41"/>
  <c r="K263" i="41"/>
  <c r="L263" i="41"/>
  <c r="P263" i="41"/>
  <c r="F264" i="41"/>
  <c r="G264" i="41"/>
  <c r="K264" i="41"/>
  <c r="L264" i="41"/>
  <c r="P264" i="41"/>
  <c r="F265" i="41"/>
  <c r="G265" i="41"/>
  <c r="K265" i="41"/>
  <c r="L265" i="41"/>
  <c r="P265" i="41"/>
  <c r="F266" i="41"/>
  <c r="G266" i="41"/>
  <c r="K266" i="41"/>
  <c r="L266" i="41"/>
  <c r="P266" i="41"/>
  <c r="F267" i="41"/>
  <c r="G267" i="41"/>
  <c r="K267" i="41"/>
  <c r="L267" i="41"/>
  <c r="P267" i="41"/>
  <c r="F268" i="41"/>
  <c r="G268" i="41"/>
  <c r="K268" i="41"/>
  <c r="L268" i="41"/>
  <c r="P268" i="41"/>
  <c r="F269" i="41"/>
  <c r="G269" i="41"/>
  <c r="K269" i="41"/>
  <c r="L269" i="41"/>
  <c r="P269" i="41"/>
  <c r="F270" i="41"/>
  <c r="G270" i="41"/>
  <c r="K270" i="41"/>
  <c r="L270" i="41"/>
  <c r="P270" i="41"/>
  <c r="F271" i="41"/>
  <c r="G271" i="41"/>
  <c r="K271" i="41"/>
  <c r="L271" i="41"/>
  <c r="P271" i="41"/>
  <c r="F272" i="41"/>
  <c r="G272" i="41"/>
  <c r="K272" i="41"/>
  <c r="L272" i="41"/>
  <c r="P272" i="41"/>
  <c r="F273" i="41"/>
  <c r="G273" i="41"/>
  <c r="K273" i="41"/>
  <c r="L273" i="41"/>
  <c r="P273" i="41"/>
  <c r="F274" i="41"/>
  <c r="G274" i="41"/>
  <c r="K274" i="41"/>
  <c r="L274" i="41"/>
  <c r="P274" i="41"/>
  <c r="F275" i="41"/>
  <c r="G275" i="41"/>
  <c r="K275" i="41"/>
  <c r="L275" i="41"/>
  <c r="P275" i="41"/>
  <c r="F276" i="41"/>
  <c r="G276" i="41"/>
  <c r="K276" i="41"/>
  <c r="L276" i="41"/>
  <c r="P276" i="41"/>
  <c r="F277" i="41"/>
  <c r="G277" i="41"/>
  <c r="K277" i="41"/>
  <c r="L277" i="41"/>
  <c r="P277" i="41"/>
  <c r="F278" i="41"/>
  <c r="G278" i="41"/>
  <c r="K278" i="41"/>
  <c r="L278" i="41"/>
  <c r="P278" i="41"/>
  <c r="F279" i="41"/>
  <c r="G279" i="41"/>
  <c r="K279" i="41"/>
  <c r="L279" i="41"/>
  <c r="P279" i="41"/>
  <c r="F280" i="41"/>
  <c r="G280" i="41"/>
  <c r="K280" i="41"/>
  <c r="L280" i="41"/>
  <c r="P280" i="41"/>
  <c r="F281" i="41"/>
  <c r="G281" i="41"/>
  <c r="K281" i="41"/>
  <c r="L281" i="41"/>
  <c r="P281" i="41"/>
  <c r="F282" i="41"/>
  <c r="G282" i="41"/>
  <c r="K282" i="41"/>
  <c r="L282" i="41"/>
  <c r="P282" i="41"/>
  <c r="F283" i="41"/>
  <c r="G283" i="41"/>
  <c r="K283" i="41"/>
  <c r="L283" i="41"/>
  <c r="P283" i="41"/>
  <c r="F284" i="41"/>
  <c r="G284" i="41"/>
  <c r="K284" i="41"/>
  <c r="L284" i="41"/>
  <c r="P284" i="41"/>
  <c r="F285" i="41"/>
  <c r="G285" i="41"/>
  <c r="K285" i="41"/>
  <c r="L285" i="41"/>
  <c r="P285" i="41"/>
  <c r="F286" i="41"/>
  <c r="G286" i="41"/>
  <c r="K286" i="41"/>
  <c r="L286" i="41"/>
  <c r="P286" i="41"/>
  <c r="F287" i="41"/>
  <c r="G287" i="41"/>
  <c r="K287" i="41"/>
  <c r="L287" i="41"/>
  <c r="P287" i="41"/>
  <c r="F288" i="41"/>
  <c r="G288" i="41"/>
  <c r="K288" i="41"/>
  <c r="L288" i="41"/>
  <c r="P288" i="41"/>
  <c r="F289" i="41"/>
  <c r="G289" i="41"/>
  <c r="K289" i="41"/>
  <c r="L289" i="41"/>
  <c r="P289" i="41"/>
  <c r="F290" i="41"/>
  <c r="G290" i="41"/>
  <c r="K290" i="41"/>
  <c r="L290" i="41"/>
  <c r="P290" i="41"/>
  <c r="F291" i="41"/>
  <c r="G291" i="41"/>
  <c r="K291" i="41"/>
  <c r="L291" i="41"/>
  <c r="P291" i="41"/>
  <c r="F292" i="41"/>
  <c r="G292" i="41"/>
  <c r="K292" i="41"/>
  <c r="L292" i="41"/>
  <c r="P292" i="41"/>
  <c r="F293" i="41"/>
  <c r="G293" i="41"/>
  <c r="K293" i="41"/>
  <c r="L293" i="41"/>
  <c r="P293" i="41"/>
  <c r="F294" i="41"/>
  <c r="G294" i="41"/>
  <c r="K294" i="41"/>
  <c r="L294" i="41"/>
  <c r="P294" i="41"/>
  <c r="F295" i="41"/>
  <c r="G295" i="41"/>
  <c r="K295" i="41"/>
  <c r="L295" i="41"/>
  <c r="P295" i="41"/>
  <c r="F296" i="41"/>
  <c r="G296" i="41"/>
  <c r="K296" i="41"/>
  <c r="L296" i="41"/>
  <c r="P296" i="41"/>
  <c r="F297" i="41"/>
  <c r="G297" i="41"/>
  <c r="K297" i="41"/>
  <c r="L297" i="41"/>
  <c r="P297" i="41"/>
  <c r="F298" i="41"/>
  <c r="G298" i="41"/>
  <c r="K298" i="41"/>
  <c r="L298" i="41"/>
  <c r="P298" i="41"/>
  <c r="F299" i="41"/>
  <c r="G299" i="41"/>
  <c r="K299" i="41"/>
  <c r="L299" i="41"/>
  <c r="P299" i="41"/>
  <c r="F300" i="41"/>
  <c r="G300" i="41"/>
  <c r="K300" i="41"/>
  <c r="L300" i="41"/>
  <c r="P300" i="41"/>
  <c r="F301" i="41"/>
  <c r="G301" i="41"/>
  <c r="K301" i="41"/>
  <c r="L301" i="41"/>
  <c r="P301" i="41"/>
  <c r="F302" i="41"/>
  <c r="G302" i="41"/>
  <c r="K302" i="41"/>
  <c r="L302" i="41"/>
  <c r="P302" i="41"/>
  <c r="F303" i="41"/>
  <c r="G303" i="41"/>
  <c r="K303" i="41"/>
  <c r="L303" i="41"/>
  <c r="P303" i="41"/>
  <c r="F304" i="41"/>
  <c r="G304" i="41"/>
  <c r="K304" i="41"/>
  <c r="L304" i="41"/>
  <c r="P304" i="41"/>
  <c r="F305" i="41"/>
  <c r="G305" i="41"/>
  <c r="K305" i="41"/>
  <c r="L305" i="41"/>
  <c r="P305" i="41"/>
  <c r="F306" i="41"/>
  <c r="G306" i="41"/>
  <c r="K306" i="41"/>
  <c r="L306" i="41"/>
  <c r="P306" i="41"/>
  <c r="F307" i="41"/>
  <c r="G307" i="41"/>
  <c r="K307" i="41"/>
  <c r="L307" i="41"/>
  <c r="P307" i="41"/>
  <c r="F308" i="41"/>
  <c r="G308" i="41"/>
  <c r="K308" i="41"/>
  <c r="L308" i="41"/>
  <c r="P308" i="41"/>
  <c r="F309" i="41"/>
  <c r="G309" i="41"/>
  <c r="K309" i="41"/>
  <c r="L309" i="41"/>
  <c r="P309" i="41"/>
  <c r="F310" i="41"/>
  <c r="G310" i="41"/>
  <c r="K310" i="41"/>
  <c r="L310" i="41"/>
  <c r="P310" i="41"/>
  <c r="F311" i="41"/>
  <c r="G311" i="41"/>
  <c r="K311" i="41"/>
  <c r="L311" i="41"/>
  <c r="P311" i="41"/>
  <c r="F312" i="41"/>
  <c r="G312" i="41"/>
  <c r="K312" i="41"/>
  <c r="L312" i="41"/>
  <c r="P312" i="41"/>
  <c r="I12" i="49" l="1"/>
  <c r="AH1" i="60"/>
  <c r="P28" i="42" l="1"/>
  <c r="P27" i="42"/>
  <c r="P26" i="42"/>
  <c r="P25" i="42"/>
  <c r="R40" i="59" l="1"/>
  <c r="R37" i="59"/>
  <c r="R36" i="59"/>
  <c r="P33" i="42" l="1"/>
  <c r="P16" i="42"/>
  <c r="P17" i="42"/>
  <c r="P18" i="42"/>
  <c r="P19" i="42"/>
  <c r="P20" i="42"/>
  <c r="P21" i="42"/>
  <c r="P22" i="42"/>
  <c r="P23" i="42"/>
  <c r="P24" i="42"/>
  <c r="P29" i="42"/>
  <c r="P30" i="42"/>
  <c r="P31" i="42"/>
  <c r="P32" i="42"/>
  <c r="P15" i="42"/>
  <c r="P14" i="42"/>
  <c r="P10" i="42"/>
  <c r="P11" i="42"/>
  <c r="P12" i="42"/>
  <c r="P13" i="42"/>
  <c r="L1" i="58" l="1"/>
  <c r="P50" i="46" l="1"/>
  <c r="O50" i="53" l="1"/>
  <c r="AJ1" i="43" l="1"/>
  <c r="O1" i="53" l="1"/>
  <c r="O1" i="52"/>
  <c r="L1" i="42"/>
  <c r="O1" i="46"/>
  <c r="I11" i="49" l="1"/>
  <c r="P50" i="53" l="1"/>
  <c r="P47" i="53"/>
  <c r="P46" i="53"/>
  <c r="H19" i="49" l="1"/>
  <c r="H20" i="49"/>
  <c r="P47" i="46" l="1"/>
  <c r="P46" i="46"/>
  <c r="E65" i="46" l="1"/>
  <c r="E66" i="46" s="1"/>
  <c r="E5" i="46"/>
  <c r="F8" i="35" l="1"/>
  <c r="E6" i="46" l="1"/>
  <c r="C11" i="49" l="1"/>
  <c r="K7" i="49"/>
  <c r="D1" i="42" l="1"/>
  <c r="C7" i="35" l="1"/>
  <c r="A22" i="41"/>
  <c r="A23" i="41" s="1"/>
  <c r="A108" i="41" l="1"/>
  <c r="A109" i="41" s="1"/>
  <c r="A110" i="41" s="1"/>
  <c r="A111" i="41" s="1"/>
  <c r="A112" i="41" s="1"/>
  <c r="A113" i="41" s="1"/>
  <c r="A114" i="41" s="1"/>
  <c r="A115" i="41" s="1"/>
  <c r="A116" i="41" s="1"/>
  <c r="A117" i="41" s="1"/>
  <c r="A118" i="41" s="1"/>
  <c r="A119" i="41" s="1"/>
  <c r="A120" i="41" s="1"/>
  <c r="A121" i="41" s="1"/>
  <c r="A122" i="41" s="1"/>
  <c r="A123" i="41" s="1"/>
  <c r="A124" i="41" s="1"/>
  <c r="A125" i="41" s="1"/>
  <c r="A126" i="41" s="1"/>
  <c r="A127" i="41" s="1"/>
  <c r="A128" i="41" s="1"/>
  <c r="A129" i="41" s="1"/>
  <c r="A130" i="41" s="1"/>
  <c r="A131" i="41" s="1"/>
  <c r="A132" i="41" s="1"/>
  <c r="A133" i="41" s="1"/>
  <c r="A134" i="41" s="1"/>
  <c r="A135" i="41" s="1"/>
  <c r="A136" i="41" s="1"/>
  <c r="A137" i="41" s="1"/>
  <c r="A138" i="41" s="1"/>
  <c r="A139" i="41" s="1"/>
  <c r="A140" i="41" s="1"/>
  <c r="A141" i="41" s="1"/>
  <c r="A142" i="41" s="1"/>
  <c r="A143" i="41" s="1"/>
  <c r="A144" i="41" s="1"/>
  <c r="A145" i="41" s="1"/>
  <c r="A146" i="41" s="1"/>
  <c r="A147" i="41" s="1"/>
  <c r="A148" i="41" s="1"/>
  <c r="A149" i="41" s="1"/>
  <c r="A150" i="41" s="1"/>
  <c r="A151" i="41" s="1"/>
  <c r="A152" i="41" s="1"/>
  <c r="A153" i="41" s="1"/>
  <c r="A154" i="41" s="1"/>
  <c r="A155" i="41" s="1"/>
  <c r="A156" i="41" s="1"/>
  <c r="A157" i="41" s="1"/>
  <c r="A158" i="41" s="1"/>
  <c r="A159" i="41" s="1"/>
  <c r="A160" i="41" s="1"/>
  <c r="A161" i="41" s="1"/>
  <c r="A162" i="41" s="1"/>
  <c r="A163" i="41" s="1"/>
  <c r="A164" i="41" s="1"/>
  <c r="A165" i="41" s="1"/>
  <c r="A166" i="41" s="1"/>
  <c r="A167" i="41" s="1"/>
  <c r="A168" i="41" s="1"/>
  <c r="A169" i="41" s="1"/>
  <c r="A170" i="41" s="1"/>
  <c r="A171" i="41" s="1"/>
  <c r="A172" i="41" s="1"/>
  <c r="A173" i="41" s="1"/>
  <c r="A174" i="41" s="1"/>
  <c r="A175" i="41" s="1"/>
  <c r="A176" i="41" s="1"/>
  <c r="A177" i="41" s="1"/>
  <c r="A178" i="41" s="1"/>
  <c r="A179" i="41" s="1"/>
  <c r="A180" i="41" s="1"/>
  <c r="A181" i="41" s="1"/>
  <c r="A182" i="41" s="1"/>
  <c r="A183" i="41" s="1"/>
  <c r="A184" i="41" s="1"/>
  <c r="A185" i="41" s="1"/>
  <c r="A186" i="41" s="1"/>
  <c r="A187" i="41" s="1"/>
  <c r="A188" i="41" s="1"/>
  <c r="A189" i="41" s="1"/>
  <c r="A190" i="41" s="1"/>
  <c r="A191" i="41" s="1"/>
  <c r="A192" i="41" s="1"/>
  <c r="A193" i="41" s="1"/>
  <c r="A194" i="41" s="1"/>
  <c r="A195" i="41" s="1"/>
  <c r="A196" i="41" s="1"/>
  <c r="A197" i="41" s="1"/>
  <c r="A198" i="41" s="1"/>
  <c r="A199" i="41" s="1"/>
  <c r="A200" i="41" s="1"/>
  <c r="A201" i="41" s="1"/>
  <c r="A202" i="41" s="1"/>
  <c r="A203" i="41" s="1"/>
  <c r="A204" i="41" s="1"/>
  <c r="A205" i="41" s="1"/>
  <c r="A206" i="41" s="1"/>
  <c r="A207" i="41" s="1"/>
  <c r="A208" i="41" s="1"/>
  <c r="A209" i="41" s="1"/>
  <c r="A210" i="41" s="1"/>
  <c r="A211" i="41" s="1"/>
  <c r="A212" i="41" s="1"/>
  <c r="A213" i="41" s="1"/>
  <c r="A214" i="41" s="1"/>
  <c r="A215" i="41" s="1"/>
  <c r="A216" i="41" s="1"/>
  <c r="A217" i="41" s="1"/>
  <c r="A218" i="41" s="1"/>
  <c r="A219" i="41" s="1"/>
  <c r="A220" i="41" s="1"/>
  <c r="A221" i="41" s="1"/>
  <c r="A222" i="41" s="1"/>
  <c r="A223" i="41" s="1"/>
  <c r="A224" i="41" s="1"/>
  <c r="A225" i="41" s="1"/>
  <c r="A226" i="41" s="1"/>
  <c r="A227" i="41" s="1"/>
  <c r="A228" i="41" s="1"/>
  <c r="A229" i="41" s="1"/>
  <c r="A230" i="41" s="1"/>
  <c r="A231" i="41" s="1"/>
  <c r="A232" i="41" s="1"/>
  <c r="A233" i="41" s="1"/>
  <c r="A234" i="41" s="1"/>
  <c r="A235" i="41" s="1"/>
  <c r="A236" i="41" s="1"/>
  <c r="A237" i="41" s="1"/>
  <c r="A238" i="41" s="1"/>
  <c r="A239" i="41" s="1"/>
  <c r="A240" i="41" s="1"/>
  <c r="A241" i="41" s="1"/>
  <c r="A242" i="41" s="1"/>
  <c r="A243" i="41" s="1"/>
  <c r="A244" i="41" s="1"/>
  <c r="A245" i="41" s="1"/>
  <c r="A246" i="41" s="1"/>
  <c r="A247" i="41" s="1"/>
  <c r="A248" i="41" s="1"/>
  <c r="A249" i="41" s="1"/>
  <c r="A250" i="41" s="1"/>
  <c r="A251" i="41" s="1"/>
  <c r="A252" i="41" s="1"/>
  <c r="A253" i="41" s="1"/>
  <c r="A254" i="41" s="1"/>
  <c r="A255" i="41" s="1"/>
  <c r="A256" i="41" s="1"/>
  <c r="A257" i="41" s="1"/>
  <c r="A258" i="41" s="1"/>
  <c r="A259" i="41" s="1"/>
  <c r="A260" i="41" s="1"/>
  <c r="A261" i="41" s="1"/>
  <c r="A262" i="41" s="1"/>
  <c r="A263" i="41" s="1"/>
  <c r="A264" i="41" s="1"/>
  <c r="A265" i="41" s="1"/>
  <c r="A266" i="41" s="1"/>
  <c r="A267" i="41" s="1"/>
  <c r="A268" i="41" s="1"/>
  <c r="A269" i="41" s="1"/>
  <c r="A270" i="41" s="1"/>
  <c r="A271" i="41" s="1"/>
  <c r="A272" i="41" s="1"/>
  <c r="A273" i="41" s="1"/>
  <c r="A274" i="41" s="1"/>
  <c r="A275" i="41" s="1"/>
  <c r="A276" i="41" s="1"/>
  <c r="A277" i="41" s="1"/>
  <c r="A278" i="41" s="1"/>
  <c r="A279" i="41" s="1"/>
  <c r="A280" i="41" s="1"/>
  <c r="A281" i="41" s="1"/>
  <c r="A282" i="41" s="1"/>
  <c r="A283" i="41" s="1"/>
  <c r="A284" i="41" s="1"/>
  <c r="A285" i="41" s="1"/>
  <c r="A286" i="41" s="1"/>
  <c r="A287" i="41" s="1"/>
  <c r="A288" i="41" s="1"/>
  <c r="A289" i="41" s="1"/>
  <c r="A290" i="41" s="1"/>
  <c r="A291" i="41" s="1"/>
  <c r="A292" i="41" s="1"/>
  <c r="A293" i="41" s="1"/>
  <c r="A294" i="41" s="1"/>
  <c r="A295" i="41" s="1"/>
  <c r="A296" i="41" s="1"/>
  <c r="A297" i="41" s="1"/>
  <c r="A298" i="41" s="1"/>
  <c r="A299" i="41" s="1"/>
  <c r="A300" i="41" s="1"/>
  <c r="A301" i="41" s="1"/>
  <c r="A302" i="41" s="1"/>
  <c r="A303" i="41" s="1"/>
  <c r="A304" i="41" s="1"/>
  <c r="A305" i="41" s="1"/>
  <c r="A306" i="41" s="1"/>
  <c r="A307" i="41" s="1"/>
  <c r="A308" i="41" s="1"/>
  <c r="A309" i="41" s="1"/>
  <c r="A310" i="41" s="1"/>
  <c r="A311" i="41" s="1"/>
  <c r="A312" i="41" s="1"/>
  <c r="A313" i="41" s="1"/>
  <c r="A314" i="41" s="1"/>
  <c r="A315" i="41" s="1"/>
  <c r="A316" i="41" s="1"/>
  <c r="A317" i="41" s="1"/>
  <c r="A318" i="41" s="1"/>
  <c r="A319" i="41" s="1"/>
  <c r="A320" i="41" s="1"/>
  <c r="A321" i="41" s="1"/>
  <c r="A322" i="41" s="1"/>
  <c r="A323" i="41" s="1"/>
  <c r="A324" i="41" s="1"/>
  <c r="A325" i="41" s="1"/>
  <c r="A326" i="41" s="1"/>
  <c r="A327" i="41" s="1"/>
  <c r="A328" i="41" s="1"/>
  <c r="A329" i="41" s="1"/>
  <c r="A330" i="41" s="1"/>
  <c r="A331" i="41" s="1"/>
  <c r="A332" i="41" s="1"/>
  <c r="A333" i="41" s="1"/>
  <c r="A334" i="41" s="1"/>
  <c r="A335" i="41" s="1"/>
  <c r="A336" i="41" s="1"/>
  <c r="A337" i="41" s="1"/>
  <c r="A338" i="41" s="1"/>
  <c r="A339" i="41" s="1"/>
  <c r="A340" i="41" s="1"/>
  <c r="A341" i="41" s="1"/>
  <c r="A342" i="41" s="1"/>
  <c r="A343" i="41" s="1"/>
  <c r="A344" i="41" s="1"/>
  <c r="A345" i="41" s="1"/>
  <c r="A346" i="41" s="1"/>
  <c r="A347" i="41" s="1"/>
  <c r="A348" i="41" s="1"/>
  <c r="A349" i="41" s="1"/>
  <c r="A350" i="41" s="1"/>
  <c r="A351" i="41" s="1"/>
  <c r="A352" i="41" s="1"/>
  <c r="A353" i="41" s="1"/>
  <c r="A354" i="41" s="1"/>
  <c r="A355" i="41" s="1"/>
  <c r="A356" i="41" s="1"/>
  <c r="A357" i="41" s="1"/>
  <c r="A358" i="41" s="1"/>
  <c r="A359" i="41" s="1"/>
  <c r="A360" i="41" s="1"/>
  <c r="A361" i="41" s="1"/>
  <c r="A362" i="41" s="1"/>
  <c r="A363" i="41" s="1"/>
  <c r="A364" i="41" s="1"/>
  <c r="A365" i="41" s="1"/>
  <c r="A366" i="41" s="1"/>
  <c r="A367" i="41" s="1"/>
  <c r="A368" i="41" s="1"/>
  <c r="A369" i="41" s="1"/>
  <c r="A370" i="41" s="1"/>
  <c r="A371" i="41" s="1"/>
  <c r="A372" i="41" s="1"/>
  <c r="A373" i="41" s="1"/>
  <c r="A374" i="41" s="1"/>
  <c r="A375" i="41" s="1"/>
  <c r="A376" i="41" s="1"/>
  <c r="A377" i="41" s="1"/>
  <c r="A378" i="41" s="1"/>
  <c r="A379" i="41" s="1"/>
  <c r="A380" i="41" s="1"/>
  <c r="A381" i="41" s="1"/>
  <c r="A382" i="41" s="1"/>
  <c r="A383" i="41" s="1"/>
  <c r="A384" i="41" s="1"/>
  <c r="A385" i="41" s="1"/>
  <c r="A386" i="41" s="1"/>
  <c r="A387" i="41" s="1"/>
  <c r="A388" i="41" s="1"/>
  <c r="A389" i="41" s="1"/>
  <c r="A390" i="41" s="1"/>
  <c r="A391" i="41" s="1"/>
  <c r="A392" i="41" s="1"/>
  <c r="A393" i="41" s="1"/>
  <c r="A394" i="41" s="1"/>
  <c r="A395" i="41" s="1"/>
  <c r="A396" i="41" s="1"/>
  <c r="A397" i="41" s="1"/>
  <c r="A398" i="41" s="1"/>
  <c r="A399" i="41" s="1"/>
  <c r="A400" i="41" s="1"/>
  <c r="A401" i="41" s="1"/>
  <c r="A402" i="41" s="1"/>
  <c r="A403" i="41" s="1"/>
  <c r="A404" i="41" s="1"/>
  <c r="A405" i="41" s="1"/>
  <c r="A406" i="41" s="1"/>
  <c r="A407" i="41" s="1"/>
  <c r="A408" i="41" s="1"/>
  <c r="A409" i="41" s="1"/>
  <c r="A410" i="41" s="1"/>
  <c r="A411" i="41" s="1"/>
  <c r="A412" i="41" s="1"/>
  <c r="A413" i="41" s="1"/>
  <c r="A414" i="41" s="1"/>
  <c r="A415" i="41" s="1"/>
  <c r="A416" i="41" s="1"/>
  <c r="A417" i="41" s="1"/>
  <c r="A418" i="41" s="1"/>
  <c r="A419" i="41" s="1"/>
  <c r="A420" i="41" s="1"/>
  <c r="A421" i="41" s="1"/>
  <c r="A422" i="41" s="1"/>
  <c r="A423" i="41" s="1"/>
  <c r="A424" i="41" s="1"/>
  <c r="A425" i="41" s="1"/>
  <c r="A426" i="41" s="1"/>
  <c r="A427" i="41" s="1"/>
  <c r="A428" i="41" s="1"/>
  <c r="A429" i="41" s="1"/>
  <c r="A430" i="41" s="1"/>
  <c r="A431" i="41" s="1"/>
  <c r="A432" i="41" s="1"/>
  <c r="A433" i="41" s="1"/>
  <c r="A434" i="41" s="1"/>
  <c r="A435" i="41" s="1"/>
  <c r="A436" i="41" s="1"/>
  <c r="A437" i="41" s="1"/>
  <c r="A438" i="41" s="1"/>
  <c r="A439" i="41" s="1"/>
  <c r="A440" i="41" s="1"/>
  <c r="A441" i="41" s="1"/>
  <c r="A442" i="41" s="1"/>
  <c r="A443" i="41" s="1"/>
  <c r="A444" i="41" s="1"/>
  <c r="A445" i="41" s="1"/>
  <c r="A446" i="41" s="1"/>
  <c r="A447" i="41" s="1"/>
  <c r="A448" i="41" s="1"/>
  <c r="A449" i="41" s="1"/>
  <c r="A450" i="41" s="1"/>
  <c r="A451" i="41" s="1"/>
  <c r="A452" i="41" s="1"/>
  <c r="A453" i="41" s="1"/>
  <c r="A454" i="41" s="1"/>
  <c r="A455" i="41" s="1"/>
  <c r="A456" i="41" s="1"/>
  <c r="A457" i="41" s="1"/>
  <c r="A458" i="41" s="1"/>
  <c r="A459" i="41" s="1"/>
  <c r="A460" i="41" s="1"/>
  <c r="A461" i="41" s="1"/>
  <c r="A462" i="41" s="1"/>
  <c r="A463" i="41" s="1"/>
  <c r="A464" i="41" s="1"/>
  <c r="A465" i="41" s="1"/>
  <c r="A466" i="41" s="1"/>
  <c r="A467" i="41" s="1"/>
  <c r="A468" i="41" s="1"/>
  <c r="A469" i="41" s="1"/>
  <c r="A470" i="41" s="1"/>
  <c r="A471" i="41" s="1"/>
  <c r="A472" i="41" s="1"/>
  <c r="A473" i="41" s="1"/>
  <c r="A474" i="41" s="1"/>
  <c r="A475" i="41" s="1"/>
  <c r="A476" i="41" s="1"/>
  <c r="A477" i="41" s="1"/>
  <c r="A478" i="41" s="1"/>
  <c r="A479" i="41" s="1"/>
  <c r="A480" i="41" s="1"/>
  <c r="A481" i="41" s="1"/>
  <c r="A482" i="41" s="1"/>
  <c r="A483" i="41" s="1"/>
  <c r="A484" i="41" s="1"/>
  <c r="A485" i="41" s="1"/>
  <c r="A486" i="41" s="1"/>
  <c r="A487" i="41" s="1"/>
  <c r="A488" i="41" s="1"/>
  <c r="A489" i="41" s="1"/>
  <c r="A490" i="41" s="1"/>
  <c r="A491" i="41" s="1"/>
  <c r="A492" i="41" s="1"/>
  <c r="A493" i="41" s="1"/>
  <c r="A494" i="41" s="1"/>
  <c r="A495" i="41" s="1"/>
  <c r="A496" i="41" s="1"/>
  <c r="A497" i="41" s="1"/>
  <c r="A498" i="41" s="1"/>
  <c r="A499" i="41" s="1"/>
  <c r="A500" i="41" s="1"/>
  <c r="A501" i="41" s="1"/>
  <c r="A502" i="41" s="1"/>
  <c r="A503" i="41" s="1"/>
  <c r="A504" i="41" s="1"/>
  <c r="A505" i="41" s="1"/>
  <c r="A506" i="41" s="1"/>
  <c r="A507" i="41" s="1"/>
  <c r="A508" i="41" s="1"/>
  <c r="A509" i="41" s="1"/>
  <c r="A510" i="41" s="1"/>
  <c r="A511" i="41" s="1"/>
  <c r="A512" i="41" s="1"/>
  <c r="A513" i="41" s="1"/>
  <c r="A514" i="41" s="1"/>
  <c r="A515" i="41" s="1"/>
  <c r="A516" i="41" s="1"/>
  <c r="A517" i="41" s="1"/>
  <c r="A518" i="41" s="1"/>
  <c r="A519" i="41" s="1"/>
  <c r="A520" i="41" s="1"/>
  <c r="A521" i="41" s="1"/>
  <c r="A522" i="41" s="1"/>
  <c r="A523" i="41" s="1"/>
  <c r="A524" i="41" s="1"/>
  <c r="A525" i="41" s="1"/>
  <c r="A526" i="41" s="1"/>
  <c r="A527" i="41" s="1"/>
  <c r="A528" i="41" s="1"/>
  <c r="A529" i="41" s="1"/>
  <c r="A530" i="41" s="1"/>
  <c r="A531" i="41" s="1"/>
  <c r="A532" i="41" s="1"/>
  <c r="A533" i="41" s="1"/>
  <c r="A534" i="41" s="1"/>
  <c r="A535" i="41" s="1"/>
  <c r="A536" i="41" s="1"/>
  <c r="A537" i="41" s="1"/>
  <c r="A538" i="41" s="1"/>
  <c r="A539" i="41" s="1"/>
  <c r="A540" i="41" s="1"/>
  <c r="A541" i="41" s="1"/>
  <c r="A542" i="41" s="1"/>
  <c r="A543" i="41" s="1"/>
  <c r="A544" i="41" s="1"/>
  <c r="A545" i="41" s="1"/>
  <c r="A546" i="41" s="1"/>
  <c r="A547" i="41" s="1"/>
  <c r="A548" i="41" s="1"/>
  <c r="A549" i="41" s="1"/>
  <c r="A550" i="41" s="1"/>
  <c r="A551" i="41" s="1"/>
  <c r="A552" i="41" s="1"/>
  <c r="A553" i="41" s="1"/>
  <c r="A554" i="41" s="1"/>
  <c r="A555" i="41" s="1"/>
  <c r="A556" i="41" s="1"/>
  <c r="A557" i="41" s="1"/>
  <c r="A558" i="41" s="1"/>
  <c r="A559" i="41" s="1"/>
  <c r="A560" i="41" s="1"/>
  <c r="A561" i="41" s="1"/>
  <c r="A562" i="41" s="1"/>
  <c r="A563" i="41" s="1"/>
  <c r="A564" i="41" s="1"/>
  <c r="A565" i="41" s="1"/>
  <c r="A566" i="41" s="1"/>
  <c r="A567" i="41" s="1"/>
  <c r="A568" i="41" s="1"/>
  <c r="A569" i="41" s="1"/>
  <c r="A570" i="41" s="1"/>
  <c r="A571" i="41" s="1"/>
  <c r="A572" i="41" s="1"/>
  <c r="A573" i="41" s="1"/>
  <c r="A574" i="41" s="1"/>
  <c r="A575" i="41" s="1"/>
  <c r="A576" i="41" s="1"/>
  <c r="A577" i="41" s="1"/>
  <c r="A578" i="41" s="1"/>
  <c r="A579" i="41" s="1"/>
  <c r="A580" i="41" s="1"/>
  <c r="A581" i="41" s="1"/>
  <c r="A582" i="41" s="1"/>
  <c r="A583" i="41" s="1"/>
  <c r="A584" i="41" s="1"/>
  <c r="A585" i="41" s="1"/>
  <c r="A586" i="41" s="1"/>
  <c r="A587" i="41" s="1"/>
  <c r="A588" i="41" s="1"/>
  <c r="A589" i="41" s="1"/>
  <c r="A590" i="41" s="1"/>
  <c r="A591" i="41" s="1"/>
  <c r="A592" i="41" s="1"/>
  <c r="A593" i="41" s="1"/>
  <c r="A594" i="41" s="1"/>
  <c r="A595" i="41" s="1"/>
  <c r="A596" i="41" s="1"/>
  <c r="A597" i="41" s="1"/>
  <c r="A598" i="41" s="1"/>
  <c r="A599" i="41" s="1"/>
  <c r="A600" i="41" s="1"/>
  <c r="A601" i="41" s="1"/>
  <c r="A602" i="41" s="1"/>
  <c r="A603" i="41" s="1"/>
  <c r="A604" i="41" s="1"/>
  <c r="A605" i="41" s="1"/>
  <c r="A606" i="41" s="1"/>
  <c r="A607" i="41" s="1"/>
  <c r="A608" i="41" s="1"/>
  <c r="A609" i="41" s="1"/>
  <c r="A610" i="41" s="1"/>
  <c r="A611" i="41" s="1"/>
  <c r="A612" i="41" s="1"/>
  <c r="A613" i="41" s="1"/>
  <c r="A614" i="41" s="1"/>
  <c r="A615" i="41" s="1"/>
  <c r="A616" i="41" s="1"/>
  <c r="A617" i="41" s="1"/>
  <c r="A618" i="41" s="1"/>
  <c r="A619" i="41" s="1"/>
  <c r="A620" i="41" s="1"/>
  <c r="A621" i="41" s="1"/>
  <c r="A622" i="41" s="1"/>
  <c r="A623" i="41" s="1"/>
  <c r="A624" i="41" s="1"/>
  <c r="A625" i="41" s="1"/>
  <c r="A626" i="41" s="1"/>
  <c r="A627" i="41" s="1"/>
  <c r="A628" i="41" s="1"/>
  <c r="A629" i="41" s="1"/>
  <c r="A630" i="41" s="1"/>
  <c r="A631" i="41" s="1"/>
  <c r="A632" i="41" s="1"/>
  <c r="A633" i="41" s="1"/>
  <c r="A634" i="41" s="1"/>
  <c r="A635" i="41" s="1"/>
  <c r="A636" i="41" s="1"/>
  <c r="A637" i="41" s="1"/>
  <c r="A638" i="41" s="1"/>
  <c r="A639" i="41" s="1"/>
  <c r="A640" i="41" s="1"/>
  <c r="A641" i="41" s="1"/>
  <c r="A642" i="41" s="1"/>
  <c r="A643" i="41" s="1"/>
  <c r="A644" i="41" s="1"/>
  <c r="A645" i="41" s="1"/>
  <c r="A646" i="41" s="1"/>
  <c r="A647" i="4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Weston, Tanya</author>
  </authors>
  <commentList>
    <comment ref="B31" authorId="0" shapeId="0" xr:uid="{2A6124D6-78DF-40C0-869C-5202373B9FA0}">
      <text>
        <r>
          <rPr>
            <b/>
            <sz val="9"/>
            <color indexed="81"/>
            <rFont val="Tahoma"/>
            <family val="2"/>
          </rPr>
          <t xml:space="preserve">Weston, Tanya: </t>
        </r>
        <r>
          <rPr>
            <b/>
            <sz val="8"/>
            <color indexed="81"/>
            <rFont val="Tahoma"/>
            <family val="2"/>
          </rPr>
          <t>Sept 8/22</t>
        </r>
        <r>
          <rPr>
            <sz val="9"/>
            <color indexed="81"/>
            <rFont val="Tahoma"/>
            <family val="2"/>
          </rPr>
          <t xml:space="preserve">
updated blurb.  FSPs include the same info as the red/pink binders so no longer providing the binders. We will check NO for D on App C1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tc={6DAF77C4-EF8C-451C-8474-624B532FA3C7}</author>
  </authors>
  <commentList>
    <comment ref="B14" authorId="0" shapeId="0" xr:uid="{6DAF77C4-EF8C-451C-8474-624B532FA3C7}">
      <text>
        <t>[Threaded comment]
Your version of Excel allows you to read this threaded comment; however, any edits to it will get removed if the file is opened in a newer version of Excel. Learn more: https://go.microsoft.com/fwlink/?linkid=870924
Comment:
    YES=only if they have a full FSP binder (red duotangs no longer count!)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Weston, Tanya</author>
  </authors>
  <commentList>
    <comment ref="A18" authorId="0" shapeId="0" xr:uid="{925E55BD-CC13-4535-BB23-19150056459A}">
      <text>
        <r>
          <rPr>
            <b/>
            <sz val="9"/>
            <color indexed="81"/>
            <rFont val="Tahoma"/>
            <family val="2"/>
          </rPr>
          <t>Weston, Tanya:</t>
        </r>
        <r>
          <rPr>
            <sz val="9"/>
            <color indexed="81"/>
            <rFont val="Tahoma"/>
            <family val="2"/>
          </rPr>
          <t xml:space="preserve">
February 25/21- added TO - tested by others to legend
March 10/21-added I-visual inspection
</t>
        </r>
      </text>
    </comment>
    <comment ref="E20" authorId="0" shapeId="0" xr:uid="{00000000-0006-0000-0200-000001000000}">
      <text>
        <r>
          <rPr>
            <b/>
            <sz val="9"/>
            <color indexed="81"/>
            <rFont val="Tahoma"/>
            <family val="2"/>
          </rPr>
          <t xml:space="preserve">Samantha D'Amour: Feb 24/21:
</t>
        </r>
        <r>
          <rPr>
            <sz val="9"/>
            <color indexed="81"/>
            <rFont val="Tahoma"/>
            <family val="2"/>
          </rPr>
          <t>Added information to section.</t>
        </r>
        <r>
          <rPr>
            <b/>
            <sz val="9"/>
            <color indexed="81"/>
            <rFont val="Tahoma"/>
            <family val="2"/>
          </rPr>
          <t xml:space="preserve">
Weston, Tanya: </t>
        </r>
        <r>
          <rPr>
            <b/>
            <sz val="8"/>
            <color indexed="81"/>
            <rFont val="Tahoma"/>
            <family val="2"/>
          </rPr>
          <t>Jan 15, 2020</t>
        </r>
        <r>
          <rPr>
            <sz val="9"/>
            <color indexed="81"/>
            <rFont val="Tahoma"/>
            <family val="2"/>
          </rPr>
          <t xml:space="preserve">
Ancillary checklist
added to the formula… if yes, adds checkmark in alarm operation confirmed column E.
Updated ET to show NA not checkmark in Column E
</t>
        </r>
        <r>
          <rPr>
            <b/>
            <sz val="9"/>
            <color indexed="81"/>
            <rFont val="Tahoma"/>
            <family val="2"/>
          </rPr>
          <t>JAN 30/20-TW -</t>
        </r>
        <r>
          <rPr>
            <sz val="9"/>
            <color indexed="81"/>
            <rFont val="Tahoma"/>
            <family val="2"/>
          </rPr>
          <t xml:space="preserve"> PANEL, BATT &amp; ANNUN added to formula, if yes, adds checkmark in alarm operation confirmed column E.</t>
        </r>
      </text>
    </comment>
    <comment ref="G20" authorId="0" shapeId="0" xr:uid="{00000000-0006-0000-0200-000002000000}">
      <text>
        <r>
          <rPr>
            <b/>
            <sz val="8"/>
            <color indexed="81"/>
            <rFont val="Tahoma"/>
            <family val="2"/>
          </rPr>
          <t>Weston, Tanya: June 21/19</t>
        </r>
        <r>
          <rPr>
            <sz val="8"/>
            <color indexed="81"/>
            <rFont val="Tahoma"/>
            <family val="2"/>
          </rPr>
          <t xml:space="preserve">
modified formula applies only to Output = Ancillary devices and audible/visual devices only all others blank per TL</t>
        </r>
        <r>
          <rPr>
            <sz val="9"/>
            <color indexed="81"/>
            <rFont val="Tahoma"/>
            <family val="2"/>
          </rPr>
          <t xml:space="preserve">
</t>
        </r>
      </text>
    </comment>
    <comment ref="K20" authorId="0" shapeId="0" xr:uid="{12FAFD35-8A1D-4CB3-AB07-2145A9307F3D}">
      <text>
        <r>
          <rPr>
            <b/>
            <sz val="9"/>
            <color indexed="81"/>
            <rFont val="Tahoma"/>
            <family val="2"/>
          </rPr>
          <t>Weston, Tanya:</t>
        </r>
        <r>
          <rPr>
            <sz val="9"/>
            <color indexed="81"/>
            <rFont val="Tahoma"/>
            <family val="2"/>
          </rPr>
          <t xml:space="preserve">
Updated April 1, 2021 per Tim</t>
        </r>
      </text>
    </comment>
    <comment ref="L20" authorId="0" shapeId="0" xr:uid="{6DABCA44-935B-4216-A673-B1675BFD0E6B}">
      <text>
        <r>
          <rPr>
            <b/>
            <sz val="9"/>
            <color indexed="81"/>
            <rFont val="Tahoma"/>
            <family val="2"/>
          </rPr>
          <t>Weston, Tanya:</t>
        </r>
        <r>
          <rPr>
            <sz val="9"/>
            <color indexed="81"/>
            <rFont val="Tahoma"/>
            <family val="2"/>
          </rPr>
          <t xml:space="preserve">
Updated April 1, 2021 per Tim
Updated to Inspected &amp; tested March 10/22 per Kane</t>
        </r>
      </text>
    </comment>
    <comment ref="P20" authorId="0" shapeId="0" xr:uid="{00000000-0006-0000-0200-000003000000}">
      <text>
        <r>
          <rPr>
            <b/>
            <sz val="9"/>
            <color indexed="81"/>
            <rFont val="Tahoma"/>
            <family val="2"/>
          </rPr>
          <t>Weston, Tanya:</t>
        </r>
        <r>
          <rPr>
            <sz val="9"/>
            <color indexed="81"/>
            <rFont val="Tahoma"/>
            <family val="2"/>
          </rPr>
          <t xml:space="preserve">
Jan 15/20
updated formula for Smoke detector to enter only "Sensitivity:"
deleted V, %, seconds or flashes so more space for tech to write in.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Weston, Tanya</author>
  </authors>
  <commentList>
    <comment ref="I56" authorId="0" shapeId="0" xr:uid="{00000000-0006-0000-0400-000001000000}">
      <text>
        <r>
          <rPr>
            <b/>
            <sz val="9"/>
            <color indexed="81"/>
            <rFont val="Tahoma"/>
            <family val="2"/>
          </rPr>
          <t>Weston, Tanya:</t>
        </r>
        <r>
          <rPr>
            <sz val="9"/>
            <color indexed="81"/>
            <rFont val="Tahoma"/>
            <family val="2"/>
          </rPr>
          <t xml:space="preserve">
added "technician use only" note
Jan 15, 2020)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tc={1E030731-7444-4D98-9923-1768083B86C9}</author>
    <author>tc={32A6C9CC-C8BA-4800-A136-73B068444142}</author>
  </authors>
  <commentList>
    <comment ref="B29" authorId="0" shapeId="0" xr:uid="{1E030731-7444-4D98-9923-1768083B86C9}">
      <text>
        <t>[Threaded comment]
Your version of Excel allows you to read this threaded comment; however, any edits to it will get removed if the file is opened in a newer version of Excel. Learn more: https://go.microsoft.com/fwlink/?linkid=870924
Comment:
    Note if both Annual &amp; 5yr or Annual &amp; 3 yr done in same visit</t>
      </text>
    </comment>
    <comment ref="B109" authorId="1" shapeId="0" xr:uid="{32A6C9CC-C8BA-4800-A136-73B068444142}">
      <text>
        <t>[Threaded comment]
Your version of Excel allows you to read this threaded comment; however, any edits to it will get removed if the file is opened in a newer version of Excel. Learn more: https://go.microsoft.com/fwlink/?linkid=870924
Comment:
    Make note if no FDC (rare)</t>
      </text>
    </comment>
  </commentList>
</comments>
</file>

<file path=xl/sharedStrings.xml><?xml version="1.0" encoding="utf-8"?>
<sst xmlns="http://schemas.openxmlformats.org/spreadsheetml/2006/main" count="2398" uniqueCount="1185">
  <si>
    <t>Phone: (250) 475-6077</t>
  </si>
  <si>
    <t>service@cantec.ca</t>
  </si>
  <si>
    <t>www.cantec.ca</t>
  </si>
  <si>
    <t>Annual Life Safety System &amp; Equipment
Testing &amp; Inspection Report</t>
  </si>
  <si>
    <t>Prepared for:</t>
  </si>
  <si>
    <t>Building Address:</t>
  </si>
  <si>
    <t>Building Name:</t>
  </si>
  <si>
    <t>Date:</t>
  </si>
  <si>
    <t>Cantec Fire Alarms will continue its endeavour to exceed industry standards; our annual audit 
procedures to remain a ULC listed Fire Alarm Service Provider, contributes to this effort. 
Cantec Fire Alarms is currently the only ULC listed company on Vancouver Island.</t>
  </si>
  <si>
    <t>Alarm Service Company: (1258633-000)</t>
  </si>
  <si>
    <t>Company Name:</t>
  </si>
  <si>
    <t>CANTEC FIRE ALARMS LTD.</t>
  </si>
  <si>
    <t>File - Vol. No.:</t>
  </si>
  <si>
    <t>S6789-1</t>
  </si>
  <si>
    <t>CCN:</t>
  </si>
  <si>
    <t>UWJSC</t>
  </si>
  <si>
    <t>Listing Category:</t>
  </si>
  <si>
    <t>Fire Alarm Systems</t>
  </si>
  <si>
    <t xml:space="preserve">Cantec Fire Alarms Ltd is a proud and contributing member </t>
  </si>
  <si>
    <t>to the Vancouver Island Fire Protection Association since</t>
  </si>
  <si>
    <t>2020/2021.</t>
  </si>
  <si>
    <t>This is to certify that the Alarm Service Company indicated above is included by Underwriters Laboratories
 Inc. (UL) in its Product Directories as eligible to use the UL Listing Mark in connection with Certificated Alarm Systems.</t>
  </si>
  <si>
    <r>
      <rPr>
        <u/>
        <sz val="10"/>
        <color theme="1"/>
        <rFont val="Calibri"/>
        <family val="2"/>
        <scheme val="minor"/>
      </rPr>
      <t>Please Note:</t>
    </r>
    <r>
      <rPr>
        <sz val="10"/>
        <color theme="1"/>
        <rFont val="Calibri"/>
        <family val="2"/>
        <scheme val="minor"/>
      </rPr>
      <t xml:space="preserve"> CAN/ULC-S536-13 requires that "a copy of the inspection and test report be given to the owner or the owner's representative for the building and be kept available on site." It is recommended to keep this report within the Fire Safety Plan Box or near the control unit.</t>
    </r>
  </si>
  <si>
    <t>Attention to:</t>
  </si>
  <si>
    <t>Site Name:</t>
  </si>
  <si>
    <t>Site Address:</t>
  </si>
  <si>
    <t>Deficiency Summary for Annual Inspection</t>
  </si>
  <si>
    <t>OWNER IS RESPONSIBLE FOR THE FOLLOWING DEFICIENCIES</t>
  </si>
  <si>
    <t>NO</t>
  </si>
  <si>
    <t>Fire Safety Plan onsite?</t>
  </si>
  <si>
    <t>&lt;&lt;if site has full FSP- FSP &amp;  Appendix C 'D' should say yes</t>
  </si>
  <si>
    <t>Monthly Fire Alarm System Testing done?</t>
  </si>
  <si>
    <t>YES</t>
  </si>
  <si>
    <t>Sprinkler Deficiencies?</t>
  </si>
  <si>
    <t xml:space="preserve">&lt;&lt;&lt;DELETE THIS LINE IF SPRINKLER COMPANY BILLS DIRECT.   ONLY NEEDED FOR SITES WHERE SPRINKLER COMPANY BILLS TO US.  </t>
  </si>
  <si>
    <t>Quantity</t>
  </si>
  <si>
    <t>Description</t>
  </si>
  <si>
    <t>Location</t>
  </si>
  <si>
    <t>Refer to C2.14 Recommendations</t>
  </si>
  <si>
    <t>Refer to C2.15 Remarks</t>
  </si>
  <si>
    <t>DEFICIENCIES</t>
  </si>
  <si>
    <t>Fire Alarm</t>
  </si>
  <si>
    <t>'C1 - Appendix, Section D' - Fire Alarm System Documentation not onsite.  Please contact Cantec for further information/quote for a Fire Safety Plan which would include the required documentation.</t>
  </si>
  <si>
    <t>Emergency Lights</t>
  </si>
  <si>
    <t>Fire Extinguishers</t>
  </si>
  <si>
    <t>Hoses</t>
  </si>
  <si>
    <t xml:space="preserve"> </t>
  </si>
  <si>
    <t>Other</t>
  </si>
  <si>
    <t>APPENDIX C (INFORMATIVE) - ANNUAL FIRE ALARM SYSTEM TEST AND INSPECTION REPORTS</t>
  </si>
  <si>
    <t>SD'</t>
  </si>
  <si>
    <t>(Reference: 4.7, 6.1.1, 6.1.2)</t>
  </si>
  <si>
    <t>Chris</t>
  </si>
  <si>
    <t>C1. FIRE ALARM SYSTEM ANNUAL TEST AND INSPECTION REPORT</t>
  </si>
  <si>
    <t>(Reference: 6.1.1)</t>
  </si>
  <si>
    <t>Kane</t>
  </si>
  <si>
    <t xml:space="preserve">Address:    </t>
  </si>
  <si>
    <t>Denver</t>
  </si>
  <si>
    <t>System Manufacturer/ Model Number:</t>
  </si>
  <si>
    <t>A</t>
  </si>
  <si>
    <t>System provides single-stage operation.</t>
  </si>
  <si>
    <t>Joshua W.</t>
  </si>
  <si>
    <t>B</t>
  </si>
  <si>
    <t>System provides two-stage operation.</t>
  </si>
  <si>
    <t>C</t>
  </si>
  <si>
    <t>The active fire alarm devices and ancillary equipment have been inspected and tested in accordance with CAN/ULC-S536, Inspection and Testing of Fire Alarm Systems unless noted.  See log report.</t>
  </si>
  <si>
    <t>Eric Turko</t>
  </si>
  <si>
    <t>D</t>
  </si>
  <si>
    <r>
      <t xml:space="preserve">The </t>
    </r>
    <r>
      <rPr>
        <i/>
        <sz val="9"/>
        <color theme="1"/>
        <rFont val="Calibri"/>
        <family val="2"/>
        <scheme val="minor"/>
      </rPr>
      <t>fire alarm system</t>
    </r>
    <r>
      <rPr>
        <sz val="9"/>
        <color theme="1"/>
        <rFont val="Calibri"/>
        <family val="2"/>
        <scheme val="minor"/>
      </rPr>
      <t xml:space="preserve"> documentation is on site and includes a description of the system.</t>
    </r>
  </si>
  <si>
    <t>E</t>
  </si>
  <si>
    <r>
      <t>The</t>
    </r>
    <r>
      <rPr>
        <i/>
        <sz val="9"/>
        <color theme="1"/>
        <rFont val="Calibri"/>
        <family val="2"/>
        <scheme val="minor"/>
      </rPr>
      <t xml:space="preserve"> fire alarm system</t>
    </r>
    <r>
      <rPr>
        <sz val="9"/>
        <color theme="1"/>
        <rFont val="Calibri"/>
        <family val="2"/>
        <scheme val="minor"/>
      </rPr>
      <t xml:space="preserve"> is fully functional.</t>
    </r>
  </si>
  <si>
    <t>F</t>
  </si>
  <si>
    <r>
      <t xml:space="preserve">The </t>
    </r>
    <r>
      <rPr>
        <i/>
        <sz val="9"/>
        <color theme="1"/>
        <rFont val="Calibri"/>
        <family val="2"/>
        <scheme val="minor"/>
      </rPr>
      <t>fire alarm system</t>
    </r>
    <r>
      <rPr>
        <sz val="9"/>
        <color theme="1"/>
        <rFont val="Calibri"/>
        <family val="2"/>
        <scheme val="minor"/>
      </rPr>
      <t xml:space="preserve"> has deficiencies noted on the pages attached.</t>
    </r>
  </si>
  <si>
    <t>G</t>
  </si>
  <si>
    <t>Comments</t>
  </si>
  <si>
    <t xml:space="preserve">Please note a copy of this report must be added to the fire safety plan binder.
See C2.13 Deficiencies, C2.14 Recommendations or C2.15 Remarks if 'C' or 'D' is NO.
</t>
  </si>
  <si>
    <t>H</t>
  </si>
  <si>
    <r>
      <t xml:space="preserve">A copy of this report will be given to the following, who is the owner or owner's representative for this </t>
    </r>
    <r>
      <rPr>
        <i/>
        <sz val="9"/>
        <color theme="1"/>
        <rFont val="Calibri"/>
        <family val="2"/>
        <scheme val="minor"/>
      </rPr>
      <t>building:</t>
    </r>
  </si>
  <si>
    <t>PROPERTY MANAGER</t>
  </si>
  <si>
    <t>Jordan</t>
  </si>
  <si>
    <t>This is to certify that the information contained in this Fire Alarm System Annual Test and Inspection Report is correct and complete. (Original signature(s) on file.)</t>
  </si>
  <si>
    <t>N/A</t>
  </si>
  <si>
    <t>Printed Name of Primary or Supervising Technician Conducting the Test and Inspection</t>
  </si>
  <si>
    <t xml:space="preserve">Signature of Primary or Supervising Technician </t>
  </si>
  <si>
    <t xml:space="preserve">Identification Number of Primary or Supervising Technician </t>
  </si>
  <si>
    <t>Printed Name of Technician Conducting the Test and Inspection</t>
  </si>
  <si>
    <t>Signature of Technician Conducting the Test and Inspection</t>
  </si>
  <si>
    <t>Identification Number of Technician Conducting the Test and Inspection</t>
  </si>
  <si>
    <r>
      <t xml:space="preserve">C2.13 DEFICIENCIES </t>
    </r>
    <r>
      <rPr>
        <b/>
        <sz val="6"/>
        <rFont val="Calibri"/>
        <family val="2"/>
        <scheme val="minor"/>
      </rPr>
      <t xml:space="preserve"> </t>
    </r>
    <r>
      <rPr>
        <sz val="6"/>
        <rFont val="Calibri"/>
        <family val="2"/>
        <scheme val="minor"/>
      </rPr>
      <t>(Reference: Clause 6.1.2 and C2)</t>
    </r>
  </si>
  <si>
    <t xml:space="preserve">Fire Alarm System deficiencies will be listed on Cantec's main deficiency list at front of this report (if applicable).  </t>
  </si>
  <si>
    <r>
      <t>C2.14 RECOMMENDATIONS</t>
    </r>
    <r>
      <rPr>
        <sz val="6"/>
        <rFont val="Calibri"/>
        <family val="2"/>
        <scheme val="minor"/>
      </rPr>
      <t xml:space="preserve">  (Reference: Clause 6.1.2)</t>
    </r>
  </si>
  <si>
    <r>
      <t xml:space="preserve">C2.15 REMARKS  </t>
    </r>
    <r>
      <rPr>
        <sz val="6"/>
        <rFont val="Calibri"/>
        <family val="2"/>
        <scheme val="minor"/>
      </rPr>
      <t>(Reference: Clause 6.1.2)</t>
    </r>
  </si>
  <si>
    <t>Notes:</t>
  </si>
  <si>
    <t>Cantec completes Annunciator testing procedures at the primary FD response only per Appendix C2.6. A Lamp Test and confirmation of AC power will be completed at all other remote annunciator panels. Fire Alarm Panel and Annunciator device identification may be confirmed on alternate years.</t>
  </si>
  <si>
    <t>Unless otherwise provided at the FACP or within a building’s Fire Safety Plan, Cantec is unable to confirm as-designed Sequence of Events.</t>
  </si>
  <si>
    <t>Manometer testing to confirm positive airflow and/or pressure differential in air duct type smoke detectors may not have been confirmed per manufacturer’s specifications. Device has been inspected and tested to confirm operability.</t>
  </si>
  <si>
    <t>Smoke Detector Sensitivity may be tested during the inspection if time permits.</t>
  </si>
  <si>
    <t>Isolators and End of Line Resistors may not have been tested for open circuit, ground fault and short conditions unless time permits. See log report for details.</t>
  </si>
  <si>
    <t>C3.2 INDIVIDUAL DEVICE RECORD</t>
  </si>
  <si>
    <t>(Reference: Clauses 6.7, 6.7.1.3, 6.7.4.1.5, 6.7.8.1.1, 6.7.8.2.2, 6.7.8.2.4, 6.7.11.1, 6.7.11.2, C3.1)</t>
  </si>
  <si>
    <t>Manufacturer:</t>
  </si>
  <si>
    <t>Fire Department:</t>
  </si>
  <si>
    <t>Model Number:</t>
  </si>
  <si>
    <t>Battery Type:</t>
  </si>
  <si>
    <t>Address:</t>
  </si>
  <si>
    <t>Panel Location:</t>
  </si>
  <si>
    <t>Annunciator:</t>
  </si>
  <si>
    <t>Technician:</t>
  </si>
  <si>
    <t>Remarks:</t>
  </si>
  <si>
    <t>Fire Alarm Inspection conducted to ULC Standard CAN/ULC S536-13 with the following results:</t>
  </si>
  <si>
    <t>B - Bell   BZB- Sounder Base</t>
  </si>
  <si>
    <t>AD - Ancillary Device</t>
  </si>
  <si>
    <t>HHT - High Heat Detector, Non-Restorable</t>
  </si>
  <si>
    <t>S/CO - Smoke &amp; CO Detector</t>
  </si>
  <si>
    <r>
      <t xml:space="preserve">SA - Smoke Alarm </t>
    </r>
    <r>
      <rPr>
        <i/>
        <sz val="6"/>
        <rFont val="Calibri"/>
        <family val="2"/>
        <scheme val="minor"/>
      </rPr>
      <t>(+ add-ons below)</t>
    </r>
  </si>
  <si>
    <t>BZ - Suite Buzzer</t>
  </si>
  <si>
    <t>DH - Door Holder</t>
  </si>
  <si>
    <t>ISO - Isolator (A-audible|D-data loop)</t>
  </si>
  <si>
    <t>SUP - Suppression</t>
  </si>
  <si>
    <t>A - AC, Ionization                                      R - Built-in Relay</t>
  </si>
  <si>
    <t>H - Horn</t>
  </si>
  <si>
    <t xml:space="preserve">DS - Duct Smoke Detector </t>
  </si>
  <si>
    <t>M - Manual Pull Station</t>
  </si>
  <si>
    <t>SFD- Supporting Field Device</t>
  </si>
  <si>
    <t xml:space="preserve">PA - AC, Photoelectric    </t>
  </si>
  <si>
    <t>HSP - Horn Type Speaker</t>
  </si>
  <si>
    <t>EOL - End of Line Resistor</t>
  </si>
  <si>
    <t>MAG - Magnetic Lock Release</t>
  </si>
  <si>
    <t>Sprinkler</t>
  </si>
  <si>
    <t>AB - AC, Ionization + Battery Backup    PAB - AC, Photelectric + Battery backup</t>
  </si>
  <si>
    <t>H/V - Horn/Strobe</t>
  </si>
  <si>
    <t>ET - Emergency Telephone</t>
  </si>
  <si>
    <t>MOD-? - Module (R,2,R6,10,M,CR)</t>
  </si>
  <si>
    <t>FS - Flow Switch</t>
  </si>
  <si>
    <t>B - Ionization, Battery Powered (DC)    PB - Photoelectric, Battery powered (DC)</t>
  </si>
  <si>
    <t>SP - Cone Type Speaker</t>
  </si>
  <si>
    <t>FAN - Fan Operation</t>
  </si>
  <si>
    <t>RHT - Heat Detector, Restorable</t>
  </si>
  <si>
    <t>LA - Low Air Pressure</t>
  </si>
  <si>
    <t>CO - Carbon Monoxide</t>
  </si>
  <si>
    <t>SW - Silencing Switch</t>
  </si>
  <si>
    <t>FHT - Heat Detector, Fixed</t>
  </si>
  <si>
    <t>RHT/S - Heat/Smoke Detector Combo</t>
  </si>
  <si>
    <t>PL - Power Loss</t>
  </si>
  <si>
    <t>Li - Lithium Battery</t>
  </si>
  <si>
    <t>V - Visual Signal (ex.Strobe)</t>
  </si>
  <si>
    <t>GA - General Alarm</t>
  </si>
  <si>
    <t>RI - Remote Indicator Unit</t>
  </si>
  <si>
    <t>SS - Sprinkler Supervisory Device</t>
  </si>
  <si>
    <t xml:space="preserve">COPI - AC Plug-in Carbon Monoxide Alarm </t>
  </si>
  <si>
    <t>S - Smoke Detector</t>
  </si>
  <si>
    <t xml:space="preserve">TS - Tamper Switch </t>
  </si>
  <si>
    <t>COPI-B - COPI Plus Battery Backup</t>
  </si>
  <si>
    <r>
      <rPr>
        <b/>
        <sz val="7.75"/>
        <rFont val="Monotype Sorts"/>
        <charset val="2"/>
      </rPr>
      <t>3</t>
    </r>
    <r>
      <rPr>
        <b/>
        <sz val="7.75"/>
        <rFont val="Calibri"/>
        <family val="2"/>
        <scheme val="minor"/>
      </rPr>
      <t xml:space="preserve">= "YES" Tested correctly | </t>
    </r>
    <r>
      <rPr>
        <b/>
        <sz val="7.75"/>
        <rFont val="Monotype Sorts"/>
        <charset val="2"/>
      </rPr>
      <t>5</t>
    </r>
    <r>
      <rPr>
        <b/>
        <sz val="7.75"/>
        <rFont val="Calibri"/>
        <family val="2"/>
        <scheme val="minor"/>
      </rPr>
      <t xml:space="preserve">= "NO" Did not test correctly, Refer to Deficiencies C2.13 | </t>
    </r>
    <r>
      <rPr>
        <b/>
        <sz val="7.75"/>
        <rFont val="Monotype Sorts"/>
        <charset val="2"/>
      </rPr>
      <t>m</t>
    </r>
    <r>
      <rPr>
        <b/>
        <sz val="7.75"/>
        <rFont val="Calibri"/>
        <family val="2"/>
        <scheme val="minor"/>
      </rPr>
      <t>= "N/A" Not Applicable | NT= Not Tested | TO= Tested by Others | I= Visual Inspection</t>
    </r>
  </si>
  <si>
    <t>All</t>
  </si>
  <si>
    <t>Smoke Alarm</t>
  </si>
  <si>
    <t>Ref #</t>
  </si>
  <si>
    <t>Device</t>
  </si>
  <si>
    <t>Alarm or Device Operation Confirmed</t>
  </si>
  <si>
    <t>Annun-ciation Indication Confirmed</t>
  </si>
  <si>
    <t>Output Circuit Operation Confirmed</t>
  </si>
  <si>
    <t>Zone Circuit #</t>
  </si>
  <si>
    <t>Add-ress Loop</t>
  </si>
  <si>
    <t>Add-ress Device</t>
  </si>
  <si>
    <t>EOL</t>
  </si>
  <si>
    <t>Inspected &amp; Tested</t>
  </si>
  <si>
    <t>Year due to be replaced</t>
  </si>
  <si>
    <t xml:space="preserve">Correctly Installed </t>
  </si>
  <si>
    <t>Requires Service, Repairs, Cleaning or Missing?</t>
  </si>
  <si>
    <t>Remarks (Device specific)</t>
  </si>
  <si>
    <t>ANCILLARY CHECKLIST</t>
  </si>
  <si>
    <t>MONITORING COMPANY</t>
  </si>
  <si>
    <t>MONITORING FIRE</t>
  </si>
  <si>
    <t>MONITORING TROUBLE</t>
  </si>
  <si>
    <t>MONITORING SUPERVISION</t>
  </si>
  <si>
    <t>DOOR HOLDERS</t>
  </si>
  <si>
    <t>FAN SHUT DOWN</t>
  </si>
  <si>
    <t>PRESSURIZATION FANS</t>
  </si>
  <si>
    <t>MAGNETIC LOCKS</t>
  </si>
  <si>
    <t>ELEVATOR HOMING</t>
  </si>
  <si>
    <t>ALT. ELEVATOR HOMING</t>
  </si>
  <si>
    <t>GENERATOR RUN FOR ELEVATOR</t>
  </si>
  <si>
    <t>SECURITY CONTACTS</t>
  </si>
  <si>
    <t>ACTIVITY LEGEND</t>
  </si>
  <si>
    <t>RP</t>
  </si>
  <si>
    <t>Repaired</t>
  </si>
  <si>
    <t>Tested</t>
  </si>
  <si>
    <t>TO</t>
  </si>
  <si>
    <t>Tested by Others</t>
  </si>
  <si>
    <t>ND</t>
  </si>
  <si>
    <t>No Device</t>
  </si>
  <si>
    <t>R</t>
  </si>
  <si>
    <t>Replaced</t>
  </si>
  <si>
    <t>Failed</t>
  </si>
  <si>
    <t>NA</t>
  </si>
  <si>
    <t>No Access</t>
  </si>
  <si>
    <t>NT</t>
  </si>
  <si>
    <t>Not Tested</t>
  </si>
  <si>
    <t>RB</t>
  </si>
  <si>
    <t>Replaced Battery</t>
  </si>
  <si>
    <t>FIRE EXTINGUISHER REPORT - NFPA #10</t>
  </si>
  <si>
    <t>ACT</t>
  </si>
  <si>
    <t>LOCATION</t>
  </si>
  <si>
    <t>UNIT TYPE</t>
  </si>
  <si>
    <t>LAST SERVICE</t>
  </si>
  <si>
    <t>NEXT SERVICE</t>
  </si>
  <si>
    <t>NOTE LEGEND</t>
  </si>
  <si>
    <t>Glass Cabinet Dimensions</t>
  </si>
  <si>
    <t>EMERGENCY LIGHTING REPORT - CAN/ULC C282M</t>
  </si>
  <si>
    <t>BATTERY TYPE</t>
  </si>
  <si>
    <t>LAST NEW BATTERY</t>
  </si>
  <si>
    <t>FIRE HOSE REPORT - NFPA #1962</t>
  </si>
  <si>
    <t>LENGTH</t>
  </si>
  <si>
    <t>DATE INSTALLED</t>
  </si>
  <si>
    <t>NOTE</t>
  </si>
  <si>
    <t>TYPE</t>
  </si>
  <si>
    <t xml:space="preserve">M </t>
  </si>
  <si>
    <r>
      <t xml:space="preserve">= see deficiency list       </t>
    </r>
    <r>
      <rPr>
        <b/>
        <sz val="8"/>
        <rFont val="Monotype Sorts"/>
        <charset val="2"/>
      </rPr>
      <t xml:space="preserve"> t</t>
    </r>
    <r>
      <rPr>
        <b/>
        <sz val="8"/>
        <rFont val="Calibri"/>
        <family val="2"/>
        <scheme val="minor"/>
      </rPr>
      <t xml:space="preserve"> = See notes bottom Appendix C1 Page     NT = Not Tested</t>
    </r>
  </si>
  <si>
    <t>= "YES" Tested correctly</t>
  </si>
  <si>
    <t>= "NO" Did not test correctly, Refer to Deficiencies C2.13</t>
  </si>
  <si>
    <t>m</t>
  </si>
  <si>
    <t>= "N/A" - Not applicable</t>
  </si>
  <si>
    <r>
      <t>C2.1 CONTROL UNIT TEST OR TRANSPONDER TEST</t>
    </r>
    <r>
      <rPr>
        <b/>
        <sz val="6"/>
        <rFont val="Calibri"/>
        <family val="2"/>
        <scheme val="minor"/>
      </rPr>
      <t xml:space="preserve"> </t>
    </r>
    <r>
      <rPr>
        <sz val="6"/>
        <rFont val="Calibri"/>
        <family val="2"/>
        <scheme val="minor"/>
      </rPr>
      <t>(Reference: Clauses 6.1.3, 6.2.2.1)</t>
    </r>
  </si>
  <si>
    <r>
      <t>C2.4 POWER SUPPLY INSPECTION</t>
    </r>
    <r>
      <rPr>
        <b/>
        <sz val="5"/>
        <color theme="1"/>
        <rFont val="Calibri"/>
        <family val="2"/>
        <scheme val="minor"/>
      </rPr>
      <t xml:space="preserve"> </t>
    </r>
    <r>
      <rPr>
        <sz val="6"/>
        <color theme="1"/>
        <rFont val="Calibri"/>
        <family val="2"/>
        <scheme val="minor"/>
      </rPr>
      <t>(Reference: Clause 6.1.3, 6.3.1)</t>
    </r>
  </si>
  <si>
    <r>
      <rPr>
        <b/>
        <i/>
        <sz val="7"/>
        <rFont val="Calibri"/>
        <family val="2"/>
        <scheme val="minor"/>
      </rPr>
      <t>Control unit or transponder</t>
    </r>
    <r>
      <rPr>
        <b/>
        <sz val="7"/>
        <rFont val="Calibri"/>
        <family val="2"/>
        <scheme val="minor"/>
      </rPr>
      <t xml:space="preserve"> location: </t>
    </r>
  </si>
  <si>
    <t>Fused in accordance with the manufacturer's marked rating of</t>
  </si>
  <si>
    <r>
      <rPr>
        <b/>
        <i/>
        <sz val="7"/>
        <rFont val="Calibri"/>
        <family val="2"/>
        <scheme val="minor"/>
      </rPr>
      <t>Control unit or transponder</t>
    </r>
    <r>
      <rPr>
        <b/>
        <sz val="7"/>
        <rFont val="Calibri"/>
        <family val="2"/>
        <scheme val="minor"/>
      </rPr>
      <t xml:space="preserve"> identification: </t>
    </r>
  </si>
  <si>
    <t>the system.</t>
  </si>
  <si>
    <t>Power 'ON' visual indicator operates.</t>
  </si>
  <si>
    <t>Adequate to meet the requirements of the system.</t>
  </si>
  <si>
    <r>
      <t>Common visual</t>
    </r>
    <r>
      <rPr>
        <i/>
        <sz val="8"/>
        <color theme="1"/>
        <rFont val="Calibri"/>
        <family val="2"/>
        <scheme val="minor"/>
      </rPr>
      <t xml:space="preserve"> trouble signal </t>
    </r>
    <r>
      <rPr>
        <sz val="8"/>
        <color theme="1"/>
        <rFont val="Calibri"/>
        <family val="2"/>
        <scheme val="minor"/>
      </rPr>
      <t>operates.</t>
    </r>
  </si>
  <si>
    <t>Where power isolation modules are installed in a power distribution</t>
  </si>
  <si>
    <r>
      <t xml:space="preserve">Common audible </t>
    </r>
    <r>
      <rPr>
        <i/>
        <sz val="8"/>
        <color theme="1"/>
        <rFont val="Calibri"/>
        <family val="2"/>
        <scheme val="minor"/>
      </rPr>
      <t xml:space="preserve">trouble signal </t>
    </r>
    <r>
      <rPr>
        <sz val="8"/>
        <color theme="1"/>
        <rFont val="Calibri"/>
        <family val="2"/>
        <scheme val="minor"/>
      </rPr>
      <t>operates.</t>
    </r>
  </si>
  <si>
    <t>riser serving field devices, wiring shall be shorted on the isolated side,</t>
  </si>
  <si>
    <r>
      <rPr>
        <i/>
        <sz val="8"/>
        <color theme="1"/>
        <rFont val="Calibri"/>
        <family val="2"/>
        <scheme val="minor"/>
      </rPr>
      <t>Trouble signal</t>
    </r>
    <r>
      <rPr>
        <sz val="8"/>
        <color theme="1"/>
        <rFont val="Calibri"/>
        <family val="2"/>
        <scheme val="minor"/>
      </rPr>
      <t xml:space="preserve"> silence switch operates.</t>
    </r>
  </si>
  <si>
    <t>annunciation of the fault confirmed, and then a device on the source</t>
  </si>
  <si>
    <r>
      <rPr>
        <i/>
        <sz val="8"/>
        <color theme="1"/>
        <rFont val="Calibri"/>
        <family val="2"/>
        <scheme val="minor"/>
      </rPr>
      <t>Main power supply</t>
    </r>
    <r>
      <rPr>
        <sz val="8"/>
        <color theme="1"/>
        <rFont val="Calibri"/>
        <family val="2"/>
        <scheme val="minor"/>
      </rPr>
      <t xml:space="preserve"> failure </t>
    </r>
    <r>
      <rPr>
        <i/>
        <sz val="8"/>
        <color theme="1"/>
        <rFont val="Calibri"/>
        <family val="2"/>
        <scheme val="minor"/>
      </rPr>
      <t xml:space="preserve">trouble signal </t>
    </r>
    <r>
      <rPr>
        <sz val="8"/>
        <color theme="1"/>
        <rFont val="Calibri"/>
        <family val="2"/>
        <scheme val="minor"/>
      </rPr>
      <t>operates.</t>
    </r>
  </si>
  <si>
    <t>side shall be operated, and activation confirmed at the control unit</t>
  </si>
  <si>
    <r>
      <rPr>
        <i/>
        <sz val="8"/>
        <color theme="1"/>
        <rFont val="Calibri"/>
        <family val="2"/>
        <scheme val="minor"/>
      </rPr>
      <t>Ground fault tested</t>
    </r>
    <r>
      <rPr>
        <sz val="8"/>
        <color theme="1"/>
        <rFont val="Calibri"/>
        <family val="2"/>
        <scheme val="minor"/>
      </rPr>
      <t xml:space="preserve"> on positive and negative initiates </t>
    </r>
    <r>
      <rPr>
        <i/>
        <sz val="8"/>
        <color theme="1"/>
        <rFont val="Calibri"/>
        <family val="2"/>
        <scheme val="minor"/>
      </rPr>
      <t>trouble signal.</t>
    </r>
  </si>
  <si>
    <t>or transponder.</t>
  </si>
  <si>
    <r>
      <rPr>
        <i/>
        <sz val="8"/>
        <color theme="1"/>
        <rFont val="Calibri"/>
        <family val="2"/>
        <scheme val="minor"/>
      </rPr>
      <t>Alert signal</t>
    </r>
    <r>
      <rPr>
        <sz val="8"/>
        <color theme="1"/>
        <rFont val="Calibri"/>
        <family val="2"/>
        <scheme val="minor"/>
      </rPr>
      <t xml:space="preserve"> operates.</t>
    </r>
  </si>
  <si>
    <r>
      <rPr>
        <i/>
        <sz val="8"/>
        <color theme="1"/>
        <rFont val="Calibri"/>
        <family val="2"/>
        <scheme val="minor"/>
      </rPr>
      <t xml:space="preserve">Alarm signal </t>
    </r>
    <r>
      <rPr>
        <sz val="8"/>
        <color theme="1"/>
        <rFont val="Calibri"/>
        <family val="2"/>
        <scheme val="minor"/>
      </rPr>
      <t>operates.</t>
    </r>
  </si>
  <si>
    <t xml:space="preserve">C2.5 EMERGENCY POWER SUPPLY TEST AND INSPECTION </t>
  </si>
  <si>
    <t>I</t>
  </si>
  <si>
    <r>
      <t>Automatic transfer from</t>
    </r>
    <r>
      <rPr>
        <i/>
        <sz val="8"/>
        <color theme="1"/>
        <rFont val="Calibri"/>
        <family val="2"/>
        <scheme val="minor"/>
      </rPr>
      <t xml:space="preserve"> alert signal </t>
    </r>
    <r>
      <rPr>
        <sz val="8"/>
        <color theme="1"/>
        <rFont val="Calibri"/>
        <family val="2"/>
        <scheme val="minor"/>
      </rPr>
      <t>to</t>
    </r>
    <r>
      <rPr>
        <i/>
        <sz val="8"/>
        <color theme="1"/>
        <rFont val="Calibri"/>
        <family val="2"/>
        <scheme val="minor"/>
      </rPr>
      <t xml:space="preserve"> alarm signal operates.</t>
    </r>
  </si>
  <si>
    <t>(Reference: Clauses 6.1.3, 6.3.2, 6.3.3)</t>
  </si>
  <si>
    <t>J</t>
  </si>
  <si>
    <r>
      <t>Manual transfer from</t>
    </r>
    <r>
      <rPr>
        <i/>
        <sz val="8"/>
        <color theme="1"/>
        <rFont val="Calibri"/>
        <family val="2"/>
        <scheme val="minor"/>
      </rPr>
      <t xml:space="preserve"> alert signal </t>
    </r>
    <r>
      <rPr>
        <sz val="8"/>
        <color theme="1"/>
        <rFont val="Calibri"/>
        <family val="2"/>
        <scheme val="minor"/>
      </rPr>
      <t xml:space="preserve">to </t>
    </r>
    <r>
      <rPr>
        <i/>
        <sz val="8"/>
        <color theme="1"/>
        <rFont val="Calibri"/>
        <family val="2"/>
        <scheme val="minor"/>
      </rPr>
      <t xml:space="preserve">alarm signal </t>
    </r>
    <r>
      <rPr>
        <sz val="8"/>
        <color theme="1"/>
        <rFont val="Calibri"/>
        <family val="2"/>
        <scheme val="minor"/>
      </rPr>
      <t>operates.</t>
    </r>
  </si>
  <si>
    <t>Correct battery type as recommended by manufacturer.</t>
  </si>
  <si>
    <t>K</t>
  </si>
  <si>
    <r>
      <t xml:space="preserve">Automatic transfer from </t>
    </r>
    <r>
      <rPr>
        <i/>
        <sz val="8"/>
        <color theme="1"/>
        <rFont val="Calibri"/>
        <family val="2"/>
        <scheme val="minor"/>
      </rPr>
      <t>alert signal</t>
    </r>
    <r>
      <rPr>
        <sz val="8"/>
        <color theme="1"/>
        <rFont val="Calibri"/>
        <family val="2"/>
        <scheme val="minor"/>
      </rPr>
      <t xml:space="preserve"> to </t>
    </r>
    <r>
      <rPr>
        <i/>
        <sz val="8"/>
        <color theme="1"/>
        <rFont val="Calibri"/>
        <family val="2"/>
        <scheme val="minor"/>
      </rPr>
      <t>alarm signal</t>
    </r>
    <r>
      <rPr>
        <sz val="8"/>
        <color theme="1"/>
        <rFont val="Calibri"/>
        <family val="2"/>
        <scheme val="minor"/>
      </rPr>
      <t xml:space="preserve"> cancel</t>
    </r>
  </si>
  <si>
    <t xml:space="preserve">Correct battery rating as determined by battery calculations </t>
  </si>
  <si>
    <t>(acknowledge) feature operates on a two-stage system.</t>
  </si>
  <si>
    <t>based on full system load.</t>
  </si>
  <si>
    <t>L</t>
  </si>
  <si>
    <r>
      <rPr>
        <i/>
        <sz val="8"/>
        <color theme="1"/>
        <rFont val="Calibri"/>
        <family val="2"/>
        <scheme val="minor"/>
      </rPr>
      <t>Alarm signal</t>
    </r>
    <r>
      <rPr>
        <sz val="8"/>
        <color theme="1"/>
        <rFont val="Calibri"/>
        <family val="2"/>
        <scheme val="minor"/>
      </rPr>
      <t xml:space="preserve"> silence inhibits function operates.</t>
    </r>
  </si>
  <si>
    <r>
      <t xml:space="preserve">Battery voltage with </t>
    </r>
    <r>
      <rPr>
        <i/>
        <sz val="8"/>
        <color theme="1"/>
        <rFont val="Calibri"/>
        <family val="2"/>
        <scheme val="minor"/>
      </rPr>
      <t>main power supply</t>
    </r>
    <r>
      <rPr>
        <sz val="8"/>
        <color theme="1"/>
        <rFont val="Calibri"/>
        <family val="2"/>
        <scheme val="minor"/>
      </rPr>
      <t xml:space="preserve"> 'ON'.</t>
    </r>
  </si>
  <si>
    <t>V dc</t>
  </si>
  <si>
    <t>M</t>
  </si>
  <si>
    <r>
      <rPr>
        <i/>
        <sz val="8"/>
        <color theme="1"/>
        <rFont val="Calibri"/>
        <family val="2"/>
        <scheme val="minor"/>
      </rPr>
      <t>Alarm signal</t>
    </r>
    <r>
      <rPr>
        <sz val="8"/>
        <color theme="1"/>
        <rFont val="Calibri"/>
        <family val="2"/>
        <scheme val="minor"/>
      </rPr>
      <t xml:space="preserve"> manual silence operates.</t>
    </r>
  </si>
  <si>
    <r>
      <t xml:space="preserve">Battery voltage and current with </t>
    </r>
    <r>
      <rPr>
        <i/>
        <sz val="8"/>
        <color theme="1"/>
        <rFont val="Calibri"/>
        <family val="2"/>
        <scheme val="minor"/>
      </rPr>
      <t xml:space="preserve">main power </t>
    </r>
  </si>
  <si>
    <t>Voltage:</t>
  </si>
  <si>
    <t>N</t>
  </si>
  <si>
    <r>
      <rPr>
        <i/>
        <sz val="8"/>
        <color theme="1"/>
        <rFont val="Calibri"/>
        <family val="2"/>
        <scheme val="minor"/>
      </rPr>
      <t>Alarm signal</t>
    </r>
    <r>
      <rPr>
        <sz val="8"/>
        <color theme="1"/>
        <rFont val="Calibri"/>
        <family val="2"/>
        <scheme val="minor"/>
      </rPr>
      <t xml:space="preserve"> silence visual indication operates.</t>
    </r>
  </si>
  <si>
    <r>
      <rPr>
        <i/>
        <sz val="8"/>
        <color theme="1"/>
        <rFont val="Calibri"/>
        <family val="2"/>
        <scheme val="minor"/>
      </rPr>
      <t xml:space="preserve">supply </t>
    </r>
    <r>
      <rPr>
        <sz val="8"/>
        <color theme="1"/>
        <rFont val="Calibri"/>
        <family val="2"/>
        <scheme val="minor"/>
      </rPr>
      <t xml:space="preserve">'OFF' and </t>
    </r>
    <r>
      <rPr>
        <i/>
        <sz val="8"/>
        <color theme="1"/>
        <rFont val="Calibri"/>
        <family val="2"/>
        <scheme val="minor"/>
      </rPr>
      <t>fire alarm system</t>
    </r>
    <r>
      <rPr>
        <sz val="8"/>
        <color theme="1"/>
        <rFont val="Calibri"/>
        <family val="2"/>
        <scheme val="minor"/>
      </rPr>
      <t xml:space="preserve"> in </t>
    </r>
  </si>
  <si>
    <t>Current:</t>
  </si>
  <si>
    <t>mA dc</t>
  </si>
  <si>
    <t>O</t>
  </si>
  <si>
    <r>
      <rPr>
        <i/>
        <sz val="8"/>
        <color theme="1"/>
        <rFont val="Calibri"/>
        <family val="2"/>
        <scheme val="minor"/>
      </rPr>
      <t>Alarm signal,</t>
    </r>
    <r>
      <rPr>
        <sz val="8"/>
        <color theme="1"/>
        <rFont val="Calibri"/>
        <family val="2"/>
        <scheme val="minor"/>
      </rPr>
      <t xml:space="preserve"> when silenced, automatically reinitiates upon</t>
    </r>
  </si>
  <si>
    <t>supervisory condition.</t>
  </si>
  <si>
    <t>subsequent alarm.</t>
  </si>
  <si>
    <t>P</t>
  </si>
  <si>
    <r>
      <rPr>
        <i/>
        <sz val="8"/>
        <color theme="1"/>
        <rFont val="Calibri"/>
        <family val="2"/>
        <scheme val="minor"/>
      </rPr>
      <t xml:space="preserve">Alarm signal </t>
    </r>
    <r>
      <rPr>
        <sz val="8"/>
        <color theme="1"/>
        <rFont val="Calibri"/>
        <family val="2"/>
        <scheme val="minor"/>
      </rPr>
      <t xml:space="preserve">silence automatic cut-out timer.         </t>
    </r>
    <r>
      <rPr>
        <b/>
        <sz val="8"/>
        <color theme="1"/>
        <rFont val="Calibri"/>
        <family val="2"/>
        <scheme val="minor"/>
      </rPr>
      <t>Time:</t>
    </r>
  </si>
  <si>
    <t>Q</t>
  </si>
  <si>
    <r>
      <t xml:space="preserve">Audible and visual </t>
    </r>
    <r>
      <rPr>
        <i/>
        <sz val="8"/>
        <color theme="1"/>
        <rFont val="Calibri"/>
        <family val="2"/>
        <scheme val="minor"/>
      </rPr>
      <t xml:space="preserve">alert signals </t>
    </r>
    <r>
      <rPr>
        <sz val="8"/>
        <color theme="1"/>
        <rFont val="Calibri"/>
        <family val="2"/>
        <scheme val="minor"/>
      </rPr>
      <t>and</t>
    </r>
    <r>
      <rPr>
        <i/>
        <sz val="8"/>
        <color theme="1"/>
        <rFont val="Calibri"/>
        <family val="2"/>
        <scheme val="minor"/>
      </rPr>
      <t xml:space="preserve"> alarm signals</t>
    </r>
    <r>
      <rPr>
        <sz val="8"/>
        <color theme="1"/>
        <rFont val="Calibri"/>
        <family val="2"/>
        <scheme val="minor"/>
      </rPr>
      <t xml:space="preserve"> programmed and</t>
    </r>
  </si>
  <si>
    <t>full load condition.</t>
  </si>
  <si>
    <r>
      <t>operate per</t>
    </r>
    <r>
      <rPr>
        <i/>
        <sz val="8"/>
        <color theme="1"/>
        <rFont val="Calibri"/>
        <family val="2"/>
        <scheme val="minor"/>
      </rPr>
      <t xml:space="preserve"> design</t>
    </r>
    <r>
      <rPr>
        <sz val="8"/>
        <color theme="1"/>
        <rFont val="Calibri"/>
        <family val="2"/>
        <scheme val="minor"/>
      </rPr>
      <t xml:space="preserve"> and </t>
    </r>
    <r>
      <rPr>
        <i/>
        <sz val="8"/>
        <color theme="1"/>
        <rFont val="Calibri"/>
        <family val="2"/>
        <scheme val="minor"/>
      </rPr>
      <t>specification;</t>
    </r>
    <r>
      <rPr>
        <sz val="8"/>
        <color theme="1"/>
        <rFont val="Calibri"/>
        <family val="2"/>
        <scheme val="minor"/>
      </rPr>
      <t xml:space="preserve"> or documentation as detailed</t>
    </r>
  </si>
  <si>
    <t>Charging current on a fully charged battery.</t>
  </si>
  <si>
    <t>mA</t>
  </si>
  <si>
    <t>in Appendix E, Description of Fire Alarm System for Inspection and</t>
  </si>
  <si>
    <t>Free of Physical damage.</t>
  </si>
  <si>
    <t>Test Procedures.</t>
  </si>
  <si>
    <t>Terminals cleaned and lubricated.</t>
  </si>
  <si>
    <r>
      <rPr>
        <i/>
        <sz val="8"/>
        <rFont val="Calibri"/>
        <family val="2"/>
        <scheme val="minor"/>
      </rPr>
      <t xml:space="preserve">Input circuit, </t>
    </r>
    <r>
      <rPr>
        <sz val="8"/>
        <rFont val="Calibri"/>
        <family val="2"/>
        <scheme val="minor"/>
      </rPr>
      <t>alarm &amp; supervisory operation, including audible</t>
    </r>
  </si>
  <si>
    <t>Terminals clamped tightly.</t>
  </si>
  <si>
    <t>&amp; visual Indicator operates.</t>
  </si>
  <si>
    <t>Correct electrolyte level.</t>
  </si>
  <si>
    <t>S</t>
  </si>
  <si>
    <r>
      <rPr>
        <i/>
        <sz val="8"/>
        <color theme="1"/>
        <rFont val="Calibri"/>
        <family val="2"/>
        <scheme val="minor"/>
      </rPr>
      <t>Input circuit</t>
    </r>
    <r>
      <rPr>
        <sz val="8"/>
        <color theme="1"/>
        <rFont val="Calibri"/>
        <family val="2"/>
        <scheme val="minor"/>
      </rPr>
      <t xml:space="preserve"> supervision fault causes a trouble indication.</t>
    </r>
  </si>
  <si>
    <r>
      <t xml:space="preserve">Specific gravity of electrolyte is within manufacturer's </t>
    </r>
    <r>
      <rPr>
        <i/>
        <sz val="8"/>
        <color theme="1"/>
        <rFont val="Calibri"/>
        <family val="2"/>
        <scheme val="minor"/>
      </rPr>
      <t>specifications.</t>
    </r>
  </si>
  <si>
    <t>T</t>
  </si>
  <si>
    <r>
      <rPr>
        <i/>
        <sz val="8"/>
        <color theme="1"/>
        <rFont val="Calibri"/>
        <family val="2"/>
        <scheme val="minor"/>
      </rPr>
      <t>Output circuit</t>
    </r>
    <r>
      <rPr>
        <sz val="8"/>
        <color theme="1"/>
        <rFont val="Calibri"/>
        <family val="2"/>
        <scheme val="minor"/>
      </rPr>
      <t xml:space="preserve"> alarm indicators operate.</t>
    </r>
  </si>
  <si>
    <t>Free of Electrolyte leakage.</t>
  </si>
  <si>
    <t>U</t>
  </si>
  <si>
    <r>
      <rPr>
        <i/>
        <sz val="8"/>
        <color theme="1"/>
        <rFont val="Calibri"/>
        <family val="2"/>
        <scheme val="minor"/>
      </rPr>
      <t>Output circuit</t>
    </r>
    <r>
      <rPr>
        <sz val="8"/>
        <color theme="1"/>
        <rFont val="Calibri"/>
        <family val="2"/>
        <scheme val="minor"/>
      </rPr>
      <t xml:space="preserve"> supervision fault causes a trouble indication.</t>
    </r>
  </si>
  <si>
    <t>Adequate ventilation.</t>
  </si>
  <si>
    <t>V</t>
  </si>
  <si>
    <r>
      <t>Visual indicator t</t>
    </r>
    <r>
      <rPr>
        <i/>
        <sz val="8"/>
        <color theme="1"/>
        <rFont val="Calibri"/>
        <family val="2"/>
        <scheme val="minor"/>
      </rPr>
      <t>est</t>
    </r>
    <r>
      <rPr>
        <sz val="8"/>
        <color theme="1"/>
        <rFont val="Calibri"/>
        <family val="2"/>
        <scheme val="minor"/>
      </rPr>
      <t xml:space="preserve"> (lamp </t>
    </r>
    <r>
      <rPr>
        <i/>
        <sz val="8"/>
        <color theme="1"/>
        <rFont val="Calibri"/>
        <family val="2"/>
        <scheme val="minor"/>
      </rPr>
      <t>test</t>
    </r>
    <r>
      <rPr>
        <sz val="8"/>
        <color theme="1"/>
        <rFont val="Calibri"/>
        <family val="2"/>
        <scheme val="minor"/>
      </rPr>
      <t>).</t>
    </r>
  </si>
  <si>
    <r>
      <t xml:space="preserve">Battery manufacturer's date code or in-service date. </t>
    </r>
    <r>
      <rPr>
        <b/>
        <sz val="8"/>
        <color theme="1"/>
        <rFont val="Calibri"/>
        <family val="2"/>
        <scheme val="minor"/>
      </rPr>
      <t>&gt;&gt;&gt;</t>
    </r>
  </si>
  <si>
    <t>W</t>
  </si>
  <si>
    <t>Coded signal sequences operate not less than the required number</t>
  </si>
  <si>
    <r>
      <t xml:space="preserve">Disconnection causes </t>
    </r>
    <r>
      <rPr>
        <i/>
        <sz val="8"/>
        <color theme="1"/>
        <rFont val="Calibri"/>
        <family val="2"/>
        <scheme val="minor"/>
      </rPr>
      <t>trouble signal.</t>
    </r>
  </si>
  <si>
    <r>
      <t xml:space="preserve">of times and the correct </t>
    </r>
    <r>
      <rPr>
        <i/>
        <sz val="8"/>
        <rFont val="Calibri"/>
        <family val="2"/>
        <scheme val="minor"/>
      </rPr>
      <t xml:space="preserve">alarm signal </t>
    </r>
    <r>
      <rPr>
        <sz val="8"/>
        <rFont val="Calibri"/>
        <family val="2"/>
        <scheme val="minor"/>
      </rPr>
      <t>operates thereafter.</t>
    </r>
  </si>
  <si>
    <r>
      <t xml:space="preserve">Indicate type of battery </t>
    </r>
    <r>
      <rPr>
        <i/>
        <sz val="8"/>
        <color theme="1"/>
        <rFont val="Calibri"/>
        <family val="2"/>
        <scheme val="minor"/>
      </rPr>
      <t>tests</t>
    </r>
    <r>
      <rPr>
        <sz val="8"/>
        <color theme="1"/>
        <rFont val="Calibri"/>
        <family val="2"/>
        <scheme val="minor"/>
      </rPr>
      <t xml:space="preserve"> performed:</t>
    </r>
  </si>
  <si>
    <t>X</t>
  </si>
  <si>
    <r>
      <t xml:space="preserve">Coded signal sequences are not interrupted by </t>
    </r>
    <r>
      <rPr>
        <i/>
        <sz val="8"/>
        <color theme="1"/>
        <rFont val="Calibri"/>
        <family val="2"/>
        <scheme val="minor"/>
      </rPr>
      <t>subsequent alarms.</t>
    </r>
  </si>
  <si>
    <t>(i)</t>
  </si>
  <si>
    <t>Required supervisory load for 24 h followed by the required full load operation; or</t>
  </si>
  <si>
    <t>Y</t>
  </si>
  <si>
    <r>
      <rPr>
        <i/>
        <sz val="8"/>
        <color theme="1"/>
        <rFont val="Calibri"/>
        <family val="2"/>
        <scheme val="minor"/>
      </rPr>
      <t>Ancillary device</t>
    </r>
    <r>
      <rPr>
        <sz val="8"/>
        <color theme="1"/>
        <rFont val="Calibri"/>
        <family val="2"/>
        <scheme val="minor"/>
      </rPr>
      <t xml:space="preserve"> by-pass will result in a </t>
    </r>
    <r>
      <rPr>
        <i/>
        <sz val="8"/>
        <color theme="1"/>
        <rFont val="Calibri"/>
        <family val="2"/>
        <scheme val="minor"/>
      </rPr>
      <t>trouble signal.</t>
    </r>
  </si>
  <si>
    <t>(ii)</t>
  </si>
  <si>
    <t>A silent test by using the load resistor method may be used for the full duration</t>
  </si>
  <si>
    <t>Z</t>
  </si>
  <si>
    <r>
      <rPr>
        <i/>
        <sz val="8"/>
        <color theme="1"/>
        <rFont val="Calibri"/>
        <family val="2"/>
        <scheme val="minor"/>
      </rPr>
      <t>Input circuit</t>
    </r>
    <r>
      <rPr>
        <sz val="8"/>
        <color theme="1"/>
        <rFont val="Calibri"/>
        <family val="2"/>
        <scheme val="minor"/>
      </rPr>
      <t xml:space="preserve"> to </t>
    </r>
    <r>
      <rPr>
        <i/>
        <sz val="8"/>
        <color theme="1"/>
        <rFont val="Calibri"/>
        <family val="2"/>
        <scheme val="minor"/>
      </rPr>
      <t>output circuit</t>
    </r>
    <r>
      <rPr>
        <sz val="8"/>
        <color theme="1"/>
        <rFont val="Calibri"/>
        <family val="2"/>
        <scheme val="minor"/>
      </rPr>
      <t xml:space="preserve"> operation, including </t>
    </r>
    <r>
      <rPr>
        <i/>
        <sz val="8"/>
        <color theme="1"/>
        <rFont val="Calibri"/>
        <family val="2"/>
        <scheme val="minor"/>
      </rPr>
      <t xml:space="preserve">ancillary </t>
    </r>
    <r>
      <rPr>
        <sz val="8"/>
        <color theme="1"/>
        <rFont val="Calibri"/>
        <family val="2"/>
        <scheme val="minor"/>
      </rPr>
      <t>device</t>
    </r>
  </si>
  <si>
    <t>test.  (Refer to Appendix F1, Silent Test); or</t>
  </si>
  <si>
    <r>
      <t xml:space="preserve">circuits, for correct program operation, as per </t>
    </r>
    <r>
      <rPr>
        <i/>
        <sz val="8"/>
        <color theme="1"/>
        <rFont val="Calibri"/>
        <family val="2"/>
        <scheme val="minor"/>
      </rPr>
      <t>design &amp;</t>
    </r>
    <r>
      <rPr>
        <sz val="8"/>
        <color theme="1"/>
        <rFont val="Calibri"/>
        <family val="2"/>
        <scheme val="minor"/>
      </rPr>
      <t xml:space="preserve"> specification,</t>
    </r>
  </si>
  <si>
    <t>(iii)</t>
  </si>
  <si>
    <t>Silent accelerated test.(Refer to Appendix F2, Silent Accelerated Test); or</t>
  </si>
  <si>
    <t>or documentation as detailed in Appendix E, Description of Fire</t>
  </si>
  <si>
    <t>(iv)</t>
  </si>
  <si>
    <t xml:space="preserve">A battery capacity meter test.  (Refer to Appendix F3, Battery </t>
  </si>
  <si>
    <t>Alarm System for Inspection and Testing Procedures</t>
  </si>
  <si>
    <t>Capacity Meter Test); or</t>
  </si>
  <si>
    <t>AA</t>
  </si>
  <si>
    <r>
      <rPr>
        <i/>
        <sz val="8"/>
        <color theme="1"/>
        <rFont val="Calibri"/>
        <family val="2"/>
        <scheme val="minor"/>
      </rPr>
      <t>Fire alarm system</t>
    </r>
    <r>
      <rPr>
        <sz val="8"/>
        <color theme="1"/>
        <rFont val="Calibri"/>
        <family val="2"/>
        <scheme val="minor"/>
      </rPr>
      <t xml:space="preserve"> reset operates.</t>
    </r>
  </si>
  <si>
    <t>(v)</t>
  </si>
  <si>
    <t xml:space="preserve">In lieu of the above battery tests, replace the battery with a new set </t>
  </si>
  <si>
    <t>BB</t>
  </si>
  <si>
    <r>
      <rPr>
        <i/>
        <sz val="8"/>
        <color theme="1"/>
        <rFont val="Calibri"/>
        <family val="2"/>
        <scheme val="minor"/>
      </rPr>
      <t>Main power supply</t>
    </r>
    <r>
      <rPr>
        <sz val="8"/>
        <color theme="1"/>
        <rFont val="Calibri"/>
        <family val="2"/>
        <scheme val="minor"/>
      </rPr>
      <t xml:space="preserve"> to</t>
    </r>
    <r>
      <rPr>
        <i/>
        <sz val="8"/>
        <color theme="1"/>
        <rFont val="Calibri"/>
        <family val="2"/>
        <scheme val="minor"/>
      </rPr>
      <t xml:space="preserve"> emergency</t>
    </r>
    <r>
      <rPr>
        <sz val="8"/>
        <color theme="1"/>
        <rFont val="Calibri"/>
        <family val="2"/>
        <scheme val="minor"/>
      </rPr>
      <t xml:space="preserve"> </t>
    </r>
    <r>
      <rPr>
        <i/>
        <sz val="8"/>
        <color theme="1"/>
        <rFont val="Calibri"/>
        <family val="2"/>
        <scheme val="minor"/>
      </rPr>
      <t>power supply</t>
    </r>
    <r>
      <rPr>
        <sz val="8"/>
        <color theme="1"/>
        <rFont val="Calibri"/>
        <family val="2"/>
        <scheme val="minor"/>
      </rPr>
      <t xml:space="preserve"> transfer operates.</t>
    </r>
  </si>
  <si>
    <t xml:space="preserve">having a current date code, amp-hour capacity, and of a type as </t>
  </si>
  <si>
    <t>CC</t>
  </si>
  <si>
    <r>
      <rPr>
        <i/>
        <sz val="8"/>
        <color theme="1"/>
        <rFont val="Calibri"/>
        <family val="2"/>
        <scheme val="minor"/>
      </rPr>
      <t>Smoke detector alarm verification</t>
    </r>
    <r>
      <rPr>
        <sz val="8"/>
        <color theme="1"/>
        <rFont val="Calibri"/>
        <family val="2"/>
        <scheme val="minor"/>
      </rPr>
      <t xml:space="preserve"> (</t>
    </r>
    <r>
      <rPr>
        <i/>
        <sz val="8"/>
        <color theme="1"/>
        <rFont val="Calibri"/>
        <family val="2"/>
        <scheme val="minor"/>
      </rPr>
      <t>status change confirmation)</t>
    </r>
  </si>
  <si>
    <t>recommended by the manufacturer of the fire alarm system.</t>
  </si>
  <si>
    <t xml:space="preserve">verified. [Refer Subsection 6.7.4.3, Smoke Detector Alarm  </t>
  </si>
  <si>
    <t>Record calculated battery capacity.</t>
  </si>
  <si>
    <t>Quick check of tech's calculation (standard building ~99.9% of time)</t>
  </si>
  <si>
    <t>(Status Change Confirmation)].</t>
  </si>
  <si>
    <t>(Refer to Appendix F4.1-C).</t>
  </si>
  <si>
    <t>Ah</t>
  </si>
  <si>
    <t>Group B occupancy only- Quick check of tech's calculation</t>
  </si>
  <si>
    <r>
      <t>C2.3 CONTROL UNIT OR TRANSPONDER INSPECTION</t>
    </r>
    <r>
      <rPr>
        <b/>
        <sz val="6"/>
        <color theme="1"/>
        <rFont val="Calibri"/>
        <family val="2"/>
        <scheme val="minor"/>
      </rPr>
      <t xml:space="preserve"> </t>
    </r>
    <r>
      <rPr>
        <sz val="6"/>
        <color theme="1"/>
        <rFont val="Calibri"/>
        <family val="2"/>
        <scheme val="minor"/>
      </rPr>
      <t>(Reference: Clause 6.1.3, 6.2.4.1)</t>
    </r>
  </si>
  <si>
    <t>Record battery terminal voltage after completion</t>
  </si>
  <si>
    <r>
      <rPr>
        <i/>
        <sz val="8"/>
        <rFont val="Calibri"/>
        <family val="2"/>
        <scheme val="minor"/>
      </rPr>
      <t>Input circuit</t>
    </r>
    <r>
      <rPr>
        <sz val="8"/>
        <rFont val="Calibri"/>
        <family val="2"/>
        <scheme val="minor"/>
      </rPr>
      <t xml:space="preserve"> designations correctly identified in relation to</t>
    </r>
  </si>
  <si>
    <r>
      <t xml:space="preserve">of </t>
    </r>
    <r>
      <rPr>
        <i/>
        <sz val="8"/>
        <rFont val="Calibri"/>
        <family val="2"/>
        <scheme val="minor"/>
      </rPr>
      <t>tests.</t>
    </r>
  </si>
  <si>
    <r>
      <t xml:space="preserve">connected </t>
    </r>
    <r>
      <rPr>
        <i/>
        <sz val="8"/>
        <rFont val="Calibri"/>
        <family val="2"/>
        <scheme val="minor"/>
      </rPr>
      <t>field devices.</t>
    </r>
  </si>
  <si>
    <r>
      <t xml:space="preserve">Battery voltage not less than 85% of its rating after the </t>
    </r>
    <r>
      <rPr>
        <i/>
        <sz val="8"/>
        <rFont val="Calibri"/>
        <family val="2"/>
        <scheme val="minor"/>
      </rPr>
      <t>tests.</t>
    </r>
  </si>
  <si>
    <t>should be 85%+ QUICK CHECK :)</t>
  </si>
  <si>
    <r>
      <rPr>
        <i/>
        <sz val="8"/>
        <rFont val="Calibri"/>
        <family val="2"/>
        <scheme val="minor"/>
      </rPr>
      <t>Output circuit</t>
    </r>
    <r>
      <rPr>
        <sz val="8"/>
        <rFont val="Calibri"/>
        <family val="2"/>
        <scheme val="minor"/>
      </rPr>
      <t xml:space="preserve"> designations correctly identified in relation to</t>
    </r>
  </si>
  <si>
    <r>
      <t xml:space="preserve">Generator provides power to the AC circuit serving the </t>
    </r>
    <r>
      <rPr>
        <i/>
        <sz val="8"/>
        <color theme="1"/>
        <rFont val="Calibri"/>
        <family val="2"/>
        <scheme val="minor"/>
      </rPr>
      <t>fire alarm system.</t>
    </r>
  </si>
  <si>
    <t>Trouble condition at the emergency generator results in an audible</t>
  </si>
  <si>
    <t>Correct designations for common control functions &amp; indicators.</t>
  </si>
  <si>
    <r>
      <t xml:space="preserve">common </t>
    </r>
    <r>
      <rPr>
        <i/>
        <sz val="8"/>
        <color theme="1"/>
        <rFont val="Calibri"/>
        <family val="2"/>
        <scheme val="minor"/>
      </rPr>
      <t>trouble signal</t>
    </r>
    <r>
      <rPr>
        <sz val="8"/>
        <color theme="1"/>
        <rFont val="Calibri"/>
        <family val="2"/>
        <scheme val="minor"/>
      </rPr>
      <t xml:space="preserve"> and a visual indication at the required </t>
    </r>
  </si>
  <si>
    <t>Plug-in components and modules securely in place.</t>
  </si>
  <si>
    <t>annunciator.</t>
  </si>
  <si>
    <t>Plug-in cables securely in place.</t>
  </si>
  <si>
    <r>
      <t xml:space="preserve">Record the date, revision           </t>
    </r>
    <r>
      <rPr>
        <b/>
        <sz val="8"/>
        <color theme="1"/>
        <rFont val="Calibri"/>
        <family val="2"/>
        <scheme val="minor"/>
      </rPr>
      <t xml:space="preserve"> Date: </t>
    </r>
  </si>
  <si>
    <t>Calculation for C2.5Q (Technician Use Only)</t>
  </si>
  <si>
    <r>
      <t>and version of</t>
    </r>
    <r>
      <rPr>
        <i/>
        <sz val="8"/>
        <color theme="1"/>
        <rFont val="Calibri"/>
        <family val="2"/>
        <scheme val="minor"/>
      </rPr>
      <t xml:space="preserve"> firmware </t>
    </r>
    <r>
      <rPr>
        <sz val="8"/>
        <color theme="1"/>
        <rFont val="Calibri"/>
        <family val="2"/>
        <scheme val="minor"/>
      </rPr>
      <t>and</t>
    </r>
  </si>
  <si>
    <t>Revision:</t>
  </si>
  <si>
    <t>Supervisory (mA dc, from 2.5D) x 24 hrs:</t>
  </si>
  <si>
    <t>mAh</t>
  </si>
  <si>
    <t>software program.</t>
  </si>
  <si>
    <t>Version:</t>
  </si>
  <si>
    <r>
      <t xml:space="preserve">+  Alarm Current (mA dc, from 2.5E) </t>
    </r>
    <r>
      <rPr>
        <sz val="8"/>
        <rFont val="Calibri"/>
        <family val="2"/>
      </rPr>
      <t>x 0.5 hrs (</t>
    </r>
    <r>
      <rPr>
        <sz val="6"/>
        <rFont val="Calibri"/>
        <family val="2"/>
      </rPr>
      <t>or x1 if Group B</t>
    </r>
    <r>
      <rPr>
        <sz val="8"/>
        <rFont val="Calibri"/>
        <family val="2"/>
      </rPr>
      <t>)</t>
    </r>
    <r>
      <rPr>
        <sz val="8"/>
        <rFont val="Calibri"/>
        <family val="2"/>
        <scheme val="minor"/>
      </rPr>
      <t>:</t>
    </r>
  </si>
  <si>
    <t>Clean and free of dust and dirt.</t>
  </si>
  <si>
    <t xml:space="preserve">TOTAL: </t>
  </si>
  <si>
    <t>÷ 1000</t>
  </si>
  <si>
    <r>
      <t xml:space="preserve">Fuses in accordance with manufacturer's </t>
    </r>
    <r>
      <rPr>
        <i/>
        <sz val="8"/>
        <color theme="1"/>
        <rFont val="Calibri"/>
        <family val="2"/>
        <scheme val="minor"/>
      </rPr>
      <t>specification.</t>
    </r>
  </si>
  <si>
    <t>System Battery Capacity Requirement:</t>
  </si>
  <si>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 lock</t>
    </r>
    <r>
      <rPr>
        <sz val="8"/>
        <color theme="1"/>
        <rFont val="Calibri"/>
        <family val="2"/>
        <scheme val="minor"/>
      </rPr>
      <t xml:space="preserve"> functional.</t>
    </r>
  </si>
  <si>
    <r>
      <t>Termination points from wiring to</t>
    </r>
    <r>
      <rPr>
        <i/>
        <sz val="8"/>
        <color theme="1"/>
        <rFont val="Calibri"/>
        <family val="2"/>
        <scheme val="minor"/>
      </rPr>
      <t xml:space="preserve"> field devices</t>
    </r>
    <r>
      <rPr>
        <sz val="8"/>
        <color theme="1"/>
        <rFont val="Calibri"/>
        <family val="2"/>
        <scheme val="minor"/>
      </rPr>
      <t xml:space="preserve"> secure.</t>
    </r>
  </si>
  <si>
    <t xml:space="preserve">C2.6 ANNUNCIATOR, REMOTE TROUBLE SIGNAL UNIT, DISPLAY AND </t>
  </si>
  <si>
    <t>C2.11 INTERCONNECTION TO THE FIRE ALARM SIGNAL RECEIVING CENTRE</t>
  </si>
  <si>
    <r>
      <t>CONTROL CENTRE TEST AND INSPECTION</t>
    </r>
    <r>
      <rPr>
        <b/>
        <sz val="6"/>
        <color theme="1"/>
        <rFont val="Calibri"/>
        <family val="2"/>
        <scheme val="minor"/>
      </rPr>
      <t xml:space="preserve"> </t>
    </r>
    <r>
      <rPr>
        <sz val="6"/>
        <color theme="1"/>
        <rFont val="Calibri"/>
        <family val="2"/>
        <scheme val="minor"/>
      </rPr>
      <t>(Reference: Clause 6.1.4, 6.4.1)</t>
    </r>
  </si>
  <si>
    <t>(Reference: Clauses 6.2.2.1)</t>
  </si>
  <si>
    <r>
      <rPr>
        <b/>
        <i/>
        <sz val="7"/>
        <rFont val="Calibri"/>
        <family val="2"/>
        <scheme val="minor"/>
      </rPr>
      <t xml:space="preserve">Annunciator </t>
    </r>
    <r>
      <rPr>
        <b/>
        <sz val="7"/>
        <rFont val="Calibri"/>
        <family val="2"/>
        <scheme val="minor"/>
      </rPr>
      <t xml:space="preserve">or </t>
    </r>
    <r>
      <rPr>
        <b/>
        <i/>
        <sz val="7"/>
        <rFont val="Calibri"/>
        <family val="2"/>
        <scheme val="minor"/>
      </rPr>
      <t xml:space="preserve">remote trouble signal </t>
    </r>
    <r>
      <rPr>
        <b/>
        <sz val="7"/>
        <rFont val="Calibri"/>
        <family val="2"/>
        <scheme val="minor"/>
      </rPr>
      <t xml:space="preserve">unit location: </t>
    </r>
  </si>
  <si>
    <r>
      <t xml:space="preserve">The fire </t>
    </r>
    <r>
      <rPr>
        <i/>
        <sz val="8"/>
        <color theme="1"/>
        <rFont val="Calibri"/>
        <family val="2"/>
        <scheme val="minor"/>
      </rPr>
      <t>signal receiving centre</t>
    </r>
    <r>
      <rPr>
        <sz val="8"/>
        <color theme="1"/>
        <rFont val="Calibri"/>
        <family val="2"/>
        <scheme val="minor"/>
      </rPr>
      <t xml:space="preserve"> transmitter is integral to the fire alarm</t>
    </r>
  </si>
  <si>
    <r>
      <rPr>
        <b/>
        <i/>
        <sz val="7"/>
        <rFont val="Calibri"/>
        <family val="2"/>
        <scheme val="minor"/>
      </rPr>
      <t xml:space="preserve">Annunciator </t>
    </r>
    <r>
      <rPr>
        <b/>
        <sz val="7"/>
        <rFont val="Calibri"/>
        <family val="2"/>
        <scheme val="minor"/>
      </rPr>
      <t xml:space="preserve">or </t>
    </r>
    <r>
      <rPr>
        <b/>
        <i/>
        <sz val="7"/>
        <rFont val="Calibri"/>
        <family val="2"/>
        <scheme val="minor"/>
      </rPr>
      <t xml:space="preserve">remote trouble signal </t>
    </r>
    <r>
      <rPr>
        <b/>
        <sz val="7"/>
        <rFont val="Calibri"/>
        <family val="2"/>
        <scheme val="minor"/>
      </rPr>
      <t xml:space="preserve">unit identification: </t>
    </r>
  </si>
  <si>
    <t>control unit.</t>
  </si>
  <si>
    <t>Power 'ON' indicator operates.</t>
  </si>
  <si>
    <r>
      <t xml:space="preserve">An interconnection between the fire alarm </t>
    </r>
    <r>
      <rPr>
        <i/>
        <sz val="8"/>
        <color theme="1"/>
        <rFont val="Calibri"/>
        <family val="2"/>
        <scheme val="minor"/>
      </rPr>
      <t>control unit</t>
    </r>
    <r>
      <rPr>
        <sz val="8"/>
        <color theme="1"/>
        <rFont val="Calibri"/>
        <family val="2"/>
        <scheme val="minor"/>
      </rPr>
      <t xml:space="preserve"> and a separate</t>
    </r>
  </si>
  <si>
    <r>
      <t xml:space="preserve">Individual alarm and supervisory </t>
    </r>
    <r>
      <rPr>
        <i/>
        <sz val="8"/>
        <rFont val="Calibri"/>
        <family val="2"/>
        <scheme val="minor"/>
      </rPr>
      <t>input zones</t>
    </r>
    <r>
      <rPr>
        <sz val="8"/>
        <rFont val="Calibri"/>
        <family val="2"/>
        <scheme val="minor"/>
      </rPr>
      <t xml:space="preserve"> clearly indicated and </t>
    </r>
  </si>
  <si>
    <r>
      <t>fire</t>
    </r>
    <r>
      <rPr>
        <i/>
        <sz val="8"/>
        <color theme="1"/>
        <rFont val="Calibri"/>
        <family val="2"/>
        <scheme val="minor"/>
      </rPr>
      <t xml:space="preserve"> signal receiving centre</t>
    </r>
    <r>
      <rPr>
        <sz val="8"/>
        <color theme="1"/>
        <rFont val="Calibri"/>
        <family val="2"/>
        <scheme val="minor"/>
      </rPr>
      <t xml:space="preserve"> transmitter is provided.</t>
    </r>
  </si>
  <si>
    <t>separately designated.</t>
  </si>
  <si>
    <t>Tested and confirmed operation of alarm relay.</t>
  </si>
  <si>
    <r>
      <t xml:space="preserve">Individual alarm and supervisory </t>
    </r>
    <r>
      <rPr>
        <i/>
        <sz val="8"/>
        <rFont val="Calibri"/>
        <family val="2"/>
        <scheme val="minor"/>
      </rPr>
      <t xml:space="preserve">zone </t>
    </r>
    <r>
      <rPr>
        <sz val="8"/>
        <rFont val="Calibri"/>
        <family val="2"/>
        <scheme val="minor"/>
      </rPr>
      <t xml:space="preserve">designation labels are </t>
    </r>
  </si>
  <si>
    <t>Tested and confirmed operation of trouble relay.</t>
  </si>
  <si>
    <t>properly identified.</t>
  </si>
  <si>
    <t>Tested and confirmed operation of supervisory relay.</t>
  </si>
  <si>
    <t>Where active and supporting field devices are utilized, device</t>
  </si>
  <si>
    <t>Confirm receipt of the alarm transmission to the fire signal receiving</t>
  </si>
  <si>
    <t>labels shall be confirmed to correspond with actual field location.</t>
  </si>
  <si>
    <t>centre is received.</t>
  </si>
  <si>
    <r>
      <t>Common</t>
    </r>
    <r>
      <rPr>
        <i/>
        <sz val="8"/>
        <color theme="1"/>
        <rFont val="Calibri"/>
        <family val="2"/>
        <scheme val="minor"/>
      </rPr>
      <t xml:space="preserve"> trouble signal</t>
    </r>
    <r>
      <rPr>
        <sz val="8"/>
        <color theme="1"/>
        <rFont val="Calibri"/>
        <family val="2"/>
        <scheme val="minor"/>
      </rPr>
      <t xml:space="preserve"> operates.</t>
    </r>
  </si>
  <si>
    <t>Confirm receipt of the trouble transmission to the fire signal receiving</t>
  </si>
  <si>
    <r>
      <t xml:space="preserve">Visual indicator </t>
    </r>
    <r>
      <rPr>
        <i/>
        <sz val="8"/>
        <color theme="1"/>
        <rFont val="Calibri"/>
        <family val="2"/>
        <scheme val="minor"/>
      </rPr>
      <t xml:space="preserve">test </t>
    </r>
    <r>
      <rPr>
        <sz val="8"/>
        <color theme="1"/>
        <rFont val="Calibri"/>
        <family val="2"/>
        <scheme val="minor"/>
      </rPr>
      <t>(lamp</t>
    </r>
    <r>
      <rPr>
        <i/>
        <sz val="8"/>
        <color theme="1"/>
        <rFont val="Calibri"/>
        <family val="2"/>
        <scheme val="minor"/>
      </rPr>
      <t xml:space="preserve"> test) </t>
    </r>
    <r>
      <rPr>
        <sz val="8"/>
        <color theme="1"/>
        <rFont val="Calibri"/>
        <family val="2"/>
        <scheme val="minor"/>
      </rPr>
      <t>operates.</t>
    </r>
  </si>
  <si>
    <r>
      <t xml:space="preserve">Input wiring from </t>
    </r>
    <r>
      <rPr>
        <i/>
        <sz val="8"/>
        <color theme="1"/>
        <rFont val="Calibri"/>
        <family val="2"/>
        <scheme val="minor"/>
      </rPr>
      <t xml:space="preserve">control unit </t>
    </r>
    <r>
      <rPr>
        <sz val="8"/>
        <color theme="1"/>
        <rFont val="Calibri"/>
        <family val="2"/>
        <scheme val="minor"/>
      </rPr>
      <t xml:space="preserve">or </t>
    </r>
    <r>
      <rPr>
        <i/>
        <sz val="8"/>
        <color theme="1"/>
        <rFont val="Calibri"/>
        <family val="2"/>
        <scheme val="minor"/>
      </rPr>
      <t>transponder</t>
    </r>
    <r>
      <rPr>
        <sz val="8"/>
        <color theme="1"/>
        <rFont val="Calibri"/>
        <family val="2"/>
        <scheme val="minor"/>
      </rPr>
      <t xml:space="preserve"> is supervised.</t>
    </r>
  </si>
  <si>
    <t>Confirm receipt of the supervisory transmission to the fire signal</t>
  </si>
  <si>
    <r>
      <t xml:space="preserve">Alarm signal </t>
    </r>
    <r>
      <rPr>
        <sz val="8"/>
        <color theme="1"/>
        <rFont val="Calibri"/>
        <family val="2"/>
        <scheme val="minor"/>
      </rPr>
      <t>silence visual indicator operates.</t>
    </r>
  </si>
  <si>
    <t>receiving centre is received.</t>
  </si>
  <si>
    <r>
      <t xml:space="preserve">Switches for ancillary functions operate as per </t>
    </r>
    <r>
      <rPr>
        <i/>
        <sz val="8"/>
        <rFont val="Calibri"/>
        <family val="2"/>
        <scheme val="minor"/>
      </rPr>
      <t xml:space="preserve">design </t>
    </r>
    <r>
      <rPr>
        <sz val="8"/>
        <rFont val="Calibri"/>
        <family val="2"/>
        <scheme val="minor"/>
      </rPr>
      <t xml:space="preserve">and </t>
    </r>
  </si>
  <si>
    <t xml:space="preserve">Operation of the fire signal receiving centre disconnect means results in </t>
  </si>
  <si>
    <r>
      <rPr>
        <i/>
        <sz val="8"/>
        <rFont val="Calibri"/>
        <family val="2"/>
        <scheme val="minor"/>
      </rPr>
      <t>specification,</t>
    </r>
    <r>
      <rPr>
        <sz val="8"/>
        <rFont val="Calibri"/>
        <family val="2"/>
        <scheme val="minor"/>
      </rPr>
      <t xml:space="preserve"> or in accordance with documentation as detailed in </t>
    </r>
  </si>
  <si>
    <t xml:space="preserve">a specific trouble indication at the control unit or transponder and </t>
  </si>
  <si>
    <t>Appendix E, Description of Fire Alarm System for Inspection and</t>
  </si>
  <si>
    <t>transmits a trouble signal to the fire signal receiving centre.</t>
  </si>
  <si>
    <t xml:space="preserve">If connected, record the name and telephone number of the </t>
  </si>
  <si>
    <t>Other ancillary function visual indicators operate.</t>
  </si>
  <si>
    <t>fire signal receiving centre.</t>
  </si>
  <si>
    <r>
      <t xml:space="preserve">Manual activation of </t>
    </r>
    <r>
      <rPr>
        <i/>
        <sz val="8"/>
        <color theme="1"/>
        <rFont val="Calibri"/>
        <family val="2"/>
        <scheme val="minor"/>
      </rPr>
      <t>alarm signal</t>
    </r>
    <r>
      <rPr>
        <sz val="8"/>
        <color theme="1"/>
        <rFont val="Calibri"/>
        <family val="2"/>
        <scheme val="minor"/>
      </rPr>
      <t xml:space="preserve"> and indication operates.</t>
    </r>
  </si>
  <si>
    <t xml:space="preserve">Name: </t>
  </si>
  <si>
    <t xml:space="preserve">Phone: </t>
  </si>
  <si>
    <t>Displays are visible in installed location.</t>
  </si>
  <si>
    <t>Operates on emergency power.</t>
  </si>
  <si>
    <r>
      <t xml:space="preserve">C2.12 ANCILLARY DEVICE CIRCUIT TESTS  </t>
    </r>
    <r>
      <rPr>
        <sz val="6"/>
        <color theme="1"/>
        <rFont val="Calibri"/>
        <family val="2"/>
        <scheme val="minor"/>
      </rPr>
      <t>(Reference: Clauses 6.2.2.1(Z))</t>
    </r>
  </si>
  <si>
    <r>
      <t xml:space="preserve">Multi-line </t>
    </r>
    <r>
      <rPr>
        <i/>
        <sz val="8"/>
        <color theme="1"/>
        <rFont val="Calibri"/>
        <family val="2"/>
        <scheme val="minor"/>
      </rPr>
      <t>sequential display</t>
    </r>
    <r>
      <rPr>
        <sz val="8"/>
        <color theme="1"/>
        <rFont val="Calibri"/>
        <family val="2"/>
        <scheme val="minor"/>
      </rPr>
      <t xml:space="preserve"> operates as per Clause 6.4.1(N),</t>
    </r>
  </si>
  <si>
    <r>
      <t xml:space="preserve">NOTE: The </t>
    </r>
    <r>
      <rPr>
        <i/>
        <sz val="8"/>
        <color theme="1"/>
        <rFont val="Calibri"/>
        <family val="2"/>
        <scheme val="minor"/>
      </rPr>
      <t>tests</t>
    </r>
    <r>
      <rPr>
        <sz val="8"/>
        <color theme="1"/>
        <rFont val="Calibri"/>
        <family val="2"/>
        <scheme val="minor"/>
      </rPr>
      <t xml:space="preserve"> reported on this Form do not include the actual operational</t>
    </r>
  </si>
  <si>
    <t>where utilized.</t>
  </si>
  <si>
    <r>
      <rPr>
        <i/>
        <sz val="8"/>
        <color theme="1"/>
        <rFont val="Calibri"/>
        <family val="2"/>
        <scheme val="minor"/>
      </rPr>
      <t>test</t>
    </r>
    <r>
      <rPr>
        <sz val="8"/>
        <color theme="1"/>
        <rFont val="Calibri"/>
        <family val="2"/>
        <scheme val="minor"/>
      </rPr>
      <t xml:space="preserve"> of </t>
    </r>
    <r>
      <rPr>
        <i/>
        <sz val="8"/>
        <color theme="1"/>
        <rFont val="Calibri"/>
        <family val="2"/>
        <scheme val="minor"/>
      </rPr>
      <t>ancillary devices.</t>
    </r>
  </si>
  <si>
    <r>
      <t xml:space="preserve">RECORD SPECIFIC TYPE OF </t>
    </r>
    <r>
      <rPr>
        <i/>
        <sz val="8"/>
        <rFont val="Calibri"/>
        <family val="2"/>
        <scheme val="minor"/>
      </rPr>
      <t>ANCILLARY CIRCUIT</t>
    </r>
  </si>
  <si>
    <r>
      <t>OPERATION OF</t>
    </r>
    <r>
      <rPr>
        <i/>
        <sz val="8"/>
        <color theme="1"/>
        <rFont val="Calibri"/>
        <family val="2"/>
        <scheme val="minor"/>
      </rPr>
      <t xml:space="preserve"> ANCILLARY CIRCUIT</t>
    </r>
    <r>
      <rPr>
        <sz val="8"/>
        <color theme="1"/>
        <rFont val="Calibri"/>
        <family val="2"/>
        <scheme val="minor"/>
      </rPr>
      <t xml:space="preserve"> CONFIRMED</t>
    </r>
  </si>
  <si>
    <r>
      <t>C2.7 ANNUNCIATOR OR SEQUENTIAL DISPLAY</t>
    </r>
    <r>
      <rPr>
        <sz val="6"/>
        <color theme="1"/>
        <rFont val="Calibri"/>
        <family val="2"/>
        <scheme val="minor"/>
      </rPr>
      <t xml:space="preserve">  (Reference: Clauses 6.1.4, 6.4.2)</t>
    </r>
  </si>
  <si>
    <r>
      <rPr>
        <b/>
        <i/>
        <sz val="7"/>
        <rFont val="Calibri"/>
        <family val="2"/>
        <scheme val="minor"/>
      </rPr>
      <t xml:space="preserve">Annunciator </t>
    </r>
    <r>
      <rPr>
        <b/>
        <sz val="7"/>
        <rFont val="Calibri"/>
        <family val="2"/>
        <scheme val="minor"/>
      </rPr>
      <t xml:space="preserve">or </t>
    </r>
    <r>
      <rPr>
        <b/>
        <i/>
        <sz val="7"/>
        <rFont val="Calibri"/>
        <family val="2"/>
        <scheme val="minor"/>
      </rPr>
      <t>sequential display</t>
    </r>
    <r>
      <rPr>
        <b/>
        <sz val="7"/>
        <rFont val="Calibri"/>
        <family val="2"/>
        <scheme val="minor"/>
      </rPr>
      <t xml:space="preserve"> location: </t>
    </r>
  </si>
  <si>
    <r>
      <rPr>
        <b/>
        <i/>
        <sz val="7"/>
        <rFont val="Calibri"/>
        <family val="2"/>
        <scheme val="minor"/>
      </rPr>
      <t xml:space="preserve">Annunciator </t>
    </r>
    <r>
      <rPr>
        <b/>
        <sz val="7"/>
        <rFont val="Calibri"/>
        <family val="2"/>
        <scheme val="minor"/>
      </rPr>
      <t xml:space="preserve">or </t>
    </r>
    <r>
      <rPr>
        <b/>
        <i/>
        <sz val="7"/>
        <rFont val="Calibri"/>
        <family val="2"/>
        <scheme val="minor"/>
      </rPr>
      <t>sequential display</t>
    </r>
    <r>
      <rPr>
        <b/>
        <sz val="7"/>
        <rFont val="Calibri"/>
        <family val="2"/>
        <scheme val="minor"/>
      </rPr>
      <t xml:space="preserve"> identification: </t>
    </r>
  </si>
  <si>
    <r>
      <t xml:space="preserve">Individual alarm and supervisory </t>
    </r>
    <r>
      <rPr>
        <i/>
        <sz val="8"/>
        <rFont val="Calibri"/>
        <family val="2"/>
        <scheme val="minor"/>
      </rPr>
      <t xml:space="preserve">zone </t>
    </r>
    <r>
      <rPr>
        <sz val="8"/>
        <rFont val="Calibri"/>
        <family val="2"/>
        <scheme val="minor"/>
      </rPr>
      <t>indication operates.</t>
    </r>
  </si>
  <si>
    <t>If above not applicable, see exception.</t>
  </si>
  <si>
    <r>
      <rPr>
        <i/>
        <sz val="8"/>
        <rFont val="Calibri"/>
        <family val="2"/>
        <scheme val="minor"/>
      </rPr>
      <t>Exception:</t>
    </r>
    <r>
      <rPr>
        <sz val="8"/>
        <rFont val="Calibri"/>
        <family val="2"/>
        <scheme val="minor"/>
      </rPr>
      <t xml:space="preserve"> Operation of each individual alarm and supervisory</t>
    </r>
    <r>
      <rPr>
        <i/>
        <sz val="8"/>
        <rFont val="Calibri"/>
        <family val="2"/>
        <scheme val="minor"/>
      </rPr>
      <t xml:space="preserve"> zone</t>
    </r>
  </si>
  <si>
    <t xml:space="preserve">indication gives the identical indication, or lights the identical </t>
  </si>
  <si>
    <r>
      <t xml:space="preserve">indicator at the other </t>
    </r>
    <r>
      <rPr>
        <i/>
        <sz val="8"/>
        <rFont val="Calibri"/>
        <family val="2"/>
        <scheme val="minor"/>
      </rPr>
      <t>annunciator(s)</t>
    </r>
    <r>
      <rPr>
        <sz val="8"/>
        <rFont val="Calibri"/>
        <family val="2"/>
        <scheme val="minor"/>
      </rPr>
      <t xml:space="preserve"> and</t>
    </r>
    <r>
      <rPr>
        <i/>
        <sz val="8"/>
        <rFont val="Calibri"/>
        <family val="2"/>
        <scheme val="minor"/>
      </rPr>
      <t xml:space="preserve"> sequential display(s).</t>
    </r>
  </si>
  <si>
    <t xml:space="preserve">Specify Method of confirmation: </t>
  </si>
  <si>
    <r>
      <t>Minimum of one alarm</t>
    </r>
    <r>
      <rPr>
        <i/>
        <sz val="8"/>
        <rFont val="Calibri"/>
        <family val="2"/>
        <scheme val="minor"/>
      </rPr>
      <t xml:space="preserve"> zone</t>
    </r>
    <r>
      <rPr>
        <sz val="8"/>
        <rFont val="Calibri"/>
        <family val="2"/>
        <scheme val="minor"/>
      </rPr>
      <t xml:space="preserve"> and one supervisory </t>
    </r>
    <r>
      <rPr>
        <i/>
        <sz val="8"/>
        <rFont val="Calibri"/>
        <family val="2"/>
        <scheme val="minor"/>
      </rPr>
      <t>zone tested</t>
    </r>
    <r>
      <rPr>
        <sz val="8"/>
        <rFont val="Calibri"/>
        <family val="2"/>
        <scheme val="minor"/>
      </rPr>
      <t xml:space="preserve"> per </t>
    </r>
  </si>
  <si>
    <r>
      <rPr>
        <i/>
        <sz val="8"/>
        <rFont val="Calibri"/>
        <family val="2"/>
        <scheme val="minor"/>
      </rPr>
      <t>annunciator or sequential display</t>
    </r>
    <r>
      <rPr>
        <sz val="8"/>
        <rFont val="Calibri"/>
        <family val="2"/>
        <scheme val="minor"/>
      </rPr>
      <t xml:space="preserve"> to confirm operation.</t>
    </r>
  </si>
  <si>
    <r>
      <t xml:space="preserve">Visual indicator </t>
    </r>
    <r>
      <rPr>
        <i/>
        <sz val="8"/>
        <color theme="1"/>
        <rFont val="Calibri"/>
        <family val="2"/>
        <scheme val="minor"/>
      </rPr>
      <t xml:space="preserve">test </t>
    </r>
    <r>
      <rPr>
        <sz val="8"/>
        <color theme="1"/>
        <rFont val="Calibri"/>
        <family val="2"/>
        <scheme val="minor"/>
      </rPr>
      <t>(lamp</t>
    </r>
    <r>
      <rPr>
        <i/>
        <sz val="8"/>
        <color theme="1"/>
        <rFont val="Calibri"/>
        <family val="2"/>
        <scheme val="minor"/>
      </rPr>
      <t xml:space="preserve"> test</t>
    </r>
    <r>
      <rPr>
        <sz val="8"/>
        <color theme="1"/>
        <rFont val="Calibri"/>
        <family val="2"/>
        <scheme val="minor"/>
      </rPr>
      <t>) operates.</t>
    </r>
  </si>
  <si>
    <t>Ancillary function visual indicators operate.</t>
  </si>
  <si>
    <r>
      <t>C2.2 VOICE COMMUNICATION TEST</t>
    </r>
    <r>
      <rPr>
        <b/>
        <sz val="6"/>
        <color theme="1"/>
        <rFont val="Calibri"/>
        <family val="2"/>
        <scheme val="minor"/>
      </rPr>
      <t xml:space="preserve"> </t>
    </r>
    <r>
      <rPr>
        <sz val="6"/>
        <color theme="1"/>
        <rFont val="Calibri"/>
        <family val="2"/>
        <scheme val="minor"/>
      </rPr>
      <t>(Reference: Clauses 6.1.3, 6.2.3.1)</t>
    </r>
  </si>
  <si>
    <r>
      <t>C2.8 REMOTE TROUBLE SIGNAL UNIT TEST AND INSPECTION</t>
    </r>
    <r>
      <rPr>
        <sz val="6"/>
        <color theme="1"/>
        <rFont val="Calibri"/>
        <family val="2"/>
        <scheme val="minor"/>
      </rPr>
      <t xml:space="preserve"> (Reference: Clauses 6.1.4, 6.4.3)</t>
    </r>
  </si>
  <si>
    <r>
      <rPr>
        <b/>
        <i/>
        <sz val="7"/>
        <rFont val="Calibri"/>
        <family val="2"/>
        <scheme val="minor"/>
      </rPr>
      <t xml:space="preserve">Remote trouble signal </t>
    </r>
    <r>
      <rPr>
        <b/>
        <sz val="7"/>
        <rFont val="Calibri"/>
        <family val="2"/>
        <scheme val="minor"/>
      </rPr>
      <t xml:space="preserve">unit location: </t>
    </r>
  </si>
  <si>
    <t>NOT APPLICABLE</t>
  </si>
  <si>
    <r>
      <t>Common visual</t>
    </r>
    <r>
      <rPr>
        <i/>
        <sz val="8"/>
        <color theme="1"/>
        <rFont val="Calibri"/>
        <family val="2"/>
        <scheme val="minor"/>
      </rPr>
      <t xml:space="preserve"> trouble signal</t>
    </r>
    <r>
      <rPr>
        <sz val="8"/>
        <color theme="1"/>
        <rFont val="Calibri"/>
        <family val="2"/>
        <scheme val="minor"/>
      </rPr>
      <t xml:space="preserve"> operates.</t>
    </r>
  </si>
  <si>
    <r>
      <rPr>
        <b/>
        <i/>
        <sz val="7"/>
        <rFont val="Calibri"/>
        <family val="2"/>
        <scheme val="minor"/>
      </rPr>
      <t xml:space="preserve">Remote trouble signal </t>
    </r>
    <r>
      <rPr>
        <b/>
        <sz val="7"/>
        <rFont val="Calibri"/>
        <family val="2"/>
        <scheme val="minor"/>
      </rPr>
      <t xml:space="preserve">unit identification: </t>
    </r>
  </si>
  <si>
    <r>
      <t xml:space="preserve">Common audible </t>
    </r>
    <r>
      <rPr>
        <i/>
        <sz val="8"/>
        <color theme="1"/>
        <rFont val="Calibri"/>
        <family val="2"/>
        <scheme val="minor"/>
      </rPr>
      <t>trouble signal</t>
    </r>
    <r>
      <rPr>
        <sz val="8"/>
        <color theme="1"/>
        <rFont val="Calibri"/>
        <family val="2"/>
        <scheme val="minor"/>
      </rPr>
      <t xml:space="preserve"> operates.</t>
    </r>
  </si>
  <si>
    <r>
      <t xml:space="preserve">Input wiring from </t>
    </r>
    <r>
      <rPr>
        <i/>
        <sz val="8"/>
        <color theme="1"/>
        <rFont val="Calibri"/>
        <family val="2"/>
        <scheme val="minor"/>
      </rPr>
      <t>control unit</t>
    </r>
    <r>
      <rPr>
        <sz val="8"/>
        <color theme="1"/>
        <rFont val="Calibri"/>
        <family val="2"/>
        <scheme val="minor"/>
      </rPr>
      <t xml:space="preserve"> or </t>
    </r>
    <r>
      <rPr>
        <i/>
        <sz val="8"/>
        <color theme="1"/>
        <rFont val="Calibri"/>
        <family val="2"/>
        <scheme val="minor"/>
      </rPr>
      <t>transponder</t>
    </r>
    <r>
      <rPr>
        <sz val="8"/>
        <color theme="1"/>
        <rFont val="Calibri"/>
        <family val="2"/>
        <scheme val="minor"/>
      </rPr>
      <t xml:space="preserve"> is supervised.</t>
    </r>
  </si>
  <si>
    <r>
      <t xml:space="preserve">Visual </t>
    </r>
    <r>
      <rPr>
        <i/>
        <sz val="8"/>
        <color theme="1"/>
        <rFont val="Calibri"/>
        <family val="2"/>
        <scheme val="minor"/>
      </rPr>
      <t>trouble signal</t>
    </r>
    <r>
      <rPr>
        <sz val="8"/>
        <color theme="1"/>
        <rFont val="Calibri"/>
        <family val="2"/>
        <scheme val="minor"/>
      </rPr>
      <t xml:space="preserve"> operates.</t>
    </r>
  </si>
  <si>
    <t>All-call voice paging, including visual indicator, operates.</t>
  </si>
  <si>
    <r>
      <t xml:space="preserve">Audible </t>
    </r>
    <r>
      <rPr>
        <i/>
        <sz val="8"/>
        <color theme="1"/>
        <rFont val="Calibri"/>
        <family val="2"/>
        <scheme val="minor"/>
      </rPr>
      <t>trouble signal</t>
    </r>
    <r>
      <rPr>
        <sz val="8"/>
        <color theme="1"/>
        <rFont val="Calibri"/>
        <family val="2"/>
        <scheme val="minor"/>
      </rPr>
      <t xml:space="preserve"> operates.</t>
    </r>
  </si>
  <si>
    <r>
      <rPr>
        <i/>
        <sz val="8"/>
        <color theme="1"/>
        <rFont val="Calibri"/>
        <family val="2"/>
        <scheme val="minor"/>
      </rPr>
      <t xml:space="preserve">Output circuits </t>
    </r>
    <r>
      <rPr>
        <sz val="8"/>
        <color theme="1"/>
        <rFont val="Calibri"/>
        <family val="2"/>
        <scheme val="minor"/>
      </rPr>
      <t>for selective voice paging, including visual indication,</t>
    </r>
  </si>
  <si>
    <r>
      <t xml:space="preserve">Audible </t>
    </r>
    <r>
      <rPr>
        <i/>
        <sz val="8"/>
        <color theme="1"/>
        <rFont val="Calibri"/>
        <family val="2"/>
        <scheme val="minor"/>
      </rPr>
      <t>trouble signal</t>
    </r>
    <r>
      <rPr>
        <sz val="8"/>
        <color theme="1"/>
        <rFont val="Calibri"/>
        <family val="2"/>
        <scheme val="minor"/>
      </rPr>
      <t xml:space="preserve"> silence feature operates.</t>
    </r>
  </si>
  <si>
    <t>operates.</t>
  </si>
  <si>
    <r>
      <rPr>
        <i/>
        <sz val="8"/>
        <color theme="1"/>
        <rFont val="Calibri"/>
        <family val="2"/>
        <scheme val="minor"/>
      </rPr>
      <t xml:space="preserve">Output circuits </t>
    </r>
    <r>
      <rPr>
        <sz val="8"/>
        <color theme="1"/>
        <rFont val="Calibri"/>
        <family val="2"/>
        <scheme val="minor"/>
      </rPr>
      <t>for selective voice paging trouble operation,</t>
    </r>
  </si>
  <si>
    <r>
      <t>C2.9 PRINTER TEST</t>
    </r>
    <r>
      <rPr>
        <sz val="8"/>
        <color theme="1"/>
        <rFont val="Calibri"/>
        <family val="2"/>
        <scheme val="minor"/>
      </rPr>
      <t xml:space="preserve"> </t>
    </r>
    <r>
      <rPr>
        <sz val="6"/>
        <color theme="1"/>
        <rFont val="Calibri"/>
        <family val="2"/>
        <scheme val="minor"/>
      </rPr>
      <t>(Reference: Clauses 6.1.4, 6.5.1)</t>
    </r>
  </si>
  <si>
    <t>including visual indication, operates.</t>
  </si>
  <si>
    <r>
      <rPr>
        <b/>
        <i/>
        <sz val="7"/>
        <rFont val="Calibri"/>
        <family val="2"/>
        <scheme val="minor"/>
      </rPr>
      <t xml:space="preserve">Printer </t>
    </r>
    <r>
      <rPr>
        <b/>
        <sz val="7"/>
        <rFont val="Calibri"/>
        <family val="2"/>
        <scheme val="minor"/>
      </rPr>
      <t xml:space="preserve">location: </t>
    </r>
  </si>
  <si>
    <t>Microphone, including press to talk switch, operates.</t>
  </si>
  <si>
    <r>
      <rPr>
        <b/>
        <i/>
        <sz val="7"/>
        <rFont val="Calibri"/>
        <family val="2"/>
        <scheme val="minor"/>
      </rPr>
      <t xml:space="preserve">Printer </t>
    </r>
    <r>
      <rPr>
        <b/>
        <sz val="7"/>
        <rFont val="Calibri"/>
        <family val="2"/>
        <scheme val="minor"/>
      </rPr>
      <t xml:space="preserve">identification: </t>
    </r>
  </si>
  <si>
    <t>Operation of voice paging does not interfere with initial inhibit</t>
  </si>
  <si>
    <r>
      <t xml:space="preserve">Operates as per </t>
    </r>
    <r>
      <rPr>
        <i/>
        <sz val="8"/>
        <color theme="1"/>
        <rFont val="Calibri"/>
        <family val="2"/>
        <scheme val="minor"/>
      </rPr>
      <t>design</t>
    </r>
    <r>
      <rPr>
        <sz val="8"/>
        <color theme="1"/>
        <rFont val="Calibri"/>
        <family val="2"/>
        <scheme val="minor"/>
      </rPr>
      <t xml:space="preserve"> and </t>
    </r>
    <r>
      <rPr>
        <i/>
        <sz val="8"/>
        <color theme="1"/>
        <rFont val="Calibri"/>
        <family val="2"/>
        <scheme val="minor"/>
      </rPr>
      <t xml:space="preserve">specification, </t>
    </r>
    <r>
      <rPr>
        <sz val="8"/>
        <color theme="1"/>
        <rFont val="Calibri"/>
        <family val="2"/>
        <scheme val="minor"/>
      </rPr>
      <t xml:space="preserve">or in accordance with </t>
    </r>
  </si>
  <si>
    <r>
      <t>time of</t>
    </r>
    <r>
      <rPr>
        <i/>
        <sz val="8"/>
        <color theme="1"/>
        <rFont val="Calibri"/>
        <family val="2"/>
        <scheme val="minor"/>
      </rPr>
      <t xml:space="preserve"> alert signal </t>
    </r>
    <r>
      <rPr>
        <sz val="8"/>
        <color theme="1"/>
        <rFont val="Calibri"/>
        <family val="2"/>
        <scheme val="minor"/>
      </rPr>
      <t xml:space="preserve">or </t>
    </r>
    <r>
      <rPr>
        <i/>
        <sz val="8"/>
        <color theme="1"/>
        <rFont val="Calibri"/>
        <family val="2"/>
        <scheme val="minor"/>
      </rPr>
      <t>alarm signal.</t>
    </r>
  </si>
  <si>
    <t>documentation as detailed in Appendix E, Description of Fire Alarm</t>
  </si>
  <si>
    <r>
      <t xml:space="preserve">All-call voice paging operates (on </t>
    </r>
    <r>
      <rPr>
        <i/>
        <sz val="8"/>
        <color theme="1"/>
        <rFont val="Calibri"/>
        <family val="2"/>
        <scheme val="minor"/>
      </rPr>
      <t>emergency power supply).</t>
    </r>
  </si>
  <si>
    <t>System for Inspection and Test Procedures.</t>
  </si>
  <si>
    <t>Where systems use back-up amplifiers, the automatic transfer</t>
  </si>
  <si>
    <r>
      <t>Zone</t>
    </r>
    <r>
      <rPr>
        <sz val="8"/>
        <color theme="1"/>
        <rFont val="Calibri"/>
        <family val="2"/>
        <scheme val="minor"/>
      </rPr>
      <t xml:space="preserve"> of each alarm initiating device is correctly printed.</t>
    </r>
  </si>
  <si>
    <t>feature operates.</t>
  </si>
  <si>
    <t>Rated voltage is present.</t>
  </si>
  <si>
    <t>Circuits for emergency telephone call-in operation, including</t>
  </si>
  <si>
    <t>audible and visual indication, operates.</t>
  </si>
  <si>
    <r>
      <t>C2.10 OPERATION TEST FOR DATA COMMUNICATION LINK</t>
    </r>
    <r>
      <rPr>
        <sz val="8"/>
        <color theme="1"/>
        <rFont val="Calibri"/>
        <family val="2"/>
        <scheme val="minor"/>
      </rPr>
      <t xml:space="preserve"> </t>
    </r>
    <r>
      <rPr>
        <sz val="6"/>
        <color theme="1"/>
        <rFont val="Calibri"/>
        <family val="2"/>
        <scheme val="minor"/>
      </rPr>
      <t>(Reference: Clauses 6.1.5, 6.6-Note)</t>
    </r>
  </si>
  <si>
    <t xml:space="preserve">Circuits for emergency telephones for operation, including </t>
  </si>
  <si>
    <t>two-way voice communication, operates.</t>
  </si>
  <si>
    <t>Circuits for emergency telephones trouble operation, including</t>
  </si>
  <si>
    <r>
      <rPr>
        <b/>
        <i/>
        <sz val="7"/>
        <rFont val="Calibri"/>
        <family val="2"/>
        <scheme val="minor"/>
      </rPr>
      <t>Data communication link</t>
    </r>
    <r>
      <rPr>
        <b/>
        <sz val="7"/>
        <rFont val="Calibri"/>
        <family val="2"/>
        <scheme val="minor"/>
      </rPr>
      <t xml:space="preserve"> identification: </t>
    </r>
  </si>
  <si>
    <t>visual indication, operates.</t>
  </si>
  <si>
    <r>
      <t xml:space="preserve">Confirm that a </t>
    </r>
    <r>
      <rPr>
        <i/>
        <sz val="8"/>
        <color theme="1"/>
        <rFont val="Calibri"/>
        <family val="2"/>
        <scheme val="minor"/>
      </rPr>
      <t>trouble signal</t>
    </r>
    <r>
      <rPr>
        <sz val="8"/>
        <color theme="1"/>
        <rFont val="Calibri"/>
        <family val="2"/>
        <scheme val="minor"/>
      </rPr>
      <t xml:space="preserve"> is received at the </t>
    </r>
    <r>
      <rPr>
        <i/>
        <sz val="8"/>
        <color theme="1"/>
        <rFont val="Calibri"/>
        <family val="2"/>
        <scheme val="minor"/>
      </rPr>
      <t>control unit</t>
    </r>
    <r>
      <rPr>
        <sz val="8"/>
        <color theme="1"/>
        <rFont val="Calibri"/>
        <family val="2"/>
        <scheme val="minor"/>
      </rPr>
      <t xml:space="preserve"> or</t>
    </r>
  </si>
  <si>
    <t>Emergency telephone verbal communication operates.</t>
  </si>
  <si>
    <r>
      <rPr>
        <i/>
        <sz val="8"/>
        <color theme="1"/>
        <rFont val="Calibri"/>
        <family val="2"/>
        <scheme val="minor"/>
      </rPr>
      <t>transponder</t>
    </r>
    <r>
      <rPr>
        <sz val="8"/>
        <color theme="1"/>
        <rFont val="Calibri"/>
        <family val="2"/>
        <scheme val="minor"/>
      </rPr>
      <t xml:space="preserve"> under an open loop fault.</t>
    </r>
  </si>
  <si>
    <t>Emergency telephone operable or in-use tone at handset operates.</t>
  </si>
  <si>
    <r>
      <t>Where</t>
    </r>
    <r>
      <rPr>
        <i/>
        <sz val="8"/>
        <color theme="1"/>
        <rFont val="Calibri"/>
        <family val="2"/>
        <scheme val="minor"/>
      </rPr>
      <t xml:space="preserve"> fault isolation modules</t>
    </r>
    <r>
      <rPr>
        <sz val="8"/>
        <color theme="1"/>
        <rFont val="Calibri"/>
        <family val="2"/>
        <scheme val="minor"/>
      </rPr>
      <t xml:space="preserve"> are installed in </t>
    </r>
    <r>
      <rPr>
        <i/>
        <sz val="8"/>
        <color theme="1"/>
        <rFont val="Calibri"/>
        <family val="2"/>
        <scheme val="minor"/>
      </rPr>
      <t>data communication</t>
    </r>
  </si>
  <si>
    <t xml:space="preserve">While in standby mode, voice communication busses used for </t>
  </si>
  <si>
    <r>
      <rPr>
        <i/>
        <sz val="8"/>
        <color theme="1"/>
        <rFont val="Calibri"/>
        <family val="2"/>
        <scheme val="minor"/>
      </rPr>
      <t xml:space="preserve">links </t>
    </r>
    <r>
      <rPr>
        <sz val="8"/>
        <color theme="1"/>
        <rFont val="Calibri"/>
        <family val="2"/>
        <scheme val="minor"/>
      </rPr>
      <t xml:space="preserve">serving </t>
    </r>
    <r>
      <rPr>
        <i/>
        <sz val="8"/>
        <color theme="1"/>
        <rFont val="Calibri"/>
        <family val="2"/>
        <scheme val="minor"/>
      </rPr>
      <t>field</t>
    </r>
    <r>
      <rPr>
        <sz val="8"/>
        <color theme="1"/>
        <rFont val="Calibri"/>
        <family val="2"/>
        <scheme val="minor"/>
      </rPr>
      <t xml:space="preserve"> </t>
    </r>
    <r>
      <rPr>
        <i/>
        <sz val="8"/>
        <color theme="1"/>
        <rFont val="Calibri"/>
        <family val="2"/>
        <scheme val="minor"/>
      </rPr>
      <t>devices,</t>
    </r>
    <r>
      <rPr>
        <sz val="8"/>
        <color theme="1"/>
        <rFont val="Calibri"/>
        <family val="2"/>
        <scheme val="minor"/>
      </rPr>
      <t xml:space="preserve"> wiring shall be shorted on the isolated side,</t>
    </r>
  </si>
  <si>
    <r>
      <t xml:space="preserve">paging, </t>
    </r>
    <r>
      <rPr>
        <i/>
        <sz val="8"/>
        <color theme="1"/>
        <rFont val="Calibri"/>
        <family val="2"/>
        <scheme val="minor"/>
      </rPr>
      <t xml:space="preserve">alert signal, alarm signal, </t>
    </r>
    <r>
      <rPr>
        <sz val="8"/>
        <color theme="1"/>
        <rFont val="Calibri"/>
        <family val="2"/>
        <scheme val="minor"/>
      </rPr>
      <t>and emergency telephone</t>
    </r>
  </si>
  <si>
    <r>
      <rPr>
        <i/>
        <sz val="8"/>
        <color theme="1"/>
        <rFont val="Calibri"/>
        <family val="2"/>
        <scheme val="minor"/>
      </rPr>
      <t xml:space="preserve">annunciation </t>
    </r>
    <r>
      <rPr>
        <sz val="8"/>
        <color theme="1"/>
        <rFont val="Calibri"/>
        <family val="2"/>
        <scheme val="minor"/>
      </rPr>
      <t xml:space="preserve">of the fault confirmed, and then a </t>
    </r>
    <r>
      <rPr>
        <i/>
        <sz val="8"/>
        <color theme="1"/>
        <rFont val="Calibri"/>
        <family val="2"/>
        <scheme val="minor"/>
      </rPr>
      <t>field device</t>
    </r>
    <r>
      <rPr>
        <sz val="8"/>
        <color theme="1"/>
        <rFont val="Calibri"/>
        <family val="2"/>
        <scheme val="minor"/>
      </rPr>
      <t xml:space="preserve"> on the </t>
    </r>
  </si>
  <si>
    <t>communication circuits, and open circuit fault, or short circuit fault,</t>
  </si>
  <si>
    <t xml:space="preserve">source side shall be operated, and activation confirmed at the control </t>
  </si>
  <si>
    <t xml:space="preserve">or operation of an overcurrent protective device provided for the  </t>
  </si>
  <si>
    <r>
      <rPr>
        <i/>
        <sz val="8"/>
        <color theme="1"/>
        <rFont val="Calibri"/>
        <family val="2"/>
        <scheme val="minor"/>
      </rPr>
      <t xml:space="preserve">unit </t>
    </r>
    <r>
      <rPr>
        <sz val="8"/>
        <color theme="1"/>
        <rFont val="Calibri"/>
        <family val="2"/>
        <scheme val="minor"/>
      </rPr>
      <t>or</t>
    </r>
    <r>
      <rPr>
        <i/>
        <sz val="8"/>
        <color theme="1"/>
        <rFont val="Calibri"/>
        <family val="2"/>
        <scheme val="minor"/>
      </rPr>
      <t xml:space="preserve"> transponder.</t>
    </r>
  </si>
  <si>
    <t>purpose, shall result in a specific indication specific to the faulty buss.</t>
  </si>
  <si>
    <r>
      <t xml:space="preserve">Where fault isolation in </t>
    </r>
    <r>
      <rPr>
        <i/>
        <sz val="8"/>
        <color theme="1"/>
        <rFont val="Calibri"/>
        <family val="2"/>
        <scheme val="minor"/>
      </rPr>
      <t xml:space="preserve">data communication links </t>
    </r>
    <r>
      <rPr>
        <sz val="8"/>
        <color theme="1"/>
        <rFont val="Calibri"/>
        <family val="2"/>
        <scheme val="minor"/>
      </rPr>
      <t>is provided between</t>
    </r>
  </si>
  <si>
    <r>
      <rPr>
        <i/>
        <sz val="8"/>
        <color theme="1"/>
        <rFont val="Calibri"/>
        <family val="2"/>
        <scheme val="minor"/>
      </rPr>
      <t xml:space="preserve">control units </t>
    </r>
    <r>
      <rPr>
        <sz val="8"/>
        <color theme="1"/>
        <rFont val="Calibri"/>
        <family val="2"/>
        <scheme val="minor"/>
      </rPr>
      <t xml:space="preserve">or </t>
    </r>
    <r>
      <rPr>
        <i/>
        <sz val="8"/>
        <color theme="1"/>
        <rFont val="Calibri"/>
        <family val="2"/>
        <scheme val="minor"/>
      </rPr>
      <t xml:space="preserve">transponders and between transponders, </t>
    </r>
    <r>
      <rPr>
        <sz val="8"/>
        <color theme="1"/>
        <rFont val="Calibri"/>
        <family val="2"/>
        <scheme val="minor"/>
      </rPr>
      <t xml:space="preserve">introduce a </t>
    </r>
    <r>
      <rPr>
        <i/>
        <sz val="8"/>
        <color theme="1"/>
        <rFont val="Calibri"/>
        <family val="2"/>
        <scheme val="minor"/>
      </rPr>
      <t/>
    </r>
  </si>
  <si>
    <t xml:space="preserve">short circuit fault and confirm annunciation of the fault and operation </t>
  </si>
  <si>
    <t>outside the shorted section between each pair of:</t>
  </si>
  <si>
    <r>
      <rPr>
        <i/>
        <sz val="8"/>
        <color theme="1"/>
        <rFont val="Calibri"/>
        <family val="2"/>
        <scheme val="minor"/>
      </rPr>
      <t>Control unit</t>
    </r>
    <r>
      <rPr>
        <sz val="8"/>
        <color theme="1"/>
        <rFont val="Calibri"/>
        <family val="2"/>
        <scheme val="minor"/>
      </rPr>
      <t xml:space="preserve"> to</t>
    </r>
    <r>
      <rPr>
        <i/>
        <sz val="8"/>
        <color theme="1"/>
        <rFont val="Calibri"/>
        <family val="2"/>
        <scheme val="minor"/>
      </rPr>
      <t xml:space="preserve"> control unit</t>
    </r>
  </si>
  <si>
    <r>
      <rPr>
        <i/>
        <sz val="8"/>
        <color theme="1"/>
        <rFont val="Calibri"/>
        <family val="2"/>
        <scheme val="minor"/>
      </rPr>
      <t>Control unit</t>
    </r>
    <r>
      <rPr>
        <sz val="8"/>
        <color theme="1"/>
        <rFont val="Calibri"/>
        <family val="2"/>
        <scheme val="minor"/>
      </rPr>
      <t xml:space="preserve"> to </t>
    </r>
    <r>
      <rPr>
        <i/>
        <sz val="8"/>
        <color theme="1"/>
        <rFont val="Calibri"/>
        <family val="2"/>
        <scheme val="minor"/>
      </rPr>
      <t>transponder</t>
    </r>
  </si>
  <si>
    <t xml:space="preserve"> (iii)</t>
  </si>
  <si>
    <r>
      <rPr>
        <i/>
        <sz val="8"/>
        <color theme="1"/>
        <rFont val="Calibri"/>
        <family val="2"/>
        <scheme val="minor"/>
      </rPr>
      <t xml:space="preserve">Transponder </t>
    </r>
    <r>
      <rPr>
        <sz val="8"/>
        <color theme="1"/>
        <rFont val="Calibri"/>
        <family val="2"/>
        <scheme val="minor"/>
      </rPr>
      <t xml:space="preserve">to </t>
    </r>
    <r>
      <rPr>
        <i/>
        <sz val="8"/>
        <color theme="1"/>
        <rFont val="Calibri"/>
        <family val="2"/>
        <scheme val="minor"/>
      </rPr>
      <t>transponder</t>
    </r>
  </si>
  <si>
    <t>Calculation for C2.5Q</t>
  </si>
  <si>
    <r>
      <t xml:space="preserve">(Reference: Clauses 6.1.3, 6.3.2, 6.3.3)    </t>
    </r>
    <r>
      <rPr>
        <sz val="7"/>
        <color theme="1"/>
        <rFont val="Calibri"/>
        <family val="2"/>
        <scheme val="minor"/>
      </rPr>
      <t xml:space="preserve">   </t>
    </r>
    <r>
      <rPr>
        <b/>
        <sz val="7"/>
        <color theme="1"/>
        <rFont val="Calibri"/>
        <family val="2"/>
        <scheme val="minor"/>
      </rPr>
      <t xml:space="preserve">Battery box location &amp; ID: </t>
    </r>
  </si>
  <si>
    <r>
      <t>C3. FIELD DEVICE RECORD</t>
    </r>
    <r>
      <rPr>
        <sz val="6"/>
        <color theme="1"/>
        <rFont val="Calibri"/>
        <family val="2"/>
        <scheme val="minor"/>
      </rPr>
      <t xml:space="preserve">  (Reference: Clauses 6.1.6)</t>
    </r>
  </si>
  <si>
    <r>
      <t xml:space="preserve">C3.1 FIELD DEVICE TESTING - LEGEND AND NOTES </t>
    </r>
    <r>
      <rPr>
        <sz val="6"/>
        <color theme="1"/>
        <rFont val="Calibri"/>
        <family val="2"/>
        <scheme val="minor"/>
      </rPr>
      <t xml:space="preserve"> (Reference: Clauses 6.7.4.1.3, 6.7.4.1.4, 6.7.4.1.5, 6.7.4.3.1, 6.7.4.5.1, 6.7.8.1.1, 6.7.8.2.2, 6.7.8.2.4)</t>
    </r>
  </si>
  <si>
    <t>DEVICE</t>
  </si>
  <si>
    <t>DESCRIPTION</t>
  </si>
  <si>
    <t>MODEL NO. (S only - Test Method, Sensitivity Range)</t>
  </si>
  <si>
    <t>Manual Station</t>
  </si>
  <si>
    <t>RHT</t>
  </si>
  <si>
    <r>
      <rPr>
        <i/>
        <sz val="9"/>
        <color theme="1"/>
        <rFont val="Calibri"/>
        <family val="2"/>
        <scheme val="minor"/>
      </rPr>
      <t>Heat Detector,</t>
    </r>
    <r>
      <rPr>
        <sz val="9"/>
        <color theme="1"/>
        <rFont val="Calibri"/>
        <family val="2"/>
        <scheme val="minor"/>
      </rPr>
      <t xml:space="preserve"> Restorable</t>
    </r>
  </si>
  <si>
    <t>FHT</t>
  </si>
  <si>
    <t>Heat Detector, Fixed</t>
  </si>
  <si>
    <t>HHT</t>
  </si>
  <si>
    <r>
      <rPr>
        <i/>
        <sz val="9"/>
        <color theme="1"/>
        <rFont val="Calibri"/>
        <family val="2"/>
        <scheme val="minor"/>
      </rPr>
      <t>Heat Detector,</t>
    </r>
    <r>
      <rPr>
        <sz val="9"/>
        <color theme="1"/>
        <rFont val="Calibri"/>
        <family val="2"/>
        <scheme val="minor"/>
      </rPr>
      <t xml:space="preserve"> High Heat Non-Restorable</t>
    </r>
  </si>
  <si>
    <t>Smoke Detector</t>
  </si>
  <si>
    <r>
      <t xml:space="preserve">Sensitivity </t>
    </r>
    <r>
      <rPr>
        <i/>
        <sz val="9"/>
        <color theme="1"/>
        <rFont val="Calibri"/>
        <family val="2"/>
        <scheme val="minor"/>
      </rPr>
      <t>Test</t>
    </r>
    <r>
      <rPr>
        <sz val="9"/>
        <color theme="1"/>
        <rFont val="Calibri"/>
        <family val="2"/>
        <scheme val="minor"/>
      </rPr>
      <t xml:space="preserve"> Method or </t>
    </r>
    <r>
      <rPr>
        <i/>
        <sz val="9"/>
        <color theme="1"/>
        <rFont val="Calibri"/>
        <family val="2"/>
        <scheme val="minor"/>
      </rPr>
      <t xml:space="preserve">Test </t>
    </r>
    <r>
      <rPr>
        <sz val="9"/>
        <color theme="1"/>
        <rFont val="Calibri"/>
        <family val="2"/>
        <scheme val="minor"/>
      </rPr>
      <t>Equipment:</t>
    </r>
    <r>
      <rPr>
        <sz val="8"/>
        <color theme="1"/>
        <rFont val="Calibri"/>
        <family val="2"/>
        <scheme val="minor"/>
      </rPr>
      <t xml:space="preserve"> </t>
    </r>
  </si>
  <si>
    <t>Method:   A    B    C   (noted beside model #)</t>
  </si>
  <si>
    <t>Manufacturer Sensitivity Range:</t>
  </si>
  <si>
    <t>(noted beside model #)</t>
  </si>
  <si>
    <t>RI</t>
  </si>
  <si>
    <t>Remote Indicator Unit</t>
  </si>
  <si>
    <t>DS</t>
  </si>
  <si>
    <r>
      <t xml:space="preserve">Duct </t>
    </r>
    <r>
      <rPr>
        <i/>
        <sz val="9"/>
        <color theme="1"/>
        <rFont val="Calibri"/>
        <family val="2"/>
        <scheme val="minor"/>
      </rPr>
      <t>Smoke detector</t>
    </r>
  </si>
  <si>
    <t>--</t>
  </si>
  <si>
    <t>Other Type of Detector</t>
  </si>
  <si>
    <t>SFD</t>
  </si>
  <si>
    <r>
      <rPr>
        <i/>
        <sz val="9"/>
        <color theme="1"/>
        <rFont val="Calibri"/>
        <family val="2"/>
        <scheme val="minor"/>
      </rPr>
      <t xml:space="preserve">Supporting Field Device </t>
    </r>
    <r>
      <rPr>
        <sz val="9"/>
        <color theme="1"/>
        <rFont val="Calibri"/>
        <family val="2"/>
        <scheme val="minor"/>
      </rPr>
      <t>(Monitor)</t>
    </r>
  </si>
  <si>
    <t>FS</t>
  </si>
  <si>
    <t>Sprinkler Flow Switch</t>
  </si>
  <si>
    <t>SS</t>
  </si>
  <si>
    <r>
      <t>Sprinkler</t>
    </r>
    <r>
      <rPr>
        <i/>
        <sz val="9"/>
        <color theme="1"/>
        <rFont val="Calibri"/>
        <family val="2"/>
        <scheme val="minor"/>
      </rPr>
      <t xml:space="preserve"> Supervisory device</t>
    </r>
  </si>
  <si>
    <r>
      <t xml:space="preserve">Other </t>
    </r>
    <r>
      <rPr>
        <i/>
        <sz val="9"/>
        <color theme="1"/>
        <rFont val="Calibri"/>
        <family val="2"/>
        <scheme val="minor"/>
      </rPr>
      <t xml:space="preserve">Supervisory Devices </t>
    </r>
    <r>
      <rPr>
        <sz val="9"/>
        <color theme="1"/>
        <rFont val="Calibri"/>
        <family val="2"/>
        <scheme val="minor"/>
      </rPr>
      <t>(Low Pressure, Low Water, Low Temperature, Power Loss, etc.)</t>
    </r>
  </si>
  <si>
    <t>ISO - A/D</t>
  </si>
  <si>
    <r>
      <t xml:space="preserve">Fault Isolation Module </t>
    </r>
    <r>
      <rPr>
        <sz val="9"/>
        <color theme="1"/>
        <rFont val="Calibri"/>
        <family val="2"/>
        <scheme val="minor"/>
      </rPr>
      <t>(A-Audible, D-Device)</t>
    </r>
  </si>
  <si>
    <t>Bell</t>
  </si>
  <si>
    <t>BZ</t>
  </si>
  <si>
    <t>Suite Buzzer</t>
  </si>
  <si>
    <t>Horn</t>
  </si>
  <si>
    <t>Visible Signal Device</t>
  </si>
  <si>
    <t>SP</t>
  </si>
  <si>
    <t>Cone Type Speaker</t>
  </si>
  <si>
    <t>HSP</t>
  </si>
  <si>
    <t>Horn Type Speaker</t>
  </si>
  <si>
    <t>AD</t>
  </si>
  <si>
    <t>Ancillary Device</t>
  </si>
  <si>
    <t>ET</t>
  </si>
  <si>
    <t>Emergency Telephone</t>
  </si>
  <si>
    <t>End-of-Line Resistor</t>
  </si>
  <si>
    <t>The following notes apply to Appendix C3.2, Individual Device Record:</t>
  </si>
  <si>
    <t>NOTE 1:</t>
  </si>
  <si>
    <r>
      <rPr>
        <i/>
        <sz val="8"/>
        <color theme="1"/>
        <rFont val="Calibri"/>
        <family val="2"/>
        <scheme val="minor"/>
      </rPr>
      <t>Smoke detector sensitivity</t>
    </r>
    <r>
      <rPr>
        <sz val="8"/>
        <color theme="1"/>
        <rFont val="Calibri"/>
        <family val="2"/>
        <scheme val="minor"/>
      </rPr>
      <t xml:space="preserve"> confirmation or measurement should be recorded in the </t>
    </r>
    <r>
      <rPr>
        <i/>
        <sz val="8"/>
        <color theme="1"/>
        <rFont val="Calibri"/>
        <family val="2"/>
        <scheme val="minor"/>
      </rPr>
      <t>remarks</t>
    </r>
    <r>
      <rPr>
        <sz val="8"/>
        <color theme="1"/>
        <rFont val="Calibri"/>
        <family val="2"/>
        <scheme val="minor"/>
      </rPr>
      <t xml:space="preserve"> column.</t>
    </r>
  </si>
  <si>
    <t>NOTE 2:</t>
  </si>
  <si>
    <r>
      <rPr>
        <i/>
        <sz val="8"/>
        <color theme="1"/>
        <rFont val="Calibri"/>
        <family val="2"/>
        <scheme val="minor"/>
      </rPr>
      <t xml:space="preserve">Smoke detector </t>
    </r>
    <r>
      <rPr>
        <sz val="8"/>
        <color theme="1"/>
        <rFont val="Calibri"/>
        <family val="2"/>
        <scheme val="minor"/>
      </rPr>
      <t>cleaning or replacement date should also be recorded in the</t>
    </r>
    <r>
      <rPr>
        <i/>
        <sz val="8"/>
        <color theme="1"/>
        <rFont val="Calibri"/>
        <family val="2"/>
        <scheme val="minor"/>
      </rPr>
      <t xml:space="preserve"> remarks </t>
    </r>
    <r>
      <rPr>
        <sz val="8"/>
        <color theme="1"/>
        <rFont val="Calibri"/>
        <family val="2"/>
        <scheme val="minor"/>
      </rPr>
      <t>column.</t>
    </r>
  </si>
  <si>
    <t>NOTE 3:</t>
  </si>
  <si>
    <r>
      <t>Status change, including time delay, should be recorded in the</t>
    </r>
    <r>
      <rPr>
        <i/>
        <sz val="8"/>
        <color theme="1"/>
        <rFont val="Calibri"/>
        <family val="2"/>
        <scheme val="minor"/>
      </rPr>
      <t xml:space="preserve"> remarks</t>
    </r>
    <r>
      <rPr>
        <sz val="8"/>
        <color theme="1"/>
        <rFont val="Calibri"/>
        <family val="2"/>
        <scheme val="minor"/>
      </rPr>
      <t xml:space="preserve"> column.</t>
    </r>
  </si>
  <si>
    <t>NOTE 4:</t>
  </si>
  <si>
    <r>
      <t xml:space="preserve">Duct </t>
    </r>
    <r>
      <rPr>
        <i/>
        <sz val="8"/>
        <color theme="1"/>
        <rFont val="Calibri"/>
        <family val="2"/>
        <scheme val="minor"/>
      </rPr>
      <t xml:space="preserve">smoke detector </t>
    </r>
    <r>
      <rPr>
        <sz val="8"/>
        <color theme="1"/>
        <rFont val="Calibri"/>
        <family val="2"/>
        <scheme val="minor"/>
      </rPr>
      <t xml:space="preserve">pressure differential should be confirmed and recorded in the </t>
    </r>
    <r>
      <rPr>
        <i/>
        <sz val="8"/>
        <color theme="1"/>
        <rFont val="Calibri"/>
        <family val="2"/>
        <scheme val="minor"/>
      </rPr>
      <t xml:space="preserve">remarks </t>
    </r>
    <r>
      <rPr>
        <sz val="8"/>
        <color theme="1"/>
        <rFont val="Calibri"/>
        <family val="2"/>
        <scheme val="minor"/>
      </rPr>
      <t>column.</t>
    </r>
  </si>
  <si>
    <t>NOTE 5:</t>
  </si>
  <si>
    <r>
      <t xml:space="preserve">Time delay setting of water flow switch should be recorded in the </t>
    </r>
    <r>
      <rPr>
        <i/>
        <sz val="8"/>
        <color theme="1"/>
        <rFont val="Calibri"/>
        <family val="2"/>
        <scheme val="minor"/>
      </rPr>
      <t>remarks</t>
    </r>
    <r>
      <rPr>
        <sz val="8"/>
        <color theme="1"/>
        <rFont val="Calibri"/>
        <family val="2"/>
        <scheme val="minor"/>
      </rPr>
      <t xml:space="preserve"> column.</t>
    </r>
  </si>
  <si>
    <t>NOTE 6:</t>
  </si>
  <si>
    <t>Sprinkler supervisory switches cause supervisory condition to be annunciated but not an alarm condition.</t>
  </si>
  <si>
    <t>NOTE 7:</t>
  </si>
  <si>
    <r>
      <t xml:space="preserve">Upper and lower pressure setting of </t>
    </r>
    <r>
      <rPr>
        <i/>
        <sz val="8"/>
        <color theme="1"/>
        <rFont val="Calibri"/>
        <family val="2"/>
        <scheme val="minor"/>
      </rPr>
      <t xml:space="preserve">supervisory devices </t>
    </r>
    <r>
      <rPr>
        <sz val="8"/>
        <color theme="1"/>
        <rFont val="Calibri"/>
        <family val="2"/>
        <scheme val="minor"/>
      </rPr>
      <t xml:space="preserve">should be recorded in the </t>
    </r>
    <r>
      <rPr>
        <i/>
        <sz val="8"/>
        <color theme="1"/>
        <rFont val="Calibri"/>
        <family val="2"/>
        <scheme val="minor"/>
      </rPr>
      <t>remarks</t>
    </r>
    <r>
      <rPr>
        <sz val="8"/>
        <color theme="1"/>
        <rFont val="Calibri"/>
        <family val="2"/>
        <scheme val="minor"/>
      </rPr>
      <t xml:space="preserve"> column.</t>
    </r>
  </si>
  <si>
    <t>NOTE 8:</t>
  </si>
  <si>
    <r>
      <t>Low temperature setting should be recorded in the</t>
    </r>
    <r>
      <rPr>
        <i/>
        <sz val="8"/>
        <color theme="1"/>
        <rFont val="Calibri"/>
        <family val="2"/>
        <scheme val="minor"/>
      </rPr>
      <t xml:space="preserve"> remarks</t>
    </r>
    <r>
      <rPr>
        <sz val="8"/>
        <color theme="1"/>
        <rFont val="Calibri"/>
        <family val="2"/>
        <scheme val="minor"/>
      </rPr>
      <t xml:space="preserve"> column.</t>
    </r>
  </si>
  <si>
    <t>NOTE 9:</t>
  </si>
  <si>
    <r>
      <t xml:space="preserve">Identify the specific </t>
    </r>
    <r>
      <rPr>
        <i/>
        <sz val="8"/>
        <color theme="1"/>
        <rFont val="Calibri"/>
        <family val="2"/>
        <scheme val="minor"/>
      </rPr>
      <t>ancillary devices</t>
    </r>
    <r>
      <rPr>
        <sz val="8"/>
        <color theme="1"/>
        <rFont val="Calibri"/>
        <family val="2"/>
        <scheme val="minor"/>
      </rPr>
      <t xml:space="preserve"> in the </t>
    </r>
    <r>
      <rPr>
        <i/>
        <sz val="8"/>
        <color theme="1"/>
        <rFont val="Calibri"/>
        <family val="2"/>
        <scheme val="minor"/>
      </rPr>
      <t xml:space="preserve">remarks </t>
    </r>
    <r>
      <rPr>
        <sz val="8"/>
        <color theme="1"/>
        <rFont val="Calibri"/>
        <family val="2"/>
        <scheme val="minor"/>
      </rPr>
      <t>column.</t>
    </r>
  </si>
  <si>
    <t>NOTE 10:</t>
  </si>
  <si>
    <r>
      <t xml:space="preserve">Identify date  </t>
    </r>
    <r>
      <rPr>
        <i/>
        <sz val="8"/>
        <color theme="1"/>
        <rFont val="Calibri"/>
        <family val="2"/>
        <scheme val="minor"/>
      </rPr>
      <t xml:space="preserve">field device </t>
    </r>
    <r>
      <rPr>
        <sz val="8"/>
        <color theme="1"/>
        <rFont val="Calibri"/>
        <family val="2"/>
        <scheme val="minor"/>
      </rPr>
      <t>changed in the remarks column.</t>
    </r>
  </si>
  <si>
    <t>NOTE 11:</t>
  </si>
  <si>
    <r>
      <t xml:space="preserve">Identify correct  </t>
    </r>
    <r>
      <rPr>
        <i/>
        <sz val="8"/>
        <color theme="1"/>
        <rFont val="Calibri"/>
        <family val="2"/>
        <scheme val="minor"/>
      </rPr>
      <t xml:space="preserve">field device </t>
    </r>
    <r>
      <rPr>
        <sz val="8"/>
        <color theme="1"/>
        <rFont val="Calibri"/>
        <family val="2"/>
        <scheme val="minor"/>
      </rPr>
      <t>operation (e.g. alarm, trouble, supervisory, annunciation indication).</t>
    </r>
  </si>
  <si>
    <t>NOTE 12:</t>
  </si>
  <si>
    <r>
      <t xml:space="preserve">Identify </t>
    </r>
    <r>
      <rPr>
        <i/>
        <sz val="8"/>
        <color theme="1"/>
        <rFont val="Calibri"/>
        <family val="2"/>
        <scheme val="minor"/>
      </rPr>
      <t xml:space="preserve"> zone,</t>
    </r>
    <r>
      <rPr>
        <sz val="8"/>
        <color theme="1"/>
        <rFont val="Calibri"/>
        <family val="2"/>
        <scheme val="minor"/>
      </rPr>
      <t xml:space="preserve"> circuit number, or address.</t>
    </r>
  </si>
  <si>
    <t>NOTE 13:</t>
  </si>
  <si>
    <r>
      <t xml:space="preserve">Identify conventional </t>
    </r>
    <r>
      <rPr>
        <i/>
        <sz val="8"/>
        <color theme="1"/>
        <rFont val="Calibri"/>
        <family val="2"/>
        <scheme val="minor"/>
      </rPr>
      <t xml:space="preserve">field device </t>
    </r>
    <r>
      <rPr>
        <sz val="8"/>
        <color theme="1"/>
        <rFont val="Calibri"/>
        <family val="2"/>
        <scheme val="minor"/>
      </rPr>
      <t>locations.</t>
    </r>
  </si>
  <si>
    <t>NOTE 14:</t>
  </si>
  <si>
    <r>
      <t xml:space="preserve">Identify </t>
    </r>
    <r>
      <rPr>
        <i/>
        <sz val="8"/>
        <color theme="1"/>
        <rFont val="Calibri"/>
        <family val="2"/>
        <scheme val="minor"/>
      </rPr>
      <t xml:space="preserve">active field device </t>
    </r>
    <r>
      <rPr>
        <sz val="8"/>
        <color theme="1"/>
        <rFont val="Calibri"/>
        <family val="2"/>
        <scheme val="minor"/>
      </rPr>
      <t xml:space="preserve">and supporting </t>
    </r>
    <r>
      <rPr>
        <i/>
        <sz val="8"/>
        <color theme="1"/>
        <rFont val="Calibri"/>
        <family val="2"/>
        <scheme val="minor"/>
      </rPr>
      <t xml:space="preserve">field device, data communication link </t>
    </r>
    <r>
      <rPr>
        <sz val="8"/>
        <color theme="1"/>
        <rFont val="Calibri"/>
        <family val="2"/>
        <scheme val="minor"/>
      </rPr>
      <t>(DCL), address and location.</t>
    </r>
  </si>
  <si>
    <t>NOTE 15:</t>
  </si>
  <si>
    <r>
      <rPr>
        <i/>
        <sz val="8"/>
        <color theme="1"/>
        <rFont val="Calibri"/>
        <family val="2"/>
        <scheme val="minor"/>
      </rPr>
      <t xml:space="preserve">Test </t>
    </r>
    <r>
      <rPr>
        <sz val="8"/>
        <color theme="1"/>
        <rFont val="Calibri"/>
        <family val="2"/>
        <scheme val="minor"/>
      </rPr>
      <t xml:space="preserve">and confirm </t>
    </r>
    <r>
      <rPr>
        <i/>
        <sz val="8"/>
        <color theme="1"/>
        <rFont val="Calibri"/>
        <family val="2"/>
        <scheme val="minor"/>
      </rPr>
      <t xml:space="preserve">conventional field device </t>
    </r>
    <r>
      <rPr>
        <sz val="8"/>
        <color theme="1"/>
        <rFont val="Calibri"/>
        <family val="2"/>
        <scheme val="minor"/>
      </rPr>
      <t>supervision of wiring.</t>
    </r>
  </si>
  <si>
    <t>NOTE 16:</t>
  </si>
  <si>
    <r>
      <t xml:space="preserve">Confirm </t>
    </r>
    <r>
      <rPr>
        <i/>
        <sz val="8"/>
        <color theme="1"/>
        <rFont val="Calibri"/>
        <family val="2"/>
        <scheme val="minor"/>
      </rPr>
      <t xml:space="preserve">field device </t>
    </r>
    <r>
      <rPr>
        <sz val="8"/>
        <color theme="1"/>
        <rFont val="Calibri"/>
        <family val="2"/>
        <scheme val="minor"/>
      </rPr>
      <t>free of damage.</t>
    </r>
  </si>
  <si>
    <t>NOTE 17:</t>
  </si>
  <si>
    <r>
      <t xml:space="preserve">Confirm </t>
    </r>
    <r>
      <rPr>
        <i/>
        <sz val="8"/>
        <color theme="1"/>
        <rFont val="Calibri"/>
        <family val="2"/>
        <scheme val="minor"/>
      </rPr>
      <t xml:space="preserve">field device </t>
    </r>
    <r>
      <rPr>
        <sz val="8"/>
        <color theme="1"/>
        <rFont val="Calibri"/>
        <family val="2"/>
        <scheme val="minor"/>
      </rPr>
      <t>free of foreign substance.</t>
    </r>
  </si>
  <si>
    <t>NOTE 18:</t>
  </si>
  <si>
    <r>
      <t xml:space="preserve">Confirm </t>
    </r>
    <r>
      <rPr>
        <i/>
        <sz val="8"/>
        <color theme="1"/>
        <rFont val="Calibri"/>
        <family val="2"/>
        <scheme val="minor"/>
      </rPr>
      <t xml:space="preserve">field device </t>
    </r>
    <r>
      <rPr>
        <sz val="8"/>
        <color theme="1"/>
        <rFont val="Calibri"/>
        <family val="2"/>
        <scheme val="minor"/>
      </rPr>
      <t>mechanically supported independently of the wiring.</t>
    </r>
  </si>
  <si>
    <t>NOTE 19:</t>
  </si>
  <si>
    <r>
      <t xml:space="preserve">Confirm </t>
    </r>
    <r>
      <rPr>
        <i/>
        <sz val="8"/>
        <color theme="1"/>
        <rFont val="Calibri"/>
        <family val="2"/>
        <scheme val="minor"/>
      </rPr>
      <t xml:space="preserve">field device </t>
    </r>
    <r>
      <rPr>
        <sz val="8"/>
        <color theme="1"/>
        <rFont val="Calibri"/>
        <family val="2"/>
        <scheme val="minor"/>
      </rPr>
      <t>protective dust shields or covers removed.</t>
    </r>
  </si>
  <si>
    <t>NOTE 20:</t>
  </si>
  <si>
    <r>
      <t xml:space="preserve">"Correctly installed" refers to the version of CAN/ULC-S524, Standard for Installation of Fire Alarm Systems, applicable at the time of installation of the device being </t>
    </r>
    <r>
      <rPr>
        <i/>
        <sz val="8"/>
        <color theme="1"/>
        <rFont val="Calibri"/>
        <family val="2"/>
        <scheme val="minor"/>
      </rPr>
      <t xml:space="preserve">tested. </t>
    </r>
  </si>
  <si>
    <t>CAUTION:</t>
  </si>
  <si>
    <r>
      <t>The tests reported on this Form do not include the actual operational</t>
    </r>
    <r>
      <rPr>
        <i/>
        <sz val="8"/>
        <color theme="1"/>
        <rFont val="Calibri"/>
        <family val="2"/>
        <scheme val="minor"/>
      </rPr>
      <t xml:space="preserve"> test </t>
    </r>
    <r>
      <rPr>
        <sz val="8"/>
        <color theme="1"/>
        <rFont val="Calibri"/>
        <family val="2"/>
        <scheme val="minor"/>
      </rPr>
      <t xml:space="preserve">of </t>
    </r>
    <r>
      <rPr>
        <i/>
        <sz val="8"/>
        <color theme="1"/>
        <rFont val="Calibri"/>
        <family val="2"/>
        <scheme val="minor"/>
      </rPr>
      <t>ancillary devices.</t>
    </r>
  </si>
  <si>
    <t>Water-Based Fire Protection System Report &amp; Documentation</t>
  </si>
  <si>
    <t>The following Sprinkler Testing Interval was completed:</t>
  </si>
  <si>
    <r>
      <rPr>
        <b/>
        <sz val="12"/>
        <color theme="1"/>
        <rFont val="Calibri"/>
        <family val="2"/>
        <scheme val="minor"/>
      </rPr>
      <t>Annual Sprinkler Inspection &amp; Testing</t>
    </r>
    <r>
      <rPr>
        <b/>
        <sz val="10"/>
        <color theme="1"/>
        <rFont val="Calibri"/>
        <family val="2"/>
        <scheme val="minor"/>
      </rPr>
      <t xml:space="preserve">
</t>
    </r>
    <r>
      <rPr>
        <i/>
        <sz val="8"/>
        <color theme="1"/>
        <rFont val="Calibri"/>
        <family val="2"/>
        <scheme val="minor"/>
      </rPr>
      <t xml:space="preserve">(Semi-annual &amp; Quarterly inspection and testing items completed during the annual) </t>
    </r>
  </si>
  <si>
    <t>Semi-Annual Sprinkler Inspection &amp; Testing</t>
  </si>
  <si>
    <t>Quarterly Sprinkler Inspection</t>
  </si>
  <si>
    <t>3-Year Full Trip Testing of Dry Sprinkler System</t>
  </si>
  <si>
    <t>5-Year Hydrostatic Testing of Standpipe Systems 
&amp;/or Fire Department Connection (FDC)</t>
  </si>
  <si>
    <t>For further information on the inspection and testing</t>
  </si>
  <si>
    <t>standards for water-based suppression systems, please</t>
  </si>
  <si>
    <t>visit https://www.nfpa.org/codes-and-standards</t>
  </si>
  <si>
    <t>SPRINKLER SYSTEM INSPECTION &amp; TESTING REPORT</t>
  </si>
  <si>
    <t>Per Section 6.4 of the 2018 BC Fire Code &amp; NFPA 25 "Standard for the Inspection, Testing, and Maintenance of Water-Based Fire Protection Systems"</t>
  </si>
  <si>
    <t>Last 
Completed</t>
  </si>
  <si>
    <t>Next Testing Due</t>
  </si>
  <si>
    <t>Management:</t>
  </si>
  <si>
    <t xml:space="preserve">A copy of this report will be given to the following, who is </t>
  </si>
  <si>
    <t>3-Year Testing</t>
  </si>
  <si>
    <t>YEAR</t>
  </si>
  <si>
    <t>the owner or owner's representative for this building.</t>
  </si>
  <si>
    <t>13.4.5.2.2.2</t>
  </si>
  <si>
    <t>Dry System valve full-trip test</t>
  </si>
  <si>
    <t>5-Year Testing</t>
  </si>
  <si>
    <t xml:space="preserve">Printed Name of Primary or Supervising </t>
  </si>
  <si>
    <t>6.3.1</t>
  </si>
  <si>
    <t>Standpipe Flow and pressure test</t>
  </si>
  <si>
    <t>Technician Conducting the Test and Inspection</t>
  </si>
  <si>
    <t>6.3.2</t>
  </si>
  <si>
    <t>Standpipe &amp; FDC Hydrostatic Test</t>
  </si>
  <si>
    <t>13.4.1.2</t>
  </si>
  <si>
    <t>Alarm valves internally inspected</t>
  </si>
  <si>
    <t>13.4.2.1</t>
  </si>
  <si>
    <t>Check valves internally inspected</t>
  </si>
  <si>
    <t>13.8.5</t>
  </si>
  <si>
    <t>FDC hydrostatically tested for 2 hours</t>
  </si>
  <si>
    <t>14.2.1.1</t>
  </si>
  <si>
    <t>Piping internally inspected for foreign materials</t>
  </si>
  <si>
    <t xml:space="preserve">       </t>
  </si>
  <si>
    <t>Owner's Questionaire: NFPA 25 Figure A.4.1.6</t>
  </si>
  <si>
    <t>A.</t>
  </si>
  <si>
    <t>Is the building occupied?</t>
  </si>
  <si>
    <t>B.</t>
  </si>
  <si>
    <t>Has the occupancy and hazard assessment</t>
  </si>
  <si>
    <t>C.</t>
  </si>
  <si>
    <t>Are all fire protection systems in service?</t>
  </si>
  <si>
    <t>D.</t>
  </si>
  <si>
    <t>Has the system remained in service without modifications since the last inspection?</t>
  </si>
  <si>
    <t>E.</t>
  </si>
  <si>
    <t>Was the system free of actuation of devices or alarms since the last inspection?</t>
  </si>
  <si>
    <t xml:space="preserve">Sprinkler System Inspection Summary: </t>
  </si>
  <si>
    <t>Ref.</t>
  </si>
  <si>
    <t>System</t>
  </si>
  <si>
    <t>#1</t>
  </si>
  <si>
    <t>#2</t>
  </si>
  <si>
    <t>#3</t>
  </si>
  <si>
    <t>#4</t>
  </si>
  <si>
    <t>#5</t>
  </si>
  <si>
    <t>#6</t>
  </si>
  <si>
    <t>a</t>
  </si>
  <si>
    <r>
      <t xml:space="preserve">Type of System </t>
    </r>
    <r>
      <rPr>
        <i/>
        <sz val="8"/>
        <color theme="1"/>
        <rFont val="Calibri"/>
        <family val="2"/>
        <scheme val="minor"/>
      </rPr>
      <t>(Wet or Dry)</t>
    </r>
  </si>
  <si>
    <t>b</t>
  </si>
  <si>
    <r>
      <t xml:space="preserve">Type of Test </t>
    </r>
    <r>
      <rPr>
        <i/>
        <sz val="8"/>
        <color theme="1"/>
        <rFont val="Calibri"/>
        <family val="2"/>
        <scheme val="minor"/>
      </rPr>
      <t>(Interval)</t>
    </r>
  </si>
  <si>
    <t>c</t>
  </si>
  <si>
    <t>System Model</t>
  </si>
  <si>
    <t>d</t>
  </si>
  <si>
    <t>Area of Coverage</t>
  </si>
  <si>
    <t>e</t>
  </si>
  <si>
    <t>Control Valve Location</t>
  </si>
  <si>
    <t>f</t>
  </si>
  <si>
    <t>Type of Valve</t>
  </si>
  <si>
    <t>g</t>
  </si>
  <si>
    <t>Size of Valve</t>
  </si>
  <si>
    <t>h</t>
  </si>
  <si>
    <r>
      <t xml:space="preserve">System Secured </t>
    </r>
    <r>
      <rPr>
        <i/>
        <sz val="8"/>
        <color theme="1"/>
        <rFont val="Calibri"/>
        <family val="2"/>
        <scheme val="minor"/>
      </rPr>
      <t>(Supervised?)</t>
    </r>
  </si>
  <si>
    <t>i</t>
  </si>
  <si>
    <t>Preaction type if applicable</t>
  </si>
  <si>
    <t>j</t>
  </si>
  <si>
    <r>
      <t>Is there a backflow?</t>
    </r>
    <r>
      <rPr>
        <i/>
        <sz val="8"/>
        <color theme="1"/>
        <rFont val="Calibri"/>
        <family val="2"/>
        <scheme val="minor"/>
      </rPr>
      <t xml:space="preserve"> (Y/N)</t>
    </r>
  </si>
  <si>
    <t>k</t>
  </si>
  <si>
    <r>
      <t xml:space="preserve">Zone isolation controls? </t>
    </r>
    <r>
      <rPr>
        <i/>
        <sz val="8"/>
        <color theme="1"/>
        <rFont val="Calibri"/>
        <family val="2"/>
        <scheme val="minor"/>
      </rPr>
      <t>(Y/N)</t>
    </r>
  </si>
  <si>
    <t>l</t>
  </si>
  <si>
    <t>Auto-Reset Valve Opened</t>
  </si>
  <si>
    <r>
      <t xml:space="preserve">Water Motor Gong? </t>
    </r>
    <r>
      <rPr>
        <i/>
        <sz val="8"/>
        <color theme="1"/>
        <rFont val="Calibri"/>
        <family val="2"/>
        <scheme val="minor"/>
      </rPr>
      <t>(Y/N)</t>
    </r>
  </si>
  <si>
    <t>n</t>
  </si>
  <si>
    <t>FDC Location</t>
  </si>
  <si>
    <t>o</t>
  </si>
  <si>
    <r>
      <t xml:space="preserve">Initial Water Pressure </t>
    </r>
    <r>
      <rPr>
        <i/>
        <sz val="8"/>
        <color theme="1"/>
        <rFont val="Calibri"/>
        <family val="2"/>
        <scheme val="minor"/>
      </rPr>
      <t>(Static)</t>
    </r>
  </si>
  <si>
    <t>PSI</t>
  </si>
  <si>
    <t>p</t>
  </si>
  <si>
    <r>
      <t xml:space="preserve">Main Drain Test </t>
    </r>
    <r>
      <rPr>
        <i/>
        <sz val="8"/>
        <color theme="1"/>
        <rFont val="Calibri"/>
        <family val="2"/>
        <scheme val="minor"/>
      </rPr>
      <t>(Residual)</t>
    </r>
  </si>
  <si>
    <t>q</t>
  </si>
  <si>
    <r>
      <t xml:space="preserve">Final Water Pressure </t>
    </r>
    <r>
      <rPr>
        <i/>
        <sz val="8"/>
        <color theme="1"/>
        <rFont val="Calibri"/>
        <family val="2"/>
        <scheme val="minor"/>
      </rPr>
      <t>(Static)</t>
    </r>
  </si>
  <si>
    <t>r</t>
  </si>
  <si>
    <t>System Air Pressure</t>
  </si>
  <si>
    <t>s</t>
  </si>
  <si>
    <t>Trip Pressure</t>
  </si>
  <si>
    <t>t</t>
  </si>
  <si>
    <r>
      <t>Trip Time</t>
    </r>
    <r>
      <rPr>
        <i/>
        <sz val="8"/>
        <color theme="1"/>
        <rFont val="Calibri"/>
        <family val="2"/>
        <scheme val="minor"/>
      </rPr>
      <t xml:space="preserve"> (Wet Systems)</t>
    </r>
  </si>
  <si>
    <t>Time</t>
  </si>
  <si>
    <t>Air Compressor Summary:</t>
  </si>
  <si>
    <t>Make &amp; Model of System</t>
  </si>
  <si>
    <t>System #</t>
  </si>
  <si>
    <t>Horsepower</t>
  </si>
  <si>
    <t>Voltage / Amps</t>
  </si>
  <si>
    <t>Cut In (PSI)</t>
  </si>
  <si>
    <t>Cut Out (PSI)</t>
  </si>
  <si>
    <t>Low Air Activates @</t>
  </si>
  <si>
    <r>
      <rPr>
        <b/>
        <sz val="6"/>
        <color theme="1"/>
        <rFont val="Calibri"/>
        <family val="2"/>
        <scheme val="minor"/>
      </rPr>
      <t>Refills in 30 min or less?</t>
    </r>
    <r>
      <rPr>
        <b/>
        <i/>
        <sz val="6"/>
        <color theme="1"/>
        <rFont val="Calibri"/>
        <family val="2"/>
        <scheme val="minor"/>
      </rPr>
      <t xml:space="preserve">
YES - pass | NO- fail</t>
    </r>
  </si>
  <si>
    <t>Oil Ok?</t>
  </si>
  <si>
    <t>u</t>
  </si>
  <si>
    <t>v</t>
  </si>
  <si>
    <t>w</t>
  </si>
  <si>
    <t>x</t>
  </si>
  <si>
    <t>y</t>
  </si>
  <si>
    <t>z</t>
  </si>
  <si>
    <t>Comments:</t>
  </si>
  <si>
    <t>3-YEAR &amp; 5-YEAR INSPECTION &amp; TESTING LOG</t>
  </si>
  <si>
    <t>Per 2018 BC Fire Code &amp; NFPA 25 "Standard for the Inspection, Testing, and Maintenance of Water-Based Fire Protection Systems"</t>
  </si>
  <si>
    <t>3-Year Dry System Full Flow Trip Test Results</t>
  </si>
  <si>
    <t>3-Year Testing completed:</t>
  </si>
  <si>
    <r>
      <rPr>
        <b/>
        <sz val="6"/>
        <color theme="1"/>
        <rFont val="Calibri"/>
        <family val="2"/>
        <scheme val="minor"/>
      </rPr>
      <t>Reference:</t>
    </r>
    <r>
      <rPr>
        <sz val="6"/>
        <color theme="1"/>
        <rFont val="Calibri"/>
        <family val="2"/>
        <scheme val="minor"/>
      </rPr>
      <t xml:space="preserve"> </t>
    </r>
    <r>
      <rPr>
        <i/>
        <sz val="6"/>
        <color theme="1"/>
        <rFont val="Calibri"/>
        <family val="2"/>
        <scheme val="minor"/>
      </rPr>
      <t>NFPA 25 13.4.5.2.2.2 "Every 3 years and whenever the system is altered, the dry pipe valve shall be trip tested with the control valve fully open and the quick-opening device, if provided, in service."</t>
    </r>
  </si>
  <si>
    <t>Dry System #</t>
  </si>
  <si>
    <t>Dry System Coverage</t>
  </si>
  <si>
    <t>Valve Location</t>
  </si>
  <si>
    <t>Air</t>
  </si>
  <si>
    <t>Water</t>
  </si>
  <si>
    <t>Trip Pressure (PSI)</t>
  </si>
  <si>
    <t>QOD?</t>
  </si>
  <si>
    <t>Time for Water Flow</t>
  </si>
  <si>
    <r>
      <t>Water Ran Clear</t>
    </r>
    <r>
      <rPr>
        <b/>
        <i/>
        <sz val="7"/>
        <color theme="1"/>
        <rFont val="Calibri"/>
        <family val="2"/>
        <scheme val="minor"/>
      </rPr>
      <t xml:space="preserve"> Y/N?</t>
    </r>
  </si>
  <si>
    <t>5-Year Standpipe Flow &amp; FDC Hydrostatic Test Results</t>
  </si>
  <si>
    <t>5-Year Testing completed:</t>
  </si>
  <si>
    <r>
      <rPr>
        <b/>
        <sz val="6"/>
        <color theme="1"/>
        <rFont val="Calibri"/>
        <family val="2"/>
        <scheme val="minor"/>
      </rPr>
      <t>Reference:</t>
    </r>
    <r>
      <rPr>
        <sz val="6"/>
        <color theme="1"/>
        <rFont val="Calibri"/>
        <family val="2"/>
        <scheme val="minor"/>
      </rPr>
      <t xml:space="preserve"> </t>
    </r>
    <r>
      <rPr>
        <i/>
        <sz val="6"/>
        <color theme="1"/>
        <rFont val="Calibri"/>
        <family val="2"/>
        <scheme val="minor"/>
      </rPr>
      <t>NFPA 25 6.3.2.1 "Hydrostatic tests of not less than 200 psi pressure for 2 hours, or at 50 psi, where max pressure is in excess of 150 psi, shall be conducted every 5-years."</t>
    </r>
  </si>
  <si>
    <r>
      <rPr>
        <b/>
        <sz val="6"/>
        <color theme="1"/>
        <rFont val="Calibri"/>
        <family val="2"/>
        <scheme val="minor"/>
      </rPr>
      <t>Reference:</t>
    </r>
    <r>
      <rPr>
        <sz val="6"/>
        <color theme="1"/>
        <rFont val="Calibri"/>
        <family val="2"/>
        <scheme val="minor"/>
      </rPr>
      <t xml:space="preserve"> </t>
    </r>
    <r>
      <rPr>
        <i/>
        <sz val="6"/>
        <color theme="1"/>
        <rFont val="Calibri"/>
        <family val="2"/>
        <scheme val="minor"/>
      </rPr>
      <t>NFPA 25 6.3.1.1 "A flow test shall be conducted every 5 years on all automatic standpipe systems to verify that the required flow and pressure are available at the most remote hose valve outlet(s)."</t>
    </r>
  </si>
  <si>
    <r>
      <rPr>
        <b/>
        <sz val="6"/>
        <color theme="1"/>
        <rFont val="Calibri"/>
        <family val="2"/>
        <scheme val="minor"/>
      </rPr>
      <t>Reference:</t>
    </r>
    <r>
      <rPr>
        <sz val="6"/>
        <color theme="1"/>
        <rFont val="Calibri"/>
        <family val="2"/>
        <scheme val="minor"/>
      </rPr>
      <t xml:space="preserve"> </t>
    </r>
    <r>
      <rPr>
        <i/>
        <sz val="6"/>
        <color theme="1"/>
        <rFont val="Calibri"/>
        <family val="2"/>
        <scheme val="minor"/>
      </rPr>
      <t>NFPA 25 13.8.5 "The piping from the fire department connection to the fire department check valve shall be hydrostatically tested at 150 psi (10 bar) for 2 hours at least once every 5 years."</t>
    </r>
  </si>
  <si>
    <t>System Class</t>
  </si>
  <si>
    <t>Class I:</t>
  </si>
  <si>
    <t>Class II:</t>
  </si>
  <si>
    <t>Class III:</t>
  </si>
  <si>
    <t>Note: the minimum flow should be 1893 L/min (500 gpm) at 6.9 bar (100 psi) residual pressure for Class I or III systems &amp; 379 L/min (100 gpm) at 4.5 bar (65 psi) for Class II systems.</t>
  </si>
  <si>
    <t>Initial Test Pressure:</t>
  </si>
  <si>
    <t>Start Time:</t>
  </si>
  <si>
    <t>(2 hour hydrostatic testing)</t>
  </si>
  <si>
    <t>Final Test Pressure:</t>
  </si>
  <si>
    <t>End Time:</t>
  </si>
  <si>
    <t>Flow test record from hydraulically most remote standpipe outlet:</t>
  </si>
  <si>
    <t>Static Pressure:</t>
  </si>
  <si>
    <t>Residual Pressure:</t>
  </si>
  <si>
    <t>FLOW:</t>
  </si>
  <si>
    <t>L/min</t>
  </si>
  <si>
    <t>Nozzle Diameter</t>
  </si>
  <si>
    <t>cm/in</t>
  </si>
  <si>
    <t>Pitot Pressure:</t>
  </si>
  <si>
    <t>Ref</t>
  </si>
  <si>
    <t>Standpipe Riser / FDC Location</t>
  </si>
  <si>
    <t>Static Pressure</t>
  </si>
  <si>
    <t>Residual Pressure</t>
  </si>
  <si>
    <t>Pitot Pressure</t>
  </si>
  <si>
    <t>Flow (gpm)</t>
  </si>
  <si>
    <r>
      <t xml:space="preserve">200 psi test held for 2 hours? </t>
    </r>
    <r>
      <rPr>
        <b/>
        <i/>
        <sz val="6"/>
        <color theme="1"/>
        <rFont val="Calibri"/>
        <family val="2"/>
        <scheme val="minor"/>
      </rPr>
      <t>(FDC 150 psi)</t>
    </r>
  </si>
  <si>
    <r>
      <t xml:space="preserve">Water Ran Clear </t>
    </r>
    <r>
      <rPr>
        <b/>
        <i/>
        <sz val="7"/>
        <color theme="1"/>
        <rFont val="Calibri"/>
        <family val="2"/>
        <scheme val="minor"/>
      </rPr>
      <t>Y/N?</t>
    </r>
  </si>
  <si>
    <t>5-Year Internal Check Valve Inspection Results</t>
  </si>
  <si>
    <r>
      <rPr>
        <b/>
        <sz val="6"/>
        <color theme="1"/>
        <rFont val="Calibri"/>
        <family val="2"/>
        <scheme val="minor"/>
      </rPr>
      <t>Reference:</t>
    </r>
    <r>
      <rPr>
        <sz val="6"/>
        <color theme="1"/>
        <rFont val="Calibri"/>
        <family val="2"/>
        <scheme val="minor"/>
      </rPr>
      <t xml:space="preserve"> </t>
    </r>
    <r>
      <rPr>
        <i/>
        <sz val="6"/>
        <color theme="1"/>
        <rFont val="Calibri"/>
        <family val="2"/>
        <scheme val="minor"/>
      </rPr>
      <t>NFPA 25 13.4.1.2 "Alarm valves and their associated strainers, filters, and restricted orfices shall be inspected internally every 5 years unless tests indicate a greater frequency is necessary."</t>
    </r>
  </si>
  <si>
    <r>
      <rPr>
        <b/>
        <sz val="6"/>
        <color theme="1"/>
        <rFont val="Calibri"/>
        <family val="2"/>
        <scheme val="minor"/>
      </rPr>
      <t>Reference:</t>
    </r>
    <r>
      <rPr>
        <sz val="6"/>
        <color theme="1"/>
        <rFont val="Calibri"/>
        <family val="2"/>
        <scheme val="minor"/>
      </rPr>
      <t xml:space="preserve"> </t>
    </r>
    <r>
      <rPr>
        <i/>
        <sz val="6"/>
        <color theme="1"/>
        <rFont val="Calibri"/>
        <family val="2"/>
        <scheme val="minor"/>
      </rPr>
      <t>NFPA 25 14.2.1.1 "An assessment of the internal condition of piping shall be conducted at a minimum of every 5 years for the purpose of inspecting for the prescence of foreign and inorganic material."</t>
    </r>
  </si>
  <si>
    <r>
      <rPr>
        <b/>
        <sz val="6"/>
        <color theme="1"/>
        <rFont val="Calibri"/>
        <family val="2"/>
        <scheme val="minor"/>
      </rPr>
      <t>Reference:</t>
    </r>
    <r>
      <rPr>
        <sz val="6"/>
        <color theme="1"/>
        <rFont val="Calibri"/>
        <family val="2"/>
        <scheme val="minor"/>
      </rPr>
      <t xml:space="preserve"> </t>
    </r>
    <r>
      <rPr>
        <i/>
        <sz val="6"/>
        <color theme="1"/>
        <rFont val="Calibri"/>
        <family val="2"/>
        <scheme val="minor"/>
      </rPr>
      <t>NFPA 25 13.4.2.1 "Valves shall be inspected internally every 5 years to verify that all of the valve's components operate correctly."</t>
    </r>
  </si>
  <si>
    <t>Internal Check Valve Inspection</t>
  </si>
  <si>
    <t>Valve components operate correctly:</t>
  </si>
  <si>
    <t>If no, explain in comments</t>
  </si>
  <si>
    <t>Internal Alarm Valve Inspection</t>
  </si>
  <si>
    <t>Obstructions were found:</t>
  </si>
  <si>
    <t>If yes, explain in comments</t>
  </si>
  <si>
    <t>Internal Pipe Inspection</t>
  </si>
  <si>
    <t>Additional Comments:</t>
  </si>
  <si>
    <t>Deficiencies:</t>
  </si>
  <si>
    <t>Recommendations:</t>
  </si>
  <si>
    <t>The following notes apply to the NFPA 25 Standard and its corresponding schedules</t>
  </si>
  <si>
    <r>
      <rPr>
        <i/>
        <sz val="8"/>
        <color theme="1"/>
        <rFont val="Calibri"/>
        <family val="2"/>
        <scheme val="minor"/>
      </rPr>
      <t>Building owner</t>
    </r>
    <r>
      <rPr>
        <sz val="8"/>
        <color theme="1"/>
        <rFont val="Calibri"/>
        <family val="2"/>
        <scheme val="minor"/>
      </rPr>
      <t xml:space="preserve"> or </t>
    </r>
    <r>
      <rPr>
        <i/>
        <sz val="8"/>
        <color theme="1"/>
        <rFont val="Calibri"/>
        <family val="2"/>
        <scheme val="minor"/>
      </rPr>
      <t>authorized owner's agent</t>
    </r>
    <r>
      <rPr>
        <sz val="8"/>
        <color theme="1"/>
        <rFont val="Calibri"/>
        <family val="2"/>
        <scheme val="minor"/>
      </rPr>
      <t xml:space="preserve"> is responsible for daily, weekly, monthly, quarterly, and semi-annual inspections.</t>
    </r>
  </si>
  <si>
    <t>Winterization of the sprinkler system can be completed as a separate return trip before winter months. Contact Cantec to schedule.</t>
  </si>
  <si>
    <t>Low points susceptible to freezing are drained during annual inspection.</t>
  </si>
  <si>
    <t>Auxiliary drains in dry pipe sprinkler systems shall be drained after each operation of the system, and before the onset of freezing weather conditions.</t>
  </si>
  <si>
    <t>A copy of this inspection and testing report must be made available to local authorities on site. Suggest utilizing Fire Safety Plan Box.</t>
  </si>
  <si>
    <t>Comments are not the result of an engineering review, but desirable improvements recommended by servicemen.</t>
  </si>
  <si>
    <t>Cantec is not responsible for damage due to concealed piping, undisclosed low points or incorrect installation per NFPA 13.</t>
  </si>
  <si>
    <t>ANNUAL, 3-YEAR &amp; 5-YEAR SPRINKLER SYSTEM INSPECTION &amp; TESTING CHECKLIST</t>
  </si>
  <si>
    <t>= "YES"</t>
  </si>
  <si>
    <t>= "NO" Did not test correctly, Refer to Deficiencies</t>
  </si>
  <si>
    <t>NFPA 25: Chapter 5: Sprinkler Systems</t>
  </si>
  <si>
    <t>NFPA 25: Chapter 7:  Private Fire Service Mains</t>
  </si>
  <si>
    <t>NFPA 25 Section 5.2: Annual Inspection Checklist</t>
  </si>
  <si>
    <t>NFPA 25 Section 7.3: Annual Testing Checklist</t>
  </si>
  <si>
    <t>Code Ref.</t>
  </si>
  <si>
    <t>Is this checklist applicable to the location:</t>
  </si>
  <si>
    <t>5.2.1.1.1</t>
  </si>
  <si>
    <t>Sprinklers inspected from floor level. Heads are free of leakage,</t>
  </si>
  <si>
    <t>7.3.2.1</t>
  </si>
  <si>
    <t>Hydrant opened fully and water flowed. All forgein material cleared</t>
  </si>
  <si>
    <t xml:space="preserve">corrosion, physical damage, have not lost bulb fluid, are free of </t>
  </si>
  <si>
    <t>7.3.2.2</t>
  </si>
  <si>
    <t>Hydrant flow was maintained for not less than 1 minute</t>
  </si>
  <si>
    <t>loading and have not been painted.</t>
  </si>
  <si>
    <t>7.3.2.3</t>
  </si>
  <si>
    <t>Dry Barrel and Wall Hydrant were observed for proper drainage</t>
  </si>
  <si>
    <t>5.2.1.1.4</t>
  </si>
  <si>
    <t xml:space="preserve">Escutcheons and cover plates for recessed, flush and concealed </t>
  </si>
  <si>
    <t>7.3.2.4</t>
  </si>
  <si>
    <t>Full drainage took no longer than 60 minutes</t>
  </si>
  <si>
    <t>sprinklers are in good condition and not missing</t>
  </si>
  <si>
    <t>7.3.3.2</t>
  </si>
  <si>
    <t>Monitor nozzles were oscillated and moved throughout their full range</t>
  </si>
  <si>
    <t>5.2.1.2.1</t>
  </si>
  <si>
    <t>Sprinkler heads have at least 18" of clearance from deflector</t>
  </si>
  <si>
    <t xml:space="preserve"> to ensure proper operability</t>
  </si>
  <si>
    <t>5.2.1.4.(1)</t>
  </si>
  <si>
    <t>The correct number and type of spare sprinklers are in place</t>
  </si>
  <si>
    <t>7.4.2.1</t>
  </si>
  <si>
    <t>Hydrants were lubricated to ensure all stem, caps, plugs and threads</t>
  </si>
  <si>
    <t>5.2.1.4.(2)</t>
  </si>
  <si>
    <t>a sprinkler wrench for sprinkler heads is available</t>
  </si>
  <si>
    <t xml:space="preserve"> are in proper operating condition.</t>
  </si>
  <si>
    <t>5.2.2.1</t>
  </si>
  <si>
    <t>Pipe &amp; fittings free of mechanical damage, leakage and corrosion</t>
  </si>
  <si>
    <t>5.2.2.2</t>
  </si>
  <si>
    <t>Sprinkler piping are not subject to external loading by materials</t>
  </si>
  <si>
    <t>NFPA 25: Chapter 13:  Common Components &amp; Valves</t>
  </si>
  <si>
    <t xml:space="preserve"> resting or hung on the piping.</t>
  </si>
  <si>
    <t>NFPA 25 Sections 13.2, 13.3, 13.4, &amp; 13.8: Annual Inspection Checklist</t>
  </si>
  <si>
    <t>5.2.3.1</t>
  </si>
  <si>
    <t>Hangers, braces &amp; supports are not damaged, loose or unattached</t>
  </si>
  <si>
    <t>5.2.4</t>
  </si>
  <si>
    <t>Waterflow and Supervisory Signal devices are free of damage</t>
  </si>
  <si>
    <t>13.2.5.1.1</t>
  </si>
  <si>
    <t>Gauges are operable and not physically damaged</t>
  </si>
  <si>
    <t>5.2.5</t>
  </si>
  <si>
    <t>Hydraulic design information signs are provided, attached</t>
  </si>
  <si>
    <t>13.2.5.2</t>
  </si>
  <si>
    <t>Gauges are not older than 5 years OR were tested on the fifth year by</t>
  </si>
  <si>
    <t>securely to the sprinkler riser and are legible.</t>
  </si>
  <si>
    <t>comparison with a calibrated gauge.</t>
  </si>
  <si>
    <t>5.2.7</t>
  </si>
  <si>
    <t>Information signs are provided, securely attached and legible</t>
  </si>
  <si>
    <t>13.2.5.3</t>
  </si>
  <si>
    <t>Gauges are within 3% of the full scale</t>
  </si>
  <si>
    <t>13.2.6</t>
  </si>
  <si>
    <t>Supervisory signal devices are free of physical damage</t>
  </si>
  <si>
    <t>NFPA 25 Section 5.3: Annual Testing Checklist</t>
  </si>
  <si>
    <t>13.3.1</t>
  </si>
  <si>
    <t>Control valves identified and indicate portion of system they control</t>
  </si>
  <si>
    <t>13.3.4.1</t>
  </si>
  <si>
    <t>Operating stems of outside screw &amp; yolk valves are lubricated</t>
  </si>
  <si>
    <t>5.3.1.1.1</t>
  </si>
  <si>
    <t>Sprinkler are not older than 50 years</t>
  </si>
  <si>
    <t>13.4.4.1.2</t>
  </si>
  <si>
    <t>Interior of deluge valve and condition of detection devices inspected</t>
  </si>
  <si>
    <t>5.3.1.1.1.3</t>
  </si>
  <si>
    <t>No Quick Response sprinkler heads older than 20 years</t>
  </si>
  <si>
    <t>13.4.5.1.3</t>
  </si>
  <si>
    <t>Interior of all dry pipe valves inspected</t>
  </si>
  <si>
    <t>5.3.1.1.1.6</t>
  </si>
  <si>
    <t>No Dry Sprinkler heads older than 15 years</t>
  </si>
  <si>
    <t>13.8.1.(1)</t>
  </si>
  <si>
    <t>FDC is visible and accessible</t>
  </si>
  <si>
    <t>5.3.3.1</t>
  </si>
  <si>
    <t>Mechanical water motor gong is operating as intended</t>
  </si>
  <si>
    <t>13.8.1.(2)</t>
  </si>
  <si>
    <t>Couplings or swivels are not damaged and rotate smoothly</t>
  </si>
  <si>
    <t>5.3.3</t>
  </si>
  <si>
    <t>All waterflow alarm initiating devices tested ok</t>
  </si>
  <si>
    <t>13.8.1.(5)</t>
  </si>
  <si>
    <t>Indentification plaque is in place</t>
  </si>
  <si>
    <t>13.8.1.(6)</t>
  </si>
  <si>
    <t>Check valve is not leaking</t>
  </si>
  <si>
    <t>NFPA 25: Chapter 6: Standpipe &amp; Hose Systems</t>
  </si>
  <si>
    <t>13.8.1.(9)</t>
  </si>
  <si>
    <t>Interior of the FDC was inspected for obstructions and foreign material</t>
  </si>
  <si>
    <t>NFPA 25 Section 6.2: Annual Inspection Checklist</t>
  </si>
  <si>
    <t>13.8.1.(10)</t>
  </si>
  <si>
    <t>Visible piping supplying the FDC is undamaged</t>
  </si>
  <si>
    <t>6.2.2</t>
  </si>
  <si>
    <t>Hydraulic design information sign for standpipe system is</t>
  </si>
  <si>
    <t>provided, attached securely and is legible</t>
  </si>
  <si>
    <t>NFPA 25 Sections 13.3, 13.4, 13.7: Annual Testing Checklist</t>
  </si>
  <si>
    <t>6.2.3</t>
  </si>
  <si>
    <t>Hose connections are not damaged, leaking, missing valve caps,</t>
  </si>
  <si>
    <t>obstructed or stripped</t>
  </si>
  <si>
    <t>13.3.3.1</t>
  </si>
  <si>
    <t>All control valves operated to full range and returned to normal position</t>
  </si>
  <si>
    <t>6.2.4</t>
  </si>
  <si>
    <t>Piping has been inspected and is not damaged</t>
  </si>
  <si>
    <t>13.4.3.2.12</t>
  </si>
  <si>
    <t>Low temperature alarms tested</t>
  </si>
  <si>
    <t>6.2.5</t>
  </si>
  <si>
    <t>Hoses were inspected and are free of mildew, cuts and abrasions</t>
  </si>
  <si>
    <t>13.4.4.2.3</t>
  </si>
  <si>
    <t>Deluge valves trip test completed</t>
  </si>
  <si>
    <t>6.2.6</t>
  </si>
  <si>
    <t>Hose Nozzles were inspected and not damaged</t>
  </si>
  <si>
    <t>13.4.5.2.2</t>
  </si>
  <si>
    <t>Dry pipe valves trip test completed</t>
  </si>
  <si>
    <t>6.2.8</t>
  </si>
  <si>
    <t>Hose storage devices were inspected and are fully operational</t>
  </si>
  <si>
    <t>13.4.5.2.6</t>
  </si>
  <si>
    <t>Low air pressure alarm tested</t>
  </si>
  <si>
    <t>6.2.9</t>
  </si>
  <si>
    <t>Hose cabinets were inspected and are fully operational</t>
  </si>
  <si>
    <t>13.4.5.3.2</t>
  </si>
  <si>
    <t>All low points drained</t>
  </si>
  <si>
    <t>13.10.3.(1)</t>
  </si>
  <si>
    <t>Air compressor operates as intended on the proper drop of psi.</t>
  </si>
  <si>
    <t>13.10.3.(2)</t>
  </si>
  <si>
    <t>Air compressor restores normal supervisory pressure within time.</t>
  </si>
  <si>
    <t>NFPA 25 Section 7.2: Annual Inspection Checklist</t>
  </si>
  <si>
    <t>NFPA 25: Chapter 13:  3-Year Testing &amp; Inspection Requirements</t>
  </si>
  <si>
    <t>7.2.2.1</t>
  </si>
  <si>
    <t>Exposed piping inspected for leaks, physical damage, corrosion</t>
  </si>
  <si>
    <t>3-Year Inspection &amp; Testing is due</t>
  </si>
  <si>
    <t>and restraint methods</t>
  </si>
  <si>
    <t>7.2.2.3</t>
  </si>
  <si>
    <t>Mainline Strainers were inspected for plugging, fouling and</t>
  </si>
  <si>
    <t>Dry System valve full trip test completed</t>
  </si>
  <si>
    <t>damaged or corroded parts</t>
  </si>
  <si>
    <t>7.2.2.4</t>
  </si>
  <si>
    <t>Dry Barrel and Wall Hydrants inspected per code reference</t>
  </si>
  <si>
    <t>NFPA 25: Chapters 6, 13 &amp; 14: 5-Year Testing &amp; Inspection Requirements</t>
  </si>
  <si>
    <t>7.2.2.5</t>
  </si>
  <si>
    <t>Wet Barrel Hydrant inspected per code reference</t>
  </si>
  <si>
    <t>5-Year Inspection &amp; Testing is due</t>
  </si>
  <si>
    <t>7.2.2.7</t>
  </si>
  <si>
    <t>Monitor Nozzles were inspected for leakge, damage or corrosion</t>
  </si>
  <si>
    <t>7.2.2.8</t>
  </si>
  <si>
    <t>Hose houses inspected for inaccessability, or missing equipment</t>
  </si>
  <si>
    <t>Standpipe flow and pressure test completed</t>
  </si>
  <si>
    <t>Hydrants are visible &amp; accessible for arriving Fire Department</t>
  </si>
  <si>
    <t>Standpipe &amp; FDC hydrostatic test completed</t>
  </si>
  <si>
    <t>Hydrant outlets are slightly more than hand-tight</t>
  </si>
  <si>
    <t>Operating nut is not worn and does not have rounded corners</t>
  </si>
  <si>
    <t>Nozzle threads are not damaged</t>
  </si>
  <si>
    <t>FDC hydrostatically tested for two hours</t>
  </si>
  <si>
    <t>Storz Connection?</t>
  </si>
  <si>
    <t>QUARTERLY &amp; SEMI-ANNUAL SPRINKLER SYSTEM INSPECTION &amp; TESTING CHECKLIST</t>
  </si>
  <si>
    <t>NFPA 25: Daily &amp; Weekly Inspection Checklist (For Owner)</t>
  </si>
  <si>
    <r>
      <t xml:space="preserve">Quarterly </t>
    </r>
    <r>
      <rPr>
        <b/>
        <i/>
        <u/>
        <sz val="7"/>
        <rFont val="Calibri"/>
        <family val="2"/>
        <scheme val="minor"/>
      </rPr>
      <t>Inspection</t>
    </r>
    <r>
      <rPr>
        <b/>
        <i/>
        <sz val="7"/>
        <rFont val="Calibri"/>
        <family val="2"/>
        <scheme val="minor"/>
      </rPr>
      <t xml:space="preserve"> Checklist</t>
    </r>
  </si>
  <si>
    <t xml:space="preserve">Waterflow alarms and supervisory signal initiating devices shall </t>
  </si>
  <si>
    <t>Valve room is kept at a minimum of 4 degrees celcius</t>
  </si>
  <si>
    <t>be inspected to verify that they are free of physical damage.</t>
  </si>
  <si>
    <t>Relief port on RPBA free from discharge</t>
  </si>
  <si>
    <t>Gauges are in good condition</t>
  </si>
  <si>
    <r>
      <t xml:space="preserve">Quarterly </t>
    </r>
    <r>
      <rPr>
        <b/>
        <i/>
        <u/>
        <sz val="7"/>
        <rFont val="Calibri"/>
        <family val="2"/>
        <scheme val="minor"/>
      </rPr>
      <t>Testing</t>
    </r>
    <r>
      <rPr>
        <b/>
        <i/>
        <sz val="7"/>
        <rFont val="Calibri"/>
        <family val="2"/>
        <scheme val="minor"/>
      </rPr>
      <t xml:space="preserve"> Checklist</t>
    </r>
  </si>
  <si>
    <t>Normal air and water pressure maintained</t>
  </si>
  <si>
    <t>Control and isolation valves are in correct position</t>
  </si>
  <si>
    <t xml:space="preserve">Mechanical waterflow alarm devices including, but not </t>
  </si>
  <si>
    <t>Control and isolation valves are sealed, locked or supervised.</t>
  </si>
  <si>
    <t>limited to, water motor gongs shall be tested.</t>
  </si>
  <si>
    <t>Control and isolation valves are accessible.</t>
  </si>
  <si>
    <t>Semi-Annual Testing Checklist</t>
  </si>
  <si>
    <t>NFPA 25: Monthly Inspection Checklist (For Owner)</t>
  </si>
  <si>
    <t>5.3.3.2</t>
  </si>
  <si>
    <t>Vane-type waterflow alarm devices tested and operate.</t>
  </si>
  <si>
    <t>Pressure switch type waterflow alarm devices tested &amp; operate.</t>
  </si>
  <si>
    <t>Gauges show normal air and water pressure</t>
  </si>
  <si>
    <t>NFPA 25: Chapter 13: Common Components &amp; Valves</t>
  </si>
  <si>
    <t>External inspection shows valves are in good condition</t>
  </si>
  <si>
    <t>dry pipe valve and quick opening device external inspection complete</t>
  </si>
  <si>
    <t>Backflow prevention assemblies are in open position</t>
  </si>
  <si>
    <t>13.2.6.1</t>
  </si>
  <si>
    <t>Supervisory signal devices shall be inspected to verify that they</t>
  </si>
  <si>
    <t>Control and isolation valves are in corerct position</t>
  </si>
  <si>
    <t>are free of physical damage.</t>
  </si>
  <si>
    <t>13.3.2.1.2</t>
  </si>
  <si>
    <t>Valves that are electrically supervised were inspected.</t>
  </si>
  <si>
    <t>13.3.2.1.3</t>
  </si>
  <si>
    <t>Control valves supervisory alarm devices were inspected to</t>
  </si>
  <si>
    <t>verify that they are free of physical damage.</t>
  </si>
  <si>
    <t>13.4.1.1</t>
  </si>
  <si>
    <t xml:space="preserve">Alarm valves and system riser check valves were externally </t>
  </si>
  <si>
    <t>inspected to ensure gauges indicate normal pressure, are free</t>
  </si>
  <si>
    <t>of physical damage, and are not leaking.</t>
  </si>
  <si>
    <t>13.5.1.1</t>
  </si>
  <si>
    <t xml:space="preserve">Pressure reducing valves inspected to verify that they're in the </t>
  </si>
  <si>
    <t xml:space="preserve">open position, not leaking, maintaining down stream </t>
  </si>
  <si>
    <t>pressure and handwheels are not broken</t>
  </si>
  <si>
    <t>13.6.1</t>
  </si>
  <si>
    <t>Hose valves were inspected to verify that hose caps are in place,</t>
  </si>
  <si>
    <t>threads are not damaged, valve handles are not damaged,</t>
  </si>
  <si>
    <t>gaskets are not damaged or showing signs of deterioration.</t>
  </si>
  <si>
    <t>FDC(s) are visible and accessible.</t>
  </si>
  <si>
    <t>FDC couplings or swivels are not damaged and rotate smoothly.</t>
  </si>
  <si>
    <t>13.8.1.(3)</t>
  </si>
  <si>
    <t>FDC plugs or caps are in place and undamaged.</t>
  </si>
  <si>
    <t>13.8.1.(4)</t>
  </si>
  <si>
    <t>FDC gaskets are in place.</t>
  </si>
  <si>
    <t>Identification signs are in place</t>
  </si>
  <si>
    <t>Check valves are not leaking.</t>
  </si>
  <si>
    <t>13.8.1.(7)</t>
  </si>
  <si>
    <t>Automatic drain valve is in place and operating properly.</t>
  </si>
  <si>
    <t>13.8.1.(8)</t>
  </si>
  <si>
    <t>FDC clapper(s) is in place and operating properly.</t>
  </si>
  <si>
    <t>Interior of the connection is clear of any obstructions.</t>
  </si>
  <si>
    <t>Visible piping supplying the FDC is undamaged.</t>
  </si>
  <si>
    <t>Quarterly Testing Checklist</t>
  </si>
  <si>
    <t>13.4.3.2.1</t>
  </si>
  <si>
    <t>The priming water level in supervised preaction systems was</t>
  </si>
  <si>
    <t>tested and verified to be operating as intended</t>
  </si>
  <si>
    <t>13.4.3.2.11</t>
  </si>
  <si>
    <t>Low pressure alarms, if provided were tested ok.</t>
  </si>
  <si>
    <t>13.4.5.2.4</t>
  </si>
  <si>
    <t>Quick opening devices to be tested to confirm operability</t>
  </si>
  <si>
    <t>13.5.4.2</t>
  </si>
  <si>
    <t xml:space="preserve">Master pressure-regulating devices had a partial flow test </t>
  </si>
  <si>
    <t>adequate to move the valve from its seat.</t>
  </si>
  <si>
    <t>INDIVIDUAL DEVICE RECORD</t>
  </si>
  <si>
    <t>Per Section 6.4 of the 2018 BC Fire Code &amp; NFPA 25 "Standard for the Inspection, Testing &amp; Maintenance of Water-Based Fire Protection Systems"</t>
  </si>
  <si>
    <t>System Location:</t>
  </si>
  <si>
    <t>C. Peterson</t>
  </si>
  <si>
    <t>Water-Based Protection System Inspection &amp; Testing conducted to 2018 BC Fire Code &amp; NFPA 25 Standard with the following results:</t>
  </si>
  <si>
    <r>
      <rPr>
        <b/>
        <sz val="6"/>
        <rFont val="Calibri"/>
        <family val="2"/>
        <scheme val="minor"/>
      </rPr>
      <t>FS</t>
    </r>
    <r>
      <rPr>
        <sz val="6"/>
        <rFont val="Calibri"/>
        <family val="2"/>
        <scheme val="minor"/>
      </rPr>
      <t xml:space="preserve"> - Flow Switch     |     </t>
    </r>
    <r>
      <rPr>
        <b/>
        <sz val="6"/>
        <rFont val="Calibri"/>
        <family val="2"/>
        <scheme val="minor"/>
      </rPr>
      <t xml:space="preserve">LA </t>
    </r>
    <r>
      <rPr>
        <sz val="6"/>
        <rFont val="Calibri"/>
        <family val="2"/>
        <scheme val="minor"/>
      </rPr>
      <t xml:space="preserve">- Low Air Pressure     |    </t>
    </r>
    <r>
      <rPr>
        <b/>
        <sz val="6"/>
        <rFont val="Calibri"/>
        <family val="2"/>
        <scheme val="minor"/>
      </rPr>
      <t xml:space="preserve"> SS </t>
    </r>
    <r>
      <rPr>
        <sz val="6"/>
        <rFont val="Calibri"/>
        <family val="2"/>
        <scheme val="minor"/>
      </rPr>
      <t xml:space="preserve">- Sprinkler Supervisory Device     |     </t>
    </r>
    <r>
      <rPr>
        <b/>
        <sz val="6"/>
        <rFont val="Calibri"/>
        <family val="2"/>
        <scheme val="minor"/>
      </rPr>
      <t xml:space="preserve">TS </t>
    </r>
    <r>
      <rPr>
        <sz val="6"/>
        <rFont val="Calibri"/>
        <family val="2"/>
        <scheme val="minor"/>
      </rPr>
      <t xml:space="preserve">- Tamper Switch     |     </t>
    </r>
    <r>
      <rPr>
        <b/>
        <sz val="6"/>
        <rFont val="Calibri"/>
        <family val="2"/>
        <scheme val="minor"/>
      </rPr>
      <t>PL</t>
    </r>
    <r>
      <rPr>
        <sz val="6"/>
        <rFont val="Calibri"/>
        <family val="2"/>
        <scheme val="minor"/>
      </rPr>
      <t xml:space="preserve"> - Power Loss     |     </t>
    </r>
    <r>
      <rPr>
        <b/>
        <sz val="6"/>
        <rFont val="Calibri"/>
        <family val="2"/>
        <scheme val="minor"/>
      </rPr>
      <t>EOL</t>
    </r>
    <r>
      <rPr>
        <sz val="6"/>
        <rFont val="Calibri"/>
        <family val="2"/>
        <scheme val="minor"/>
      </rPr>
      <t xml:space="preserve"> - End of Line Resistor</t>
    </r>
  </si>
  <si>
    <r>
      <rPr>
        <b/>
        <sz val="7.75"/>
        <rFont val="Monotype Sorts"/>
        <charset val="2"/>
      </rPr>
      <t>3</t>
    </r>
    <r>
      <rPr>
        <b/>
        <sz val="7.75"/>
        <rFont val="Calibri"/>
        <family val="2"/>
        <scheme val="minor"/>
      </rPr>
      <t xml:space="preserve">= "YES" Tested correctly | </t>
    </r>
    <r>
      <rPr>
        <b/>
        <sz val="7.75"/>
        <rFont val="Monotype Sorts"/>
        <charset val="2"/>
      </rPr>
      <t>5</t>
    </r>
    <r>
      <rPr>
        <b/>
        <sz val="7.75"/>
        <rFont val="Calibri"/>
        <family val="2"/>
        <scheme val="minor"/>
      </rPr>
      <t xml:space="preserve">= "NO" Did not test correctly, </t>
    </r>
    <r>
      <rPr>
        <b/>
        <sz val="7.75"/>
        <rFont val="Monotype Sorts"/>
        <charset val="2"/>
      </rPr>
      <t>m</t>
    </r>
    <r>
      <rPr>
        <b/>
        <sz val="7.75"/>
        <rFont val="Calibri"/>
        <family val="2"/>
        <scheme val="minor"/>
      </rPr>
      <t>= "N/A" Not Applicable | NT= Not Tested | TO= Tested by Others | I= Visual Inspection</t>
    </r>
  </si>
  <si>
    <t>See Fire Alarm Device List</t>
  </si>
  <si>
    <t>Sprinkler (Wet System)</t>
  </si>
  <si>
    <t>Minutes</t>
  </si>
  <si>
    <t>Seconds</t>
  </si>
  <si>
    <t>Static Pressure (PSI)</t>
  </si>
  <si>
    <t>Visually Inspected (Quarterly)</t>
  </si>
  <si>
    <t xml:space="preserve">LOW POINT RECORD OF SPRINKLER SYSTEM </t>
  </si>
  <si>
    <t xml:space="preserve">Date: </t>
  </si>
  <si>
    <t>Protected Area:</t>
  </si>
  <si>
    <t>Dry System Location:</t>
  </si>
  <si>
    <t>Winterization has been requested: (Y or N)</t>
  </si>
  <si>
    <t>Month:</t>
  </si>
  <si>
    <t>Water-Based Protection System Inspection &amp; Testing conducted to 2018 BC Fire Code &amp; NFPA 25 Standard</t>
  </si>
  <si>
    <t>Cantec Fire Alarms did not design the system and therefore offers no warranty on the locating of every low point. If devices are missed per list below. please notify us immediately. No warranty is implied on future water accumulation.</t>
  </si>
  <si>
    <r>
      <rPr>
        <b/>
        <sz val="7.75"/>
        <rFont val="Monotype Sorts"/>
        <charset val="2"/>
      </rPr>
      <t xml:space="preserve">3 </t>
    </r>
    <r>
      <rPr>
        <b/>
        <sz val="7.75"/>
        <rFont val="Calibri"/>
        <family val="2"/>
        <scheme val="minor"/>
      </rPr>
      <t xml:space="preserve">= "YES" Drained     |     </t>
    </r>
    <r>
      <rPr>
        <b/>
        <sz val="7.75"/>
        <rFont val="Monotype Sorts"/>
        <charset val="2"/>
      </rPr>
      <t xml:space="preserve">5 </t>
    </r>
    <r>
      <rPr>
        <b/>
        <sz val="7.75"/>
        <rFont val="Calibri"/>
        <family val="2"/>
        <scheme val="minor"/>
      </rPr>
      <t xml:space="preserve">= "NO" Did Not Drain     |      </t>
    </r>
    <r>
      <rPr>
        <b/>
        <sz val="7.75"/>
        <rFont val="Monotype Sorts"/>
        <charset val="2"/>
      </rPr>
      <t xml:space="preserve">m </t>
    </r>
    <r>
      <rPr>
        <b/>
        <sz val="7.75"/>
        <rFont val="Calibri"/>
        <family val="2"/>
        <scheme val="minor"/>
      </rPr>
      <t>= "N/A" Not Applicable</t>
    </r>
  </si>
  <si>
    <t>Low Point Record</t>
  </si>
  <si>
    <t>Low Point Location</t>
  </si>
  <si>
    <t>Drained</t>
  </si>
  <si>
    <t>Remarks</t>
  </si>
  <si>
    <t>SPRINKLER SYSTEM GAUGE(S) RECORD</t>
  </si>
  <si>
    <t>Reference: 13.2.5.2 " Gauges shall be replaced every 5 years or tested every 5 years by comparison with a calibrated gauge."</t>
  </si>
  <si>
    <t>Gauge Record</t>
  </si>
  <si>
    <t>Location of Gauge</t>
  </si>
  <si>
    <t>Due Date</t>
  </si>
  <si>
    <t>ANNUAL PRIVATE SERVICE MAIN TESTING REPORT</t>
  </si>
  <si>
    <t>Reference: 7.3.2 "Hydrants shall be tested annually to ensure proper functioning"</t>
  </si>
  <si>
    <t>Reference: 7.3.2.1 "Each hydrant shall be opened fully and water flowed until all foreign material has cleared. The Flow shall be maintained for not less than 1 minute."</t>
  </si>
  <si>
    <t>Private Service Main Testing Results:</t>
  </si>
  <si>
    <t>Note: Refer to NFPA 25 Annual Inspection Checklist "Chapter 7" for Private Service Main Inspection Results. This page illustrates testing results only.</t>
  </si>
  <si>
    <t>Hydrant Location</t>
  </si>
  <si>
    <t>Hydrant Manufacturer</t>
  </si>
  <si>
    <t>Hydrant Model</t>
  </si>
  <si>
    <r>
      <t>Nozzle Size</t>
    </r>
    <r>
      <rPr>
        <i/>
        <sz val="8"/>
        <color theme="1"/>
        <rFont val="Calibri"/>
        <family val="2"/>
        <scheme val="minor"/>
      </rPr>
      <t xml:space="preserve"> (Inches)</t>
    </r>
  </si>
  <si>
    <t>Turns to Fully Open</t>
  </si>
  <si>
    <t>Static Water Pressure</t>
  </si>
  <si>
    <t>Residual Water Pressure</t>
  </si>
  <si>
    <t>Pitot Water Pressure</t>
  </si>
  <si>
    <r>
      <t>Measured Flow</t>
    </r>
    <r>
      <rPr>
        <i/>
        <sz val="8"/>
        <color theme="1"/>
        <rFont val="Calibri"/>
        <family val="2"/>
        <scheme val="minor"/>
      </rPr>
      <t xml:space="preserve"> (US Gallons)</t>
    </r>
  </si>
  <si>
    <t>GPM</t>
  </si>
  <si>
    <t>Full Drainage Time</t>
  </si>
  <si>
    <t>min/sec</t>
  </si>
  <si>
    <t>FIRE ALARM SEQUENCE OF EVENTS</t>
  </si>
  <si>
    <t>Monitoring &amp; Annunciation:</t>
  </si>
  <si>
    <t>Transmit alarm signal to Monitoring Company</t>
  </si>
  <si>
    <t>Transmit Supervisory signal to Monitoring Company</t>
  </si>
  <si>
    <t>Transmit Trouble signal to Monitoring Company</t>
  </si>
  <si>
    <t>Activate Red LED indicator at Fire Alarm Panel and/or Annunciator</t>
  </si>
  <si>
    <t>Activate visible and audible supervisory indication at Fire Alarm Panel and/or Annunciator</t>
  </si>
  <si>
    <t>Activate visible and audible trouble signal at Fire Alarm Panel and/or Annunciator</t>
  </si>
  <si>
    <t>Audible and/or Visual Indication:</t>
  </si>
  <si>
    <t>Activate all building audible and/or visual alarm 
signalling appliances</t>
  </si>
  <si>
    <t>Activate all in-suite audible and/or visual alarm
 notification appliances</t>
  </si>
  <si>
    <t>All smoke detector sounder bases in dwelling unit stop sounding and automatically reset</t>
  </si>
  <si>
    <t>Activate all smoke detector sounder bases located within dwelling units</t>
  </si>
  <si>
    <t xml:space="preserve">   </t>
  </si>
  <si>
    <t>Ancillary Operation:</t>
  </si>
  <si>
    <t>Shut down Air Handling Unit</t>
  </si>
  <si>
    <t>Shut down exhaust fans</t>
  </si>
  <si>
    <t>Start up pressure fans</t>
  </si>
  <si>
    <t>Release magnetically locked doors</t>
  </si>
  <si>
    <t>Fire damper control</t>
  </si>
  <si>
    <t>Fire shutter/roll door</t>
  </si>
  <si>
    <t>Door Holders Release &amp; Latch</t>
  </si>
  <si>
    <t>Elevator Operation:</t>
  </si>
  <si>
    <t>Activate visible and audible signal on identified "Elevator Recall Control" annunciator</t>
  </si>
  <si>
    <t>Activate elevator cab firefighter indicator - continuous illumination - and sound in car alert buzzer</t>
  </si>
  <si>
    <t>Activate elevator cab firefighter indicator to flash intermittently and sound in cab alert buzzer</t>
  </si>
  <si>
    <t>Initiate Elevator Emergency Recall. Car to designated homing floor.</t>
  </si>
  <si>
    <t>Initiate Elevator Emergency Recall. 
Car to alternate floor</t>
  </si>
  <si>
    <t>ALARM:</t>
  </si>
  <si>
    <t>Manual pull station</t>
  </si>
  <si>
    <t>Heat detector in Dwelling Units</t>
  </si>
  <si>
    <t>Heat detector not in Dwelling Units</t>
  </si>
  <si>
    <t>Smoke Detector in Corridors and Stairwells</t>
  </si>
  <si>
    <t>Duct Smoke Detector</t>
  </si>
  <si>
    <t>Smoke Detector for Release of Magnetic Door Holder</t>
  </si>
  <si>
    <t>Activation of the Flow Switch in the sprinkler system</t>
  </si>
  <si>
    <t>Kitchen Suppression</t>
  </si>
  <si>
    <t>Elevator shaft detection device</t>
  </si>
  <si>
    <t>Elevator Machine Room Smoke Detector</t>
  </si>
  <si>
    <t>Elevator Lobby fire smoke detector on designated homing floor</t>
  </si>
  <si>
    <t>Elevator Lobby fire smoke detector on floor other than designated recall floor</t>
  </si>
  <si>
    <t>SUPERVISORY:</t>
  </si>
  <si>
    <t>Sprinkler Valve tamper switch</t>
  </si>
  <si>
    <t>Low air pressure in dry pipe sprinkler system</t>
  </si>
  <si>
    <t>Low Temperature Alarm</t>
  </si>
  <si>
    <t>Generator Run</t>
  </si>
  <si>
    <t>Generator Trouble</t>
  </si>
  <si>
    <t xml:space="preserve">Dwelling unit Smoke Detector with sound base </t>
  </si>
  <si>
    <t>Carbon Monoxide Alarm</t>
  </si>
  <si>
    <t>TROUBLE:</t>
  </si>
  <si>
    <t>Fault in Fire Alarm Control System</t>
  </si>
  <si>
    <t>Legend: MNS- Mass Notification System</t>
  </si>
  <si>
    <t>Activate RED indicator LED fire alarm annunciator</t>
  </si>
  <si>
    <t>Activate visible and audible supervisory indication on remote annunciator</t>
  </si>
  <si>
    <t>Activate visible and audible trouble signal on remote annunciator</t>
  </si>
  <si>
    <t>Activate all building audible &amp;/or visual alarm 
signalling appliances</t>
  </si>
  <si>
    <t>Activate all in-suite audible &amp;/or visual alarm
 notification appliances</t>
  </si>
  <si>
    <t>Activate all smoke detector sounder base alarms in dwelling unit only</t>
  </si>
  <si>
    <t>Activate MNS supervisory signal annunciator</t>
  </si>
  <si>
    <t>Activate all MNS notification appliances until manual shutdown</t>
  </si>
  <si>
    <t>Deactivate MNS appliances. Allow fire alarm system to operate all fire occupant notification appliances</t>
  </si>
  <si>
    <t>Temporarily and immediately deactivate all fire notif. appliances sounding evacuation alarm unit manual MNS deactivation</t>
  </si>
  <si>
    <t>Transmit event message dedicated to device type</t>
  </si>
  <si>
    <t xml:space="preserve">Shut down air handling unit    </t>
  </si>
  <si>
    <t>Start up exhaust fans</t>
  </si>
  <si>
    <t>Door Holders</t>
  </si>
  <si>
    <t>Initiate Elevator Emergency Recall Phase 1, Car to designated homing floor.</t>
  </si>
  <si>
    <t>Initiate Elevator Emergency Recall Phase 1, 
Car to alternate floor</t>
  </si>
  <si>
    <t xml:space="preserve">Shut down elevator power    </t>
  </si>
  <si>
    <t>Sprinkler riser or floor water flow</t>
  </si>
  <si>
    <t>Elevator sprinkler flow switch (Elevator Machine Room only. Wet pipe system)</t>
  </si>
  <si>
    <t>Hydraulic elevator hoistway pit sprinkler flow switch</t>
  </si>
  <si>
    <t>MNS activation by base station, microphone or pre-recorded message.</t>
  </si>
  <si>
    <t>Manual disable MNS override (readily accessible to at fire alarm control panel)</t>
  </si>
  <si>
    <t>Dwelling unit Smoke Detector w/ sound base (multiple rooms in dwelling unit)</t>
  </si>
  <si>
    <t>Smoke clears chamber in dwelling unit smoke detector</t>
  </si>
  <si>
    <t>Loss of voltage to control circuit for disconnecting elevator power (shunt trip)</t>
  </si>
  <si>
    <t xml:space="preserve">Fault in Fire Alarm Control </t>
  </si>
  <si>
    <t>Fault in Fire Alarm System (as specified in CAN/ULC-S524)</t>
  </si>
  <si>
    <t>NONE</t>
  </si>
  <si>
    <t>444 William Street, Victoria, BC, V9A 3Y9</t>
  </si>
  <si>
    <t>444 William Street</t>
  </si>
  <si>
    <t>Victoria, BC V9A 3Y9</t>
  </si>
  <si>
    <t>YES= only if they have a full FSP</t>
  </si>
  <si>
    <t>&lt;&lt;delete this note if they have a full FSP &amp; Appendix C 'D' should say yes</t>
  </si>
  <si>
    <t>Jon Palahicky</t>
  </si>
  <si>
    <t>William Daniel</t>
  </si>
  <si>
    <t>Kyler Dickey</t>
  </si>
  <si>
    <t>Kevin Gao</t>
  </si>
  <si>
    <t>Mariah Grier</t>
  </si>
  <si>
    <t>Seth Ealing</t>
  </si>
  <si>
    <t>Austin Rasmussen</t>
  </si>
  <si>
    <t>Colin Peterson</t>
  </si>
  <si>
    <t>Alex Turko</t>
  </si>
  <si>
    <t>James Martyn</t>
  </si>
  <si>
    <t>Jon Graves</t>
  </si>
  <si>
    <t>Adam Bendorffe</t>
  </si>
  <si>
    <t>Craig Shepherd</t>
  </si>
  <si>
    <t>Crosby Stewart</t>
  </si>
  <si>
    <t>Justin Walker</t>
  </si>
  <si>
    <t>Extinguisher is outside of NFPA standards. Replace next service date with new.</t>
  </si>
  <si>
    <t>Pac Pro Blurb</t>
  </si>
  <si>
    <t>Your current Fire Alarm System is no longer supported by the manufacturer and the existing field wiring throughout your building is not compatible with today’s Conventional and Addressable Fire Alarm Systems. Under the due diligence category, we strongly suggest owners and/or management budget for the eventual upgrade of the fire alarm system. Please contact us for more information and inquire about upgrading your building's Fire Alarm System.</t>
  </si>
  <si>
    <t/>
  </si>
  <si>
    <t>Recalled Heat Detectors</t>
  </si>
  <si>
    <t xml:space="preserve">Please be advised that the Edwards 281C heat detector has been recalled. We have found “X” devices in your building and marked them on the logbook. They have passed testing. Please let us know if you would like a quote for their replacement. </t>
  </si>
  <si>
    <t>Fire Doors require service. Doors release from magnet as intended. However, doors do not latch closed to maintain fire separation. Site to have repaired.</t>
  </si>
  <si>
    <t>Fire Doors Not Latching</t>
  </si>
  <si>
    <t>FA Programming Required</t>
  </si>
  <si>
    <t>(Devices) are (describe issue). These devices have been marked on the log report. We recommend engaging with the manufacturers representative. If you would like this issue to be resolved, please reach out to Cantec directly.</t>
  </si>
  <si>
    <t>FA device obstructed</t>
  </si>
  <si>
    <t>(device) is (blocked/obstructed/hidden). Please advise tenant/owner to clear space around the (device) to ensure it is clearly visible and accessible.</t>
  </si>
  <si>
    <t>(device) has been removed from the fire alarm system. Any modification to the fire alarm system must be documented &amp; verified. Site to provide verification documentation.</t>
  </si>
  <si>
    <t>FA device removed</t>
  </si>
  <si>
    <t>Smoke alarm has been removed. Tenant is responsible for this device. Site to ensure device is re-installed.</t>
  </si>
  <si>
    <t>Smoke alarm missing</t>
  </si>
  <si>
    <t>Owner Responsible Blurbs</t>
  </si>
  <si>
    <t>Blurb</t>
  </si>
  <si>
    <t>Fire Alarm Blurbs</t>
  </si>
  <si>
    <t>Painted Horn</t>
  </si>
  <si>
    <t>Painted Bell</t>
  </si>
  <si>
    <t>Painted Heat Detector</t>
  </si>
  <si>
    <t>FACP Bulb Burnt out</t>
  </si>
  <si>
    <t>Horn requires replacement. Device works, but has been painted over.</t>
  </si>
  <si>
    <t>Bell requires replacement. Device works, but has been painted over.</t>
  </si>
  <si>
    <t>Heat detector has been painted over. Replacement required.</t>
  </si>
  <si>
    <t>"X" bulb on "location" is burnt out. Replacement required.</t>
  </si>
  <si>
    <t>Other Blurbs</t>
  </si>
  <si>
    <t>SA's due (multiple)</t>
  </si>
  <si>
    <t>Smoke alarm has reached the point in time when both manufacturers and fire departments recommend replacement.</t>
  </si>
  <si>
    <t>Smoke alarms haved reached the point in time when both manufacturers and fire departments recommend replacements.</t>
  </si>
  <si>
    <t>SA due (singular)</t>
  </si>
  <si>
    <t>SPRINKLER DEVICES - TESTED BY OTHERS</t>
  </si>
  <si>
    <t>Sprinkler Devices - tested by the Sprinkler Company (NFPA 25-2014).  Please refer to their report for details.</t>
  </si>
  <si>
    <t>SUPPRESSION SYSTEM - TESTED BY OTHERS</t>
  </si>
  <si>
    <t>Suppression System - tested by the Suppression Company.  Please refer to their report for details.</t>
  </si>
  <si>
    <t>No record of 5 year testing. Site to provide testing record or reach out to Cantec to have testing completed.</t>
  </si>
  <si>
    <t>No 5 year testing record</t>
  </si>
  <si>
    <t>Scenario</t>
  </si>
  <si>
    <t>Smoke alarm removed due to renovations</t>
  </si>
  <si>
    <t>Several smoke alarm devices on (Location) have been removed due to ongoing construction. Site to ensure these devices will be remounted as per code once construction has been completed.</t>
  </si>
  <si>
    <t>If the leakage point is both visually and audibly undetermined</t>
  </si>
  <si>
    <r>
      <t xml:space="preserve">A </t>
    </r>
    <r>
      <rPr>
        <b/>
        <sz val="11"/>
        <color theme="1"/>
        <rFont val="Calibri"/>
        <family val="2"/>
        <scheme val="minor"/>
      </rPr>
      <t>5-Year Hydrostatic Test</t>
    </r>
    <r>
      <rPr>
        <sz val="11"/>
        <color theme="1"/>
        <rFont val="Calibri"/>
        <family val="2"/>
        <scheme val="minor"/>
      </rPr>
      <t xml:space="preserve"> was recently conducted on your standpipe and Fire Department Connection (FDC) system. Our testing indicates </t>
    </r>
    <r>
      <rPr>
        <b/>
        <sz val="11"/>
        <color theme="1"/>
        <rFont val="Calibri"/>
        <family val="2"/>
        <scheme val="minor"/>
      </rPr>
      <t>a leak within the system piping</t>
    </r>
    <r>
      <rPr>
        <sz val="11"/>
        <color theme="1"/>
        <rFont val="Calibri"/>
        <family val="2"/>
        <scheme val="minor"/>
      </rPr>
      <t xml:space="preserve"> that cannot be visually or audibly traced, suggesting that the leak may be located within an </t>
    </r>
    <r>
      <rPr>
        <b/>
        <sz val="11"/>
        <color theme="1"/>
        <rFont val="Calibri"/>
        <family val="2"/>
        <scheme val="minor"/>
      </rPr>
      <t>inaccessible area</t>
    </r>
    <r>
      <rPr>
        <sz val="11"/>
        <color theme="1"/>
        <rFont val="Calibri"/>
        <family val="2"/>
        <scheme val="minor"/>
      </rPr>
      <t>, such as inside a wall or floor assembly. 
During testing, we first pressurize the isolated piping section with</t>
    </r>
    <r>
      <rPr>
        <b/>
        <sz val="11"/>
        <color theme="1"/>
        <rFont val="Calibri"/>
        <family val="2"/>
        <scheme val="minor"/>
      </rPr>
      <t xml:space="preserve"> air pressure</t>
    </r>
    <r>
      <rPr>
        <sz val="11"/>
        <color theme="1"/>
        <rFont val="Calibri"/>
        <family val="2"/>
        <scheme val="minor"/>
      </rPr>
      <t xml:space="preserve">. If the system </t>
    </r>
    <r>
      <rPr>
        <b/>
        <sz val="11"/>
        <color theme="1"/>
        <rFont val="Calibri"/>
        <family val="2"/>
        <scheme val="minor"/>
      </rPr>
      <t>fails to hold air</t>
    </r>
    <r>
      <rPr>
        <sz val="11"/>
        <color theme="1"/>
        <rFont val="Calibri"/>
        <family val="2"/>
        <scheme val="minor"/>
      </rPr>
      <t xml:space="preserve">, we do not proceed with filling it with water to </t>
    </r>
    <r>
      <rPr>
        <b/>
        <sz val="11"/>
        <color theme="1"/>
        <rFont val="Calibri"/>
        <family val="2"/>
        <scheme val="minor"/>
      </rPr>
      <t>prevent potential water damage</t>
    </r>
    <r>
      <rPr>
        <sz val="11"/>
        <color theme="1"/>
        <rFont val="Calibri"/>
        <family val="2"/>
        <scheme val="minor"/>
      </rPr>
      <t xml:space="preserve"> to the building. 
Before recommending any disassembly of walls or floors to locate the leak, we suggest scheduling a </t>
    </r>
    <r>
      <rPr>
        <b/>
        <sz val="11"/>
        <color theme="1"/>
        <rFont val="Calibri"/>
        <family val="2"/>
        <scheme val="minor"/>
      </rPr>
      <t>follow-up investigation</t>
    </r>
    <r>
      <rPr>
        <sz val="11"/>
        <color theme="1"/>
        <rFont val="Calibri"/>
        <family val="2"/>
        <scheme val="minor"/>
      </rPr>
      <t xml:space="preserve"> to further pinpoint the source of pressure loss and identify necessary repairs. If the leak location remains undetermined after this visit, we typically recommend engaging a </t>
    </r>
    <r>
      <rPr>
        <b/>
        <sz val="11"/>
        <color theme="1"/>
        <rFont val="Calibri"/>
        <family val="2"/>
        <scheme val="minor"/>
      </rPr>
      <t>sprinkler installation specialist</t>
    </r>
    <r>
      <rPr>
        <sz val="11"/>
        <color theme="1"/>
        <rFont val="Calibri"/>
        <family val="2"/>
        <scheme val="minor"/>
      </rPr>
      <t xml:space="preserve"> equipped with advanced tools and technology designed for inspecting concealed piping. 
Exhausting all inspection options before proceeding with a </t>
    </r>
    <r>
      <rPr>
        <b/>
        <sz val="11"/>
        <color theme="1"/>
        <rFont val="Calibri"/>
        <family val="2"/>
        <scheme val="minor"/>
      </rPr>
      <t>major repair</t>
    </r>
    <r>
      <rPr>
        <sz val="11"/>
        <color theme="1"/>
        <rFont val="Calibri"/>
        <family val="2"/>
        <scheme val="minor"/>
      </rPr>
      <t xml:space="preserve"> is of the utmost importance to both </t>
    </r>
    <r>
      <rPr>
        <b/>
        <sz val="11"/>
        <color theme="1"/>
        <rFont val="Calibri"/>
        <family val="2"/>
        <scheme val="minor"/>
      </rPr>
      <t>our team and you, our valued client</t>
    </r>
    <r>
      <rPr>
        <sz val="11"/>
        <color theme="1"/>
        <rFont val="Calibri"/>
        <family val="2"/>
        <scheme val="minor"/>
      </rPr>
      <t xml:space="preserve">. </t>
    </r>
  </si>
  <si>
    <t>Hannah Feness</t>
  </si>
  <si>
    <t>James McNeil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</si>
</sst>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09]mmmm\ d\,\ yyyy;@"/>
    <numFmt numFmtId="165" formatCode="[$-F800]dddd\,\ mmmm\ dd\,\ yyyy"/>
    <numFmt numFmtId="166" formatCode="0.0"/>
    <numFmt numFmtId="167" formatCode="mmm"/>
  </numFmts>
  <fonts count="11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color theme="1"/>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sz val="10"/>
      <color theme="1"/>
      <name val="Calibri"/>
      <family val="2"/>
      <scheme val="minor"/>
    </font>
    <font>
      <sz val="8"/>
      <color theme="1"/>
      <name val="Calibri"/>
      <family val="2"/>
      <scheme val="minor"/>
    </font>
    <font>
      <i/>
      <sz val="9"/>
      <color theme="1"/>
      <name val="Calibri"/>
      <family val="2"/>
      <scheme val="minor"/>
    </font>
    <font>
      <b/>
      <sz val="8"/>
      <color theme="1"/>
      <name val="Calibri"/>
      <family val="2"/>
      <scheme val="minor"/>
    </font>
    <font>
      <b/>
      <sz val="10"/>
      <color theme="1"/>
      <name val="Calibri"/>
      <family val="2"/>
      <scheme val="minor"/>
    </font>
    <font>
      <i/>
      <sz val="8"/>
      <color theme="1"/>
      <name val="Calibri"/>
      <family val="2"/>
      <scheme val="minor"/>
    </font>
    <font>
      <sz val="6"/>
      <color theme="1"/>
      <name val="Calibri"/>
      <family val="2"/>
      <scheme val="minor"/>
    </font>
    <font>
      <b/>
      <sz val="12"/>
      <name val="Calibri"/>
      <family val="2"/>
      <scheme val="minor"/>
    </font>
    <font>
      <sz val="7"/>
      <color theme="1"/>
      <name val="Calibri"/>
      <family val="2"/>
      <scheme val="minor"/>
    </font>
    <font>
      <sz val="11"/>
      <color theme="1"/>
      <name val="Arial"/>
      <family val="2"/>
    </font>
    <font>
      <sz val="10"/>
      <name val="Calibri"/>
      <family val="2"/>
      <scheme val="minor"/>
    </font>
    <font>
      <b/>
      <sz val="10"/>
      <name val="Calibri"/>
      <family val="2"/>
      <scheme val="minor"/>
    </font>
    <font>
      <sz val="8"/>
      <name val="Calibri"/>
      <family val="2"/>
      <scheme val="minor"/>
    </font>
    <font>
      <b/>
      <sz val="8"/>
      <name val="Calibri"/>
      <family val="2"/>
      <scheme val="minor"/>
    </font>
    <font>
      <sz val="6"/>
      <name val="Calibri"/>
      <family val="2"/>
      <scheme val="minor"/>
    </font>
    <font>
      <b/>
      <sz val="6"/>
      <name val="Calibri"/>
      <family val="2"/>
      <scheme val="minor"/>
    </font>
    <font>
      <i/>
      <sz val="6"/>
      <name val="Calibri"/>
      <family val="2"/>
      <scheme val="minor"/>
    </font>
    <font>
      <b/>
      <sz val="5.5"/>
      <name val="Calibri"/>
      <family val="2"/>
      <scheme val="minor"/>
    </font>
    <font>
      <sz val="5.5"/>
      <name val="Calibri"/>
      <family val="2"/>
      <scheme val="minor"/>
    </font>
    <font>
      <sz val="5"/>
      <name val="Calibri"/>
      <family val="2"/>
      <scheme val="minor"/>
    </font>
    <font>
      <sz val="8"/>
      <name val="Monotype Sorts"/>
      <charset val="2"/>
    </font>
    <font>
      <b/>
      <sz val="5"/>
      <name val="Calibri"/>
      <family val="2"/>
      <scheme val="minor"/>
    </font>
    <font>
      <b/>
      <sz val="8"/>
      <name val="Monotype Sorts"/>
      <charset val="2"/>
    </font>
    <font>
      <sz val="11"/>
      <color theme="1"/>
      <name val="Monotype Sorts"/>
      <charset val="2"/>
    </font>
    <font>
      <sz val="16"/>
      <color theme="1"/>
      <name val="Calibri"/>
      <family val="2"/>
      <scheme val="minor"/>
    </font>
    <font>
      <sz val="9"/>
      <color indexed="81"/>
      <name val="Tahoma"/>
      <family val="2"/>
    </font>
    <font>
      <b/>
      <sz val="8"/>
      <color indexed="81"/>
      <name val="Tahoma"/>
      <family val="2"/>
    </font>
    <font>
      <sz val="8"/>
      <color indexed="81"/>
      <name val="Tahoma"/>
      <family val="2"/>
    </font>
    <font>
      <sz val="9"/>
      <color theme="1"/>
      <name val="Arial"/>
      <family val="2"/>
    </font>
    <font>
      <i/>
      <sz val="8"/>
      <name val="Calibri"/>
      <family val="2"/>
      <scheme val="minor"/>
    </font>
    <font>
      <b/>
      <sz val="7"/>
      <name val="Calibri"/>
      <family val="2"/>
      <scheme val="minor"/>
    </font>
    <font>
      <b/>
      <sz val="5"/>
      <color theme="1"/>
      <name val="Calibri"/>
      <family val="2"/>
      <scheme val="minor"/>
    </font>
    <font>
      <b/>
      <sz val="11"/>
      <name val="Calibri"/>
      <family val="2"/>
      <scheme val="minor"/>
    </font>
    <font>
      <sz val="10"/>
      <name val="Monotype Sorts"/>
      <charset val="2"/>
    </font>
    <font>
      <i/>
      <sz val="10"/>
      <name val="Calibri"/>
      <family val="2"/>
      <scheme val="minor"/>
    </font>
    <font>
      <b/>
      <sz val="6"/>
      <color theme="1"/>
      <name val="Calibri"/>
      <family val="2"/>
      <scheme val="minor"/>
    </font>
    <font>
      <b/>
      <i/>
      <sz val="7"/>
      <name val="Calibri"/>
      <family val="2"/>
      <scheme val="minor"/>
    </font>
    <font>
      <b/>
      <sz val="16"/>
      <name val="Calibri"/>
      <family val="2"/>
      <scheme val="minor"/>
    </font>
    <font>
      <sz val="16"/>
      <name val="Calibri"/>
      <family val="2"/>
      <scheme val="minor"/>
    </font>
    <font>
      <b/>
      <sz val="16"/>
      <color theme="1"/>
      <name val="Calibri"/>
      <family val="2"/>
      <scheme val="minor"/>
    </font>
    <font>
      <b/>
      <sz val="18"/>
      <color theme="1"/>
      <name val="Calibri"/>
      <family val="2"/>
      <scheme val="minor"/>
    </font>
    <font>
      <sz val="12"/>
      <color theme="1"/>
      <name val="Calibri"/>
      <family val="2"/>
      <scheme val="minor"/>
    </font>
    <font>
      <sz val="16"/>
      <color theme="1"/>
      <name val="Monotype Sorts"/>
      <charset val="2"/>
    </font>
    <font>
      <b/>
      <sz val="9"/>
      <color indexed="81"/>
      <name val="Tahoma"/>
      <family val="2"/>
    </font>
    <font>
      <sz val="9"/>
      <name val="Calibri"/>
      <family val="2"/>
      <scheme val="minor"/>
    </font>
    <font>
      <b/>
      <sz val="9"/>
      <name val="Calibri"/>
      <family val="2"/>
      <scheme val="minor"/>
    </font>
    <font>
      <sz val="7"/>
      <name val="Calibri"/>
      <family val="2"/>
      <scheme val="minor"/>
    </font>
    <font>
      <b/>
      <sz val="6"/>
      <color rgb="FF0000FF"/>
      <name val="Calibri"/>
      <family val="2"/>
      <scheme val="minor"/>
    </font>
    <font>
      <sz val="10"/>
      <name val="Arial"/>
      <family val="2"/>
    </font>
    <font>
      <sz val="8"/>
      <name val="Calibri"/>
      <family val="2"/>
    </font>
    <font>
      <sz val="6"/>
      <name val="Calibri"/>
      <family val="2"/>
    </font>
    <font>
      <b/>
      <sz val="20"/>
      <color theme="1"/>
      <name val="Calibri"/>
      <family val="2"/>
      <scheme val="minor"/>
    </font>
    <font>
      <b/>
      <sz val="8"/>
      <color rgb="FF0000FF"/>
      <name val="Calibri"/>
      <family val="2"/>
      <scheme val="minor"/>
    </font>
    <font>
      <b/>
      <sz val="6"/>
      <name val="Monotype Sorts"/>
      <charset val="2"/>
    </font>
    <font>
      <b/>
      <u/>
      <sz val="16"/>
      <color theme="1"/>
      <name val="Calibri"/>
      <family val="2"/>
      <scheme val="minor"/>
    </font>
    <font>
      <b/>
      <u/>
      <sz val="12"/>
      <color theme="1"/>
      <name val="Calibri"/>
      <family val="2"/>
      <scheme val="minor"/>
    </font>
    <font>
      <sz val="7"/>
      <name val="Arial"/>
      <family val="2"/>
    </font>
    <font>
      <b/>
      <sz val="7"/>
      <color theme="1"/>
      <name val="Calibri"/>
      <family val="2"/>
      <scheme val="minor"/>
    </font>
    <font>
      <sz val="6"/>
      <name val="Monotype Sorts"/>
      <charset val="2"/>
    </font>
    <font>
      <sz val="6"/>
      <name val="Arial"/>
      <family val="2"/>
    </font>
    <font>
      <u/>
      <sz val="6"/>
      <name val="Calibri"/>
      <family val="2"/>
      <scheme val="minor"/>
    </font>
    <font>
      <b/>
      <sz val="7.75"/>
      <name val="Calibri"/>
      <family val="2"/>
      <scheme val="minor"/>
    </font>
    <font>
      <b/>
      <sz val="7.75"/>
      <name val="Monotype Sorts"/>
      <charset val="2"/>
    </font>
    <font>
      <b/>
      <sz val="28"/>
      <color theme="1"/>
      <name val="Calibri"/>
      <family val="2"/>
      <scheme val="minor"/>
    </font>
    <font>
      <sz val="28"/>
      <color theme="1"/>
      <name val="Calibri"/>
      <family val="2"/>
      <scheme val="minor"/>
    </font>
    <font>
      <sz val="26"/>
      <color theme="1"/>
      <name val="Calibri"/>
      <family val="2"/>
      <scheme val="minor"/>
    </font>
    <font>
      <b/>
      <u/>
      <sz val="11"/>
      <color theme="1"/>
      <name val="Calibri"/>
      <family val="2"/>
      <scheme val="minor"/>
    </font>
    <font>
      <u/>
      <sz val="10"/>
      <color theme="1"/>
      <name val="Calibri"/>
      <family val="2"/>
      <scheme val="minor"/>
    </font>
    <font>
      <i/>
      <sz val="11"/>
      <color theme="1"/>
      <name val="Calibri"/>
      <family val="2"/>
      <scheme val="minor"/>
    </font>
    <font>
      <i/>
      <sz val="6"/>
      <color theme="1"/>
      <name val="Calibri"/>
      <family val="2"/>
      <scheme val="minor"/>
    </font>
    <font>
      <b/>
      <i/>
      <sz val="6"/>
      <color theme="1"/>
      <name val="Calibri"/>
      <family val="2"/>
      <scheme val="minor"/>
    </font>
    <font>
      <b/>
      <i/>
      <sz val="8"/>
      <color theme="1"/>
      <name val="Calibri"/>
      <family val="2"/>
      <scheme val="minor"/>
    </font>
    <font>
      <b/>
      <i/>
      <sz val="7"/>
      <color theme="1"/>
      <name val="Calibri"/>
      <family val="2"/>
      <scheme val="minor"/>
    </font>
    <font>
      <i/>
      <sz val="7"/>
      <color theme="1"/>
      <name val="Calibri"/>
      <family val="2"/>
      <scheme val="minor"/>
    </font>
    <font>
      <i/>
      <u/>
      <sz val="8"/>
      <color theme="1"/>
      <name val="Calibri"/>
      <family val="2"/>
      <scheme val="minor"/>
    </font>
    <font>
      <b/>
      <i/>
      <sz val="8"/>
      <color rgb="FFC00000"/>
      <name val="Calibri"/>
      <family val="2"/>
      <scheme val="minor"/>
    </font>
    <font>
      <sz val="8"/>
      <color rgb="FFC00000"/>
      <name val="Calibri"/>
      <family val="2"/>
      <scheme val="minor"/>
    </font>
    <font>
      <b/>
      <i/>
      <u/>
      <sz val="7"/>
      <name val="Calibri"/>
      <family val="2"/>
      <scheme val="minor"/>
    </font>
    <font>
      <b/>
      <sz val="7.75"/>
      <name val="Calibri"/>
      <family val="2"/>
      <charset val="2"/>
      <scheme val="minor"/>
    </font>
    <font>
      <sz val="8"/>
      <color rgb="FF0000FF"/>
      <name val="Calibri"/>
      <family val="2"/>
      <scheme val="minor"/>
    </font>
    <font>
      <sz val="11"/>
      <color rgb="FFFF0000"/>
      <name val="Calibri"/>
      <family val="2"/>
      <scheme val="minor"/>
    </font>
    <font>
      <sz val="8"/>
      <color rgb="FFFF0000"/>
      <name val="Calibri"/>
      <family val="2"/>
      <scheme val="minor"/>
    </font>
    <font>
      <b/>
      <sz val="10"/>
      <color theme="1"/>
      <name val="Monotype Sorts"/>
      <charset val="2"/>
    </font>
    <font>
      <sz val="11"/>
      <color rgb="FF000000"/>
      <name val="Aptos"/>
      <family val="2"/>
    </font>
  </fonts>
  <fills count="11">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0" tint="-0.14996795556505021"/>
        <bgColor indexed="64"/>
      </patternFill>
    </fill>
    <fill>
      <patternFill patternType="solid">
        <fgColor theme="3" tint="0.59996337778862885"/>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79998168889431442"/>
        <bgColor indexed="64"/>
      </patternFill>
    </fill>
  </fills>
  <borders count="13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hair">
        <color theme="0" tint="-0.34998626667073579"/>
      </bottom>
      <diagonal/>
    </border>
    <border>
      <left/>
      <right/>
      <top/>
      <bottom style="hair">
        <color theme="0" tint="-0.24994659260841701"/>
      </bottom>
      <diagonal/>
    </border>
    <border>
      <left/>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double">
        <color theme="0" tint="-0.34998626667073579"/>
      </top>
      <bottom style="thin">
        <color theme="0" tint="-0.34998626667073579"/>
      </bottom>
      <diagonal/>
    </border>
    <border>
      <left style="thin">
        <color theme="0" tint="-0.34998626667073579"/>
      </left>
      <right/>
      <top style="double">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double">
        <color theme="0" tint="-0.34998626667073579"/>
      </top>
      <bottom/>
      <diagonal/>
    </border>
    <border>
      <left style="thin">
        <color theme="0" tint="-0.34998626667073579"/>
      </left>
      <right style="thin">
        <color theme="0" tint="-0.34998626667073579"/>
      </right>
      <top/>
      <bottom style="double">
        <color theme="0" tint="-0.34998626667073579"/>
      </bottom>
      <diagonal/>
    </border>
    <border>
      <left/>
      <right style="thin">
        <color theme="0" tint="-0.34998626667073579"/>
      </right>
      <top/>
      <bottom style="double">
        <color theme="0" tint="-0.34998626667073579"/>
      </bottom>
      <diagonal/>
    </border>
    <border>
      <left style="thin">
        <color theme="0" tint="-0.34998626667073579"/>
      </left>
      <right/>
      <top/>
      <bottom style="double">
        <color theme="0" tint="-0.34998626667073579"/>
      </bottom>
      <diagonal/>
    </border>
    <border>
      <left/>
      <right/>
      <top style="double">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bottom style="thin">
        <color theme="0" tint="-0.34998626667073579"/>
      </bottom>
      <diagonal/>
    </border>
    <border>
      <left/>
      <right/>
      <top/>
      <bottom style="double">
        <color theme="0" tint="-0.34998626667073579"/>
      </bottom>
      <diagonal/>
    </border>
    <border>
      <left/>
      <right/>
      <top/>
      <bottom style="double">
        <color indexed="64"/>
      </bottom>
      <diagonal/>
    </border>
    <border>
      <left/>
      <right/>
      <top style="hair">
        <color indexed="64"/>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top/>
      <bottom style="thin">
        <color indexed="8"/>
      </bottom>
      <diagonal/>
    </border>
    <border>
      <left/>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bottom style="thin">
        <color indexed="8"/>
      </bottom>
      <diagonal/>
    </border>
    <border>
      <left/>
      <right/>
      <top style="thin">
        <color indexed="8"/>
      </top>
      <bottom style="thin">
        <color indexed="8"/>
      </bottom>
      <diagonal/>
    </border>
    <border>
      <left/>
      <right style="thin">
        <color indexed="64"/>
      </right>
      <top/>
      <bottom style="thin">
        <color indexed="8"/>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style="thin">
        <color indexed="8"/>
      </left>
      <right style="thin">
        <color indexed="64"/>
      </right>
      <top style="thin">
        <color indexed="8"/>
      </top>
      <bottom style="thin">
        <color indexed="64"/>
      </bottom>
      <diagonal/>
    </border>
    <border>
      <left style="thin">
        <color indexed="8"/>
      </left>
      <right/>
      <top style="thin">
        <color indexed="8"/>
      </top>
      <bottom style="thin">
        <color indexed="64"/>
      </bottom>
      <diagonal/>
    </border>
    <border>
      <left style="thin">
        <color indexed="8"/>
      </left>
      <right/>
      <top style="thin">
        <color indexed="64"/>
      </top>
      <bottom style="thin">
        <color indexed="64"/>
      </bottom>
      <diagonal/>
    </border>
    <border>
      <left/>
      <right/>
      <top style="medium">
        <color indexed="64"/>
      </top>
      <bottom style="thin">
        <color indexed="64"/>
      </bottom>
      <diagonal/>
    </border>
    <border>
      <left style="medium">
        <color theme="0" tint="-0.499984740745262"/>
      </left>
      <right/>
      <top style="double">
        <color theme="0" tint="-0.34998626667073579"/>
      </top>
      <bottom style="thin">
        <color theme="0" tint="-0.34998626667073579"/>
      </bottom>
      <diagonal/>
    </border>
    <border>
      <left/>
      <right style="medium">
        <color theme="0" tint="-0.499984740745262"/>
      </right>
      <top style="double">
        <color theme="0" tint="-0.34998626667073579"/>
      </top>
      <bottom style="thin">
        <color theme="0" tint="-0.34998626667073579"/>
      </bottom>
      <diagonal/>
    </border>
    <border>
      <left style="medium">
        <color theme="0" tint="-0.499984740745262"/>
      </left>
      <right style="thin">
        <color theme="0" tint="-0.34998626667073579"/>
      </right>
      <top/>
      <bottom style="double">
        <color theme="0" tint="-0.34998626667073579"/>
      </bottom>
      <diagonal/>
    </border>
    <border>
      <left style="thin">
        <color theme="0" tint="-0.34998626667073579"/>
      </left>
      <right style="medium">
        <color theme="0" tint="-0.499984740745262"/>
      </right>
      <top/>
      <bottom style="double">
        <color theme="0" tint="-0.34998626667073579"/>
      </bottom>
      <diagonal/>
    </border>
    <border>
      <left style="medium">
        <color theme="0" tint="-0.499984740745262"/>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499984740745262"/>
      </right>
      <top style="thin">
        <color theme="0" tint="-0.34998626667073579"/>
      </top>
      <bottom style="thin">
        <color theme="0" tint="-0.34998626667073579"/>
      </bottom>
      <diagonal/>
    </border>
    <border>
      <left style="medium">
        <color theme="0" tint="-0.499984740745262"/>
      </left>
      <right/>
      <top style="thin">
        <color theme="0" tint="-0.34998626667073579"/>
      </top>
      <bottom style="thin">
        <color theme="0" tint="-0.34998626667073579"/>
      </bottom>
      <diagonal/>
    </border>
    <border>
      <left/>
      <right/>
      <top style="double">
        <color auto="1"/>
      </top>
      <bottom/>
      <diagonal/>
    </border>
    <border>
      <left/>
      <right/>
      <top style="thin">
        <color indexed="64"/>
      </top>
      <bottom style="double">
        <color indexed="64"/>
      </bottom>
      <diagonal/>
    </border>
    <border>
      <left/>
      <right/>
      <top style="double">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diagonal/>
    </border>
    <border>
      <left style="thin">
        <color indexed="8"/>
      </left>
      <right style="thin">
        <color indexed="64"/>
      </right>
      <top/>
      <bottom style="thin">
        <color indexed="8"/>
      </bottom>
      <diagonal/>
    </border>
    <border>
      <left/>
      <right/>
      <top style="thin">
        <color indexed="64"/>
      </top>
      <bottom style="thin">
        <color indexed="8"/>
      </bottom>
      <diagonal/>
    </border>
    <border>
      <left style="thin">
        <color indexed="8"/>
      </left>
      <right style="thin">
        <color indexed="64"/>
      </right>
      <top style="thin">
        <color indexed="8"/>
      </top>
      <bottom/>
      <diagonal/>
    </border>
    <border>
      <left style="thin">
        <color indexed="8"/>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style="thin">
        <color indexed="8"/>
      </right>
      <top style="thin">
        <color indexed="64"/>
      </top>
      <bottom/>
      <diagonal/>
    </border>
    <border>
      <left style="thin">
        <color indexed="8"/>
      </left>
      <right/>
      <top style="thin">
        <color indexed="64"/>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64"/>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8"/>
      </left>
      <right style="thin">
        <color indexed="8"/>
      </right>
      <top/>
      <bottom/>
      <diagonal/>
    </border>
    <border>
      <left style="thin">
        <color indexed="8"/>
      </left>
      <right/>
      <top/>
      <bottom/>
      <diagonal/>
    </border>
    <border>
      <left style="thin">
        <color indexed="64"/>
      </left>
      <right style="thin">
        <color indexed="8"/>
      </right>
      <top style="thin">
        <color indexed="64"/>
      </top>
      <bottom style="thin">
        <color indexed="64"/>
      </bottom>
      <diagonal/>
    </border>
    <border>
      <left style="thin">
        <color indexed="8"/>
      </left>
      <right/>
      <top/>
      <bottom style="thin">
        <color indexed="64"/>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right/>
      <top style="double">
        <color theme="0" tint="-0.34998626667073579"/>
      </top>
      <bottom style="thin">
        <color indexed="64"/>
      </bottom>
      <diagonal/>
    </border>
    <border>
      <left/>
      <right/>
      <top style="double">
        <color indexed="64"/>
      </top>
      <bottom style="hair">
        <color theme="0" tint="-0.34998626667073579"/>
      </bottom>
      <diagonal/>
    </border>
    <border>
      <left style="thin">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thin">
        <color theme="0" tint="-0.34998626667073579"/>
      </right>
      <top style="thin">
        <color theme="0" tint="-0.34998626667073579"/>
      </top>
      <bottom style="double">
        <color theme="0" tint="-0.34998626667073579"/>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style="medium">
        <color theme="0" tint="-0.499984740745262"/>
      </right>
      <top/>
      <bottom style="thin">
        <color theme="0" tint="-0.34998626667073579"/>
      </bottom>
      <diagonal/>
    </border>
    <border>
      <left/>
      <right/>
      <top/>
      <bottom style="double">
        <color theme="1" tint="0.34998626667073579"/>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diagonal/>
    </border>
    <border>
      <left/>
      <right style="medium">
        <color theme="0" tint="-0.499984740745262"/>
      </right>
      <top/>
      <bottom style="double">
        <color theme="0" tint="-0.34998626667073579"/>
      </bottom>
      <diagonal/>
    </border>
    <border>
      <left/>
      <right style="medium">
        <color theme="0" tint="-0.499984740745262"/>
      </right>
      <top style="thin">
        <color theme="0" tint="-0.34998626667073579"/>
      </top>
      <bottom style="thin">
        <color theme="0" tint="-0.34998626667073579"/>
      </bottom>
      <diagonal/>
    </border>
    <border>
      <left style="thin">
        <color indexed="64"/>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8"/>
      </right>
      <top/>
      <bottom style="thin">
        <color indexed="8"/>
      </bottom>
      <diagonal/>
    </border>
    <border>
      <left style="thin">
        <color indexed="64"/>
      </left>
      <right style="thin">
        <color indexed="64"/>
      </right>
      <top style="thin">
        <color indexed="8"/>
      </top>
      <bottom/>
      <diagonal/>
    </border>
  </borders>
  <cellStyleXfs count="22">
    <xf numFmtId="0" fontId="0" fillId="0" borderId="0"/>
    <xf numFmtId="0" fontId="29" fillId="0" borderId="0"/>
    <xf numFmtId="0" fontId="28" fillId="0" borderId="0"/>
    <xf numFmtId="0" fontId="28" fillId="0" borderId="0"/>
    <xf numFmtId="0" fontId="27" fillId="0" borderId="0"/>
    <xf numFmtId="9" fontId="29" fillId="0" borderId="0" applyFont="0" applyFill="0" applyBorder="0" applyAlignment="0" applyProtection="0"/>
    <xf numFmtId="0" fontId="26" fillId="0" borderId="0"/>
    <xf numFmtId="0" fontId="25" fillId="0" borderId="0"/>
    <xf numFmtId="0" fontId="24" fillId="0" borderId="0"/>
    <xf numFmtId="0" fontId="29" fillId="0" borderId="0"/>
    <xf numFmtId="0" fontId="22" fillId="0" borderId="0"/>
    <xf numFmtId="0" fontId="21" fillId="0" borderId="0"/>
    <xf numFmtId="9" fontId="83" fillId="0" borderId="0" applyFont="0" applyFill="0" applyBorder="0" applyAlignment="0" applyProtection="0"/>
    <xf numFmtId="0" fontId="18" fillId="0" borderId="0"/>
    <xf numFmtId="0" fontId="17" fillId="0" borderId="0"/>
    <xf numFmtId="0" fontId="17" fillId="0" borderId="0"/>
    <xf numFmtId="0" fontId="16" fillId="0" borderId="0"/>
    <xf numFmtId="0" fontId="15" fillId="0" borderId="0"/>
    <xf numFmtId="0" fontId="14" fillId="0" borderId="0"/>
    <xf numFmtId="0" fontId="14" fillId="0" borderId="0"/>
    <xf numFmtId="0" fontId="14" fillId="0" borderId="0"/>
    <xf numFmtId="0" fontId="14" fillId="0" borderId="0"/>
  </cellStyleXfs>
  <cellXfs count="1390">
    <xf numFmtId="0" fontId="0" fillId="0" borderId="0" xfId="0"/>
    <xf numFmtId="0" fontId="32" fillId="0" borderId="0" xfId="4" applyFont="1"/>
    <xf numFmtId="0" fontId="36" fillId="0" borderId="0" xfId="4" applyFont="1" applyAlignment="1">
      <alignment vertical="center"/>
    </xf>
    <xf numFmtId="0" fontId="23" fillId="0" borderId="0" xfId="4" applyFont="1"/>
    <xf numFmtId="0" fontId="45" fillId="0" borderId="0" xfId="0" applyFont="1"/>
    <xf numFmtId="164" fontId="38" fillId="0" borderId="20" xfId="8" applyNumberFormat="1" applyFont="1" applyBorder="1"/>
    <xf numFmtId="0" fontId="38" fillId="0" borderId="20" xfId="8" applyFont="1" applyBorder="1"/>
    <xf numFmtId="0" fontId="36" fillId="0" borderId="0" xfId="8" applyFont="1" applyAlignment="1">
      <alignment horizontal="right"/>
    </xf>
    <xf numFmtId="0" fontId="23" fillId="0" borderId="0" xfId="8" applyFont="1"/>
    <xf numFmtId="0" fontId="38" fillId="0" borderId="22" xfId="8" applyFont="1" applyBorder="1"/>
    <xf numFmtId="0" fontId="47" fillId="0" borderId="0" xfId="0" applyFont="1"/>
    <xf numFmtId="0" fontId="47" fillId="0" borderId="0" xfId="0" applyFont="1" applyProtection="1">
      <protection locked="0"/>
    </xf>
    <xf numFmtId="0" fontId="38" fillId="0" borderId="0" xfId="7" applyFont="1" applyAlignment="1">
      <alignment vertical="center"/>
    </xf>
    <xf numFmtId="0" fontId="36" fillId="0" borderId="2" xfId="7" applyFont="1" applyBorder="1" applyAlignment="1">
      <alignment horizontal="center" vertical="center"/>
    </xf>
    <xf numFmtId="0" fontId="36" fillId="0" borderId="10" xfId="7" applyFont="1" applyBorder="1" applyAlignment="1">
      <alignment vertical="center"/>
    </xf>
    <xf numFmtId="0" fontId="36" fillId="0" borderId="2" xfId="7" applyFont="1" applyBorder="1" applyAlignment="1">
      <alignment vertical="center"/>
    </xf>
    <xf numFmtId="0" fontId="49" fillId="0" borderId="0" xfId="0" applyFont="1" applyAlignment="1">
      <alignment vertical="center"/>
    </xf>
    <xf numFmtId="0" fontId="49" fillId="0" borderId="0" xfId="0" applyFont="1"/>
    <xf numFmtId="0" fontId="49" fillId="0" borderId="29" xfId="0" applyFont="1" applyBorder="1" applyAlignment="1">
      <alignment horizontal="left" vertical="center"/>
    </xf>
    <xf numFmtId="0" fontId="49" fillId="0" borderId="29" xfId="0" applyFont="1" applyBorder="1"/>
    <xf numFmtId="0" fontId="49" fillId="0" borderId="29" xfId="0" applyFont="1" applyBorder="1" applyAlignment="1">
      <alignment vertical="center"/>
    </xf>
    <xf numFmtId="0" fontId="50" fillId="0" borderId="29" xfId="0" applyFont="1" applyBorder="1" applyAlignment="1">
      <alignment vertical="top"/>
    </xf>
    <xf numFmtId="0" fontId="36" fillId="0" borderId="0" xfId="8" applyFont="1"/>
    <xf numFmtId="0" fontId="49" fillId="0" borderId="0" xfId="0" applyFont="1" applyAlignment="1">
      <alignment horizontal="left" vertical="center"/>
    </xf>
    <xf numFmtId="0" fontId="51" fillId="0" borderId="0" xfId="0" applyFont="1" applyAlignment="1">
      <alignment horizontal="left" vertical="center"/>
    </xf>
    <xf numFmtId="0" fontId="53" fillId="0" borderId="0" xfId="0" applyFont="1"/>
    <xf numFmtId="0" fontId="38" fillId="0" borderId="20" xfId="8" applyFont="1" applyBorder="1" applyAlignment="1">
      <alignment horizontal="left"/>
    </xf>
    <xf numFmtId="0" fontId="38" fillId="0" borderId="21" xfId="8" applyFont="1" applyBorder="1" applyAlignment="1">
      <alignment horizontal="left"/>
    </xf>
    <xf numFmtId="0" fontId="38" fillId="0" borderId="23" xfId="8" applyFont="1" applyBorder="1" applyAlignment="1">
      <alignment horizontal="left"/>
    </xf>
    <xf numFmtId="0" fontId="47" fillId="0" borderId="27" xfId="0" applyFont="1" applyBorder="1" applyAlignment="1" applyProtection="1">
      <alignment horizontal="left" vertical="center"/>
      <protection locked="0"/>
    </xf>
    <xf numFmtId="0" fontId="47" fillId="0" borderId="24" xfId="0" applyFont="1" applyBorder="1" applyAlignment="1" applyProtection="1">
      <alignment horizontal="center" vertical="center"/>
      <protection locked="0"/>
    </xf>
    <xf numFmtId="0" fontId="55" fillId="0" borderId="24" xfId="0" applyFont="1" applyBorder="1" applyAlignment="1" applyProtection="1">
      <alignment horizontal="center" vertical="center"/>
      <protection locked="0"/>
    </xf>
    <xf numFmtId="0" fontId="46" fillId="0" borderId="0" xfId="0" applyFont="1"/>
    <xf numFmtId="0" fontId="50" fillId="0" borderId="34" xfId="0" applyFont="1" applyBorder="1" applyAlignment="1">
      <alignment horizontal="left" wrapText="1"/>
    </xf>
    <xf numFmtId="0" fontId="49" fillId="0" borderId="35" xfId="0" applyFont="1" applyBorder="1" applyAlignment="1" applyProtection="1">
      <alignment horizontal="left" vertical="center"/>
      <protection locked="0"/>
    </xf>
    <xf numFmtId="0" fontId="49" fillId="0" borderId="24" xfId="0" applyFont="1" applyBorder="1" applyAlignment="1" applyProtection="1">
      <alignment horizontal="left" vertical="center"/>
      <protection locked="0"/>
    </xf>
    <xf numFmtId="0" fontId="54" fillId="0" borderId="0" xfId="0" applyFont="1" applyAlignment="1">
      <alignment horizontal="left"/>
    </xf>
    <xf numFmtId="0" fontId="56" fillId="0" borderId="30" xfId="0" applyFont="1" applyBorder="1" applyAlignment="1">
      <alignment horizontal="center" wrapText="1"/>
    </xf>
    <xf numFmtId="0" fontId="58" fillId="0" borderId="0" xfId="8" applyFont="1" applyAlignment="1">
      <alignment horizontal="right"/>
    </xf>
    <xf numFmtId="0" fontId="48" fillId="0" borderId="0" xfId="0" applyFont="1"/>
    <xf numFmtId="0" fontId="48" fillId="0" borderId="0" xfId="0" quotePrefix="1" applyFont="1"/>
    <xf numFmtId="0" fontId="57" fillId="0" borderId="0" xfId="0" applyFont="1"/>
    <xf numFmtId="0" fontId="48" fillId="0" borderId="0" xfId="0" quotePrefix="1" applyFont="1" applyAlignment="1">
      <alignment horizontal="left"/>
    </xf>
    <xf numFmtId="0" fontId="57" fillId="0" borderId="0" xfId="0" applyFont="1" applyAlignment="1">
      <alignment horizontal="right"/>
    </xf>
    <xf numFmtId="0" fontId="59" fillId="3" borderId="0" xfId="10" applyFont="1" applyFill="1"/>
    <xf numFmtId="0" fontId="0" fillId="0" borderId="0" xfId="0" applyProtection="1">
      <protection locked="0"/>
    </xf>
    <xf numFmtId="0" fontId="45" fillId="0" borderId="0" xfId="0" applyFont="1" applyAlignment="1">
      <alignment horizontal="center"/>
    </xf>
    <xf numFmtId="0" fontId="44" fillId="0" borderId="0" xfId="11" applyFont="1"/>
    <xf numFmtId="0" fontId="63" fillId="0" borderId="0" xfId="11" applyFont="1" applyAlignment="1">
      <alignment vertical="top" wrapText="1"/>
    </xf>
    <xf numFmtId="0" fontId="38" fillId="0" borderId="20" xfId="8" applyFont="1" applyBorder="1" applyAlignment="1">
      <alignment horizontal="center"/>
    </xf>
    <xf numFmtId="0" fontId="57" fillId="0" borderId="50" xfId="1" applyFont="1" applyBorder="1" applyAlignment="1" applyProtection="1">
      <alignment horizontal="center"/>
      <protection locked="0"/>
    </xf>
    <xf numFmtId="0" fontId="30" fillId="0" borderId="0" xfId="1" applyFont="1" applyAlignment="1">
      <alignment horizontal="center"/>
    </xf>
    <xf numFmtId="0" fontId="47" fillId="0" borderId="0" xfId="1" applyFont="1" applyAlignment="1">
      <alignment horizontal="center"/>
    </xf>
    <xf numFmtId="0" fontId="47" fillId="0" borderId="1" xfId="1" applyFont="1" applyBorder="1" applyAlignment="1">
      <alignment horizontal="center"/>
    </xf>
    <xf numFmtId="0" fontId="47" fillId="0" borderId="52" xfId="1" applyFont="1" applyBorder="1" applyAlignment="1">
      <alignment horizontal="center"/>
    </xf>
    <xf numFmtId="0" fontId="47" fillId="0" borderId="50" xfId="1" applyFont="1" applyBorder="1" applyAlignment="1">
      <alignment horizontal="center"/>
    </xf>
    <xf numFmtId="0" fontId="47" fillId="0" borderId="19" xfId="1" applyFont="1" applyBorder="1" applyAlignment="1">
      <alignment horizontal="left"/>
    </xf>
    <xf numFmtId="0" fontId="47" fillId="0" borderId="3" xfId="1" applyFont="1" applyBorder="1" applyAlignment="1">
      <alignment horizontal="left"/>
    </xf>
    <xf numFmtId="0" fontId="36" fillId="0" borderId="7" xfId="7" applyFont="1" applyBorder="1" applyAlignment="1">
      <alignment horizontal="left" vertical="center"/>
    </xf>
    <xf numFmtId="0" fontId="36" fillId="0" borderId="18" xfId="7" applyFont="1" applyBorder="1" applyAlignment="1">
      <alignment horizontal="left" vertical="center"/>
    </xf>
    <xf numFmtId="0" fontId="47" fillId="0" borderId="51" xfId="1" applyFont="1" applyBorder="1" applyAlignment="1">
      <alignment horizontal="center"/>
    </xf>
    <xf numFmtId="0" fontId="36" fillId="0" borderId="1" xfId="7" applyFont="1" applyBorder="1" applyAlignment="1">
      <alignment horizontal="left" vertical="center" wrapText="1"/>
    </xf>
    <xf numFmtId="0" fontId="48" fillId="0" borderId="0" xfId="1" applyFont="1"/>
    <xf numFmtId="0" fontId="36" fillId="0" borderId="2" xfId="7" applyFont="1" applyBorder="1" applyAlignment="1">
      <alignment horizontal="left" vertical="center"/>
    </xf>
    <xf numFmtId="0" fontId="47" fillId="0" borderId="56" xfId="1" applyFont="1" applyBorder="1" applyAlignment="1">
      <alignment horizontal="center"/>
    </xf>
    <xf numFmtId="0" fontId="47" fillId="0" borderId="9" xfId="1" applyFont="1" applyBorder="1"/>
    <xf numFmtId="0" fontId="47" fillId="0" borderId="18" xfId="1" applyFont="1" applyBorder="1"/>
    <xf numFmtId="0" fontId="47" fillId="0" borderId="54" xfId="1" applyFont="1" applyBorder="1" applyAlignment="1">
      <alignment horizontal="center"/>
    </xf>
    <xf numFmtId="0" fontId="47" fillId="0" borderId="55" xfId="1" applyFont="1" applyBorder="1" applyAlignment="1">
      <alignment horizontal="center"/>
    </xf>
    <xf numFmtId="0" fontId="47" fillId="0" borderId="13" xfId="1" applyFont="1" applyBorder="1" applyAlignment="1">
      <alignment horizontal="center"/>
    </xf>
    <xf numFmtId="0" fontId="47" fillId="0" borderId="57" xfId="1" applyFont="1" applyBorder="1" applyAlignment="1">
      <alignment horizontal="center"/>
    </xf>
    <xf numFmtId="0" fontId="36" fillId="0" borderId="19" xfId="7" applyFont="1" applyBorder="1" applyAlignment="1">
      <alignment horizontal="left" vertical="center"/>
    </xf>
    <xf numFmtId="0" fontId="36" fillId="0" borderId="3" xfId="7" applyFont="1" applyBorder="1" applyAlignment="1">
      <alignment horizontal="left" vertical="center"/>
    </xf>
    <xf numFmtId="0" fontId="65" fillId="0" borderId="5" xfId="1" applyFont="1" applyBorder="1" applyAlignment="1">
      <alignment horizontal="right"/>
    </xf>
    <xf numFmtId="0" fontId="47" fillId="0" borderId="53" xfId="1" applyFont="1" applyBorder="1" applyAlignment="1">
      <alignment horizontal="center"/>
    </xf>
    <xf numFmtId="0" fontId="47" fillId="0" borderId="2" xfId="1" applyFont="1" applyBorder="1" applyAlignment="1">
      <alignment horizontal="center"/>
    </xf>
    <xf numFmtId="0" fontId="47" fillId="0" borderId="3" xfId="1" applyFont="1" applyBorder="1"/>
    <xf numFmtId="0" fontId="47" fillId="0" borderId="5" xfId="1" applyFont="1" applyBorder="1" applyAlignment="1">
      <alignment horizontal="center"/>
    </xf>
    <xf numFmtId="0" fontId="36" fillId="0" borderId="10" xfId="6" applyFont="1" applyBorder="1" applyAlignment="1">
      <alignment vertical="center"/>
    </xf>
    <xf numFmtId="0" fontId="36" fillId="0" borderId="7" xfId="6" applyFont="1" applyBorder="1" applyAlignment="1">
      <alignment vertical="center"/>
    </xf>
    <xf numFmtId="0" fontId="36" fillId="0" borderId="7" xfId="7" applyFont="1" applyBorder="1" applyAlignment="1">
      <alignment vertical="center"/>
    </xf>
    <xf numFmtId="0" fontId="38" fillId="0" borderId="0" xfId="6" applyFont="1"/>
    <xf numFmtId="0" fontId="36" fillId="0" borderId="11" xfId="7" applyFont="1" applyBorder="1" applyAlignment="1">
      <alignment vertical="center"/>
    </xf>
    <xf numFmtId="0" fontId="30" fillId="0" borderId="13" xfId="1" applyFont="1" applyBorder="1" applyAlignment="1">
      <alignment horizontal="center"/>
    </xf>
    <xf numFmtId="0" fontId="47" fillId="0" borderId="10" xfId="1" applyFont="1" applyBorder="1" applyAlignment="1">
      <alignment horizontal="center"/>
    </xf>
    <xf numFmtId="0" fontId="36" fillId="0" borderId="0" xfId="7" applyFont="1" applyAlignment="1">
      <alignment horizontal="left" vertical="center"/>
    </xf>
    <xf numFmtId="0" fontId="47" fillId="0" borderId="0" xfId="1" applyFont="1"/>
    <xf numFmtId="0" fontId="36" fillId="0" borderId="0" xfId="7" applyFont="1" applyAlignment="1">
      <alignment vertical="center"/>
    </xf>
    <xf numFmtId="0" fontId="36" fillId="0" borderId="0" xfId="6" applyFont="1" applyAlignment="1">
      <alignment vertical="center"/>
    </xf>
    <xf numFmtId="0" fontId="36" fillId="0" borderId="9" xfId="7" applyFont="1" applyBorder="1" applyAlignment="1">
      <alignment horizontal="left" vertical="center"/>
    </xf>
    <xf numFmtId="0" fontId="36" fillId="0" borderId="4" xfId="7" applyFont="1" applyBorder="1" applyAlignment="1">
      <alignment horizontal="left" vertical="center"/>
    </xf>
    <xf numFmtId="0" fontId="47" fillId="0" borderId="7" xfId="1" applyFont="1" applyBorder="1" applyAlignment="1">
      <alignment horizontal="left"/>
    </xf>
    <xf numFmtId="0" fontId="47" fillId="0" borderId="4" xfId="1" applyFont="1" applyBorder="1"/>
    <xf numFmtId="0" fontId="36" fillId="0" borderId="9" xfId="6" applyFont="1" applyBorder="1" applyAlignment="1">
      <alignment vertical="center"/>
    </xf>
    <xf numFmtId="0" fontId="36" fillId="0" borderId="4" xfId="6" applyFont="1" applyBorder="1" applyAlignment="1">
      <alignment vertical="center"/>
    </xf>
    <xf numFmtId="0" fontId="47" fillId="0" borderId="10" xfId="1" applyFont="1" applyBorder="1"/>
    <xf numFmtId="0" fontId="45" fillId="0" borderId="11" xfId="0" applyFont="1" applyBorder="1"/>
    <xf numFmtId="0" fontId="45" fillId="0" borderId="5" xfId="0" applyFont="1" applyBorder="1"/>
    <xf numFmtId="0" fontId="47" fillId="0" borderId="7" xfId="1" applyFont="1" applyBorder="1"/>
    <xf numFmtId="0" fontId="45" fillId="0" borderId="6" xfId="0" applyFont="1" applyBorder="1"/>
    <xf numFmtId="0" fontId="45" fillId="0" borderId="8" xfId="0" applyFont="1" applyBorder="1"/>
    <xf numFmtId="0" fontId="45" fillId="0" borderId="1" xfId="0" applyFont="1" applyBorder="1"/>
    <xf numFmtId="0" fontId="45" fillId="0" borderId="12" xfId="0" applyFont="1" applyBorder="1"/>
    <xf numFmtId="0" fontId="45" fillId="0" borderId="13" xfId="0" applyFont="1" applyBorder="1"/>
    <xf numFmtId="0" fontId="38" fillId="0" borderId="13" xfId="7" applyFont="1" applyBorder="1" applyAlignment="1">
      <alignment horizontal="left" vertical="center"/>
    </xf>
    <xf numFmtId="0" fontId="38" fillId="0" borderId="1" xfId="7" applyFont="1" applyBorder="1" applyAlignment="1">
      <alignment horizontal="left" vertical="center"/>
    </xf>
    <xf numFmtId="0" fontId="38" fillId="0" borderId="12" xfId="7" applyFont="1" applyBorder="1" applyAlignment="1">
      <alignment horizontal="left" vertical="center"/>
    </xf>
    <xf numFmtId="0" fontId="38" fillId="0" borderId="5" xfId="6" applyFont="1" applyBorder="1" applyAlignment="1">
      <alignment vertical="center" wrapText="1"/>
    </xf>
    <xf numFmtId="0" fontId="47" fillId="0" borderId="6" xfId="1" applyFont="1" applyBorder="1" applyAlignment="1">
      <alignment horizontal="left"/>
    </xf>
    <xf numFmtId="0" fontId="47" fillId="0" borderId="1" xfId="1" applyFont="1" applyBorder="1"/>
    <xf numFmtId="0" fontId="47" fillId="0" borderId="6" xfId="1" applyFont="1" applyBorder="1"/>
    <xf numFmtId="0" fontId="47" fillId="0" borderId="11" xfId="1" applyFont="1" applyBorder="1"/>
    <xf numFmtId="0" fontId="36" fillId="0" borderId="6" xfId="7" applyFont="1" applyBorder="1" applyAlignment="1">
      <alignment horizontal="left" vertical="center"/>
    </xf>
    <xf numFmtId="0" fontId="36" fillId="0" borderId="6" xfId="7" applyFont="1" applyBorder="1" applyAlignment="1">
      <alignment vertical="center"/>
    </xf>
    <xf numFmtId="0" fontId="36" fillId="0" borderId="1" xfId="6" applyFont="1" applyBorder="1" applyAlignment="1">
      <alignment vertical="center"/>
    </xf>
    <xf numFmtId="0" fontId="36" fillId="0" borderId="11" xfId="6" applyFont="1" applyBorder="1" applyAlignment="1">
      <alignment vertical="center"/>
    </xf>
    <xf numFmtId="0" fontId="38" fillId="0" borderId="0" xfId="7" applyFont="1" applyAlignment="1">
      <alignment horizontal="right" vertical="center"/>
    </xf>
    <xf numFmtId="0" fontId="36" fillId="0" borderId="6" xfId="6" applyFont="1" applyBorder="1" applyAlignment="1">
      <alignment vertical="center"/>
    </xf>
    <xf numFmtId="0" fontId="36" fillId="0" borderId="2" xfId="6" applyFont="1" applyBorder="1" applyAlignment="1">
      <alignment horizontal="center" vertical="center"/>
    </xf>
    <xf numFmtId="0" fontId="34" fillId="0" borderId="2" xfId="7" applyFont="1" applyBorder="1" applyAlignment="1" applyProtection="1">
      <alignment horizontal="center" vertical="center"/>
      <protection locked="0"/>
    </xf>
    <xf numFmtId="0" fontId="57" fillId="0" borderId="51" xfId="1" applyFont="1" applyBorder="1" applyAlignment="1" applyProtection="1">
      <alignment horizontal="center"/>
      <protection locked="0"/>
    </xf>
    <xf numFmtId="0" fontId="57" fillId="0" borderId="0" xfId="1" applyFont="1" applyAlignment="1" applyProtection="1">
      <alignment horizontal="center"/>
      <protection locked="0"/>
    </xf>
    <xf numFmtId="0" fontId="57" fillId="0" borderId="52" xfId="1" applyFont="1" applyBorder="1" applyAlignment="1" applyProtection="1">
      <alignment horizontal="center"/>
      <protection locked="0"/>
    </xf>
    <xf numFmtId="0" fontId="57" fillId="0" borderId="58" xfId="1" applyFont="1" applyBorder="1" applyAlignment="1" applyProtection="1">
      <alignment horizontal="center"/>
      <protection locked="0"/>
    </xf>
    <xf numFmtId="0" fontId="47" fillId="0" borderId="18" xfId="1" applyFont="1" applyBorder="1" applyAlignment="1">
      <alignment horizontal="center"/>
    </xf>
    <xf numFmtId="0" fontId="36" fillId="0" borderId="0" xfId="7" applyFont="1" applyAlignment="1">
      <alignment horizontal="left" vertical="center" wrapText="1"/>
    </xf>
    <xf numFmtId="0" fontId="64" fillId="0" borderId="0" xfId="1" applyFont="1"/>
    <xf numFmtId="0" fontId="47" fillId="0" borderId="0" xfId="1" applyFont="1" applyAlignment="1">
      <alignment horizontal="left"/>
    </xf>
    <xf numFmtId="0" fontId="47" fillId="0" borderId="19" xfId="1" applyFont="1" applyBorder="1"/>
    <xf numFmtId="0" fontId="47" fillId="0" borderId="4" xfId="0" applyFont="1" applyBorder="1"/>
    <xf numFmtId="0" fontId="47" fillId="0" borderId="8" xfId="1" applyFont="1" applyBorder="1" applyAlignment="1">
      <alignment horizontal="center"/>
    </xf>
    <xf numFmtId="0" fontId="65" fillId="0" borderId="0" xfId="1" applyFont="1" applyAlignment="1">
      <alignment horizontal="right"/>
    </xf>
    <xf numFmtId="0" fontId="47" fillId="0" borderId="0" xfId="1" applyFont="1" applyAlignment="1">
      <alignment horizontal="center" vertical="center"/>
    </xf>
    <xf numFmtId="0" fontId="47" fillId="0" borderId="11" xfId="1" applyFont="1" applyBorder="1" applyAlignment="1">
      <alignment horizontal="center"/>
    </xf>
    <xf numFmtId="0" fontId="65" fillId="0" borderId="13" xfId="1" applyFont="1" applyBorder="1" applyAlignment="1">
      <alignment horizontal="right"/>
    </xf>
    <xf numFmtId="0" fontId="47" fillId="0" borderId="12" xfId="1" applyFont="1" applyBorder="1" applyAlignment="1">
      <alignment horizontal="center"/>
    </xf>
    <xf numFmtId="0" fontId="57" fillId="0" borderId="10" xfId="1" applyFont="1" applyBorder="1" applyAlignment="1" applyProtection="1">
      <alignment horizontal="center"/>
      <protection locked="0"/>
    </xf>
    <xf numFmtId="0" fontId="47" fillId="0" borderId="59" xfId="1" applyFont="1" applyBorder="1" applyAlignment="1">
      <alignment horizontal="center"/>
    </xf>
    <xf numFmtId="0" fontId="36" fillId="0" borderId="1" xfId="7" applyFont="1" applyBorder="1" applyAlignment="1">
      <alignment horizontal="left" vertical="center"/>
    </xf>
    <xf numFmtId="0" fontId="36" fillId="0" borderId="9" xfId="7" applyFont="1" applyBorder="1" applyAlignment="1">
      <alignment vertical="center"/>
    </xf>
    <xf numFmtId="0" fontId="47" fillId="0" borderId="6" xfId="1" applyFont="1" applyBorder="1" applyAlignment="1">
      <alignment horizontal="center" vertical="center"/>
    </xf>
    <xf numFmtId="0" fontId="47" fillId="0" borderId="1" xfId="1" applyFont="1" applyBorder="1" applyAlignment="1">
      <alignment horizontal="center" vertical="center"/>
    </xf>
    <xf numFmtId="0" fontId="47" fillId="0" borderId="18" xfId="1" applyFont="1" applyBorder="1" applyAlignment="1">
      <alignment horizontal="center" vertical="center"/>
    </xf>
    <xf numFmtId="0" fontId="47" fillId="0" borderId="19" xfId="1" applyFont="1" applyBorder="1" applyAlignment="1">
      <alignment horizontal="center" vertical="center"/>
    </xf>
    <xf numFmtId="0" fontId="47" fillId="0" borderId="6" xfId="1" applyFont="1" applyBorder="1" applyAlignment="1">
      <alignment horizontal="center"/>
    </xf>
    <xf numFmtId="0" fontId="40" fillId="0" borderId="4" xfId="6" applyFont="1" applyBorder="1" applyAlignment="1">
      <alignment vertical="center"/>
    </xf>
    <xf numFmtId="0" fontId="57" fillId="0" borderId="2" xfId="1" applyFont="1" applyBorder="1" applyAlignment="1" applyProtection="1">
      <alignment horizontal="center"/>
      <protection locked="0"/>
    </xf>
    <xf numFmtId="0" fontId="47" fillId="0" borderId="13" xfId="1" applyFont="1" applyBorder="1" applyAlignment="1">
      <alignment vertical="center"/>
    </xf>
    <xf numFmtId="0" fontId="48" fillId="0" borderId="12" xfId="1" applyFont="1" applyBorder="1" applyAlignment="1">
      <alignment horizontal="left"/>
    </xf>
    <xf numFmtId="0" fontId="40" fillId="0" borderId="10" xfId="6" applyFont="1" applyBorder="1" applyAlignment="1">
      <alignment vertical="center"/>
    </xf>
    <xf numFmtId="0" fontId="64" fillId="0" borderId="9" xfId="1" applyFont="1" applyBorder="1"/>
    <xf numFmtId="0" fontId="69" fillId="0" borderId="13" xfId="0" applyFont="1" applyBorder="1"/>
    <xf numFmtId="0" fontId="69" fillId="0" borderId="0" xfId="0" applyFont="1"/>
    <xf numFmtId="0" fontId="36" fillId="0" borderId="9" xfId="6" applyFont="1" applyBorder="1"/>
    <xf numFmtId="0" fontId="47" fillId="0" borderId="3" xfId="1" applyFont="1" applyBorder="1" applyAlignment="1">
      <alignment horizontal="center"/>
    </xf>
    <xf numFmtId="0" fontId="48" fillId="0" borderId="5" xfId="1" applyFont="1" applyBorder="1"/>
    <xf numFmtId="0" fontId="65" fillId="0" borderId="10" xfId="1" applyFont="1" applyBorder="1" applyAlignment="1">
      <alignment horizontal="left"/>
    </xf>
    <xf numFmtId="0" fontId="64" fillId="0" borderId="1" xfId="1" applyFont="1" applyBorder="1"/>
    <xf numFmtId="0" fontId="36" fillId="0" borderId="4" xfId="4" applyFont="1" applyBorder="1" applyAlignment="1">
      <alignment vertical="center"/>
    </xf>
    <xf numFmtId="0" fontId="36" fillId="0" borderId="7" xfId="4" applyFont="1" applyBorder="1" applyAlignment="1">
      <alignment vertical="center"/>
    </xf>
    <xf numFmtId="0" fontId="36" fillId="0" borderId="9" xfId="4" applyFont="1" applyBorder="1" applyAlignment="1">
      <alignment vertical="center"/>
    </xf>
    <xf numFmtId="0" fontId="34" fillId="0" borderId="0" xfId="4" applyFont="1" applyAlignment="1">
      <alignment vertical="center"/>
    </xf>
    <xf numFmtId="0" fontId="36" fillId="0" borderId="13" xfId="4" applyFont="1" applyBorder="1" applyAlignment="1">
      <alignment vertical="center"/>
    </xf>
    <xf numFmtId="0" fontId="36" fillId="0" borderId="1" xfId="4" applyFont="1" applyBorder="1" applyAlignment="1">
      <alignment vertical="center"/>
    </xf>
    <xf numFmtId="0" fontId="36" fillId="0" borderId="12" xfId="4" applyFont="1" applyBorder="1" applyAlignment="1">
      <alignment vertical="center"/>
    </xf>
    <xf numFmtId="0" fontId="65" fillId="0" borderId="11" xfId="1" applyFont="1" applyBorder="1" applyAlignment="1">
      <alignment horizontal="right"/>
    </xf>
    <xf numFmtId="0" fontId="36" fillId="0" borderId="11" xfId="7" applyFont="1" applyBorder="1" applyAlignment="1">
      <alignment horizontal="left" vertical="center"/>
    </xf>
    <xf numFmtId="0" fontId="47" fillId="0" borderId="1" xfId="1" applyFont="1" applyBorder="1" applyAlignment="1">
      <alignment horizontal="left"/>
    </xf>
    <xf numFmtId="0" fontId="40" fillId="0" borderId="11" xfId="6" applyFont="1" applyBorder="1" applyAlignment="1">
      <alignment vertical="center"/>
    </xf>
    <xf numFmtId="0" fontId="36" fillId="0" borderId="0" xfId="6" applyFont="1"/>
    <xf numFmtId="0" fontId="41" fillId="0" borderId="0" xfId="7" applyFont="1" applyAlignment="1">
      <alignment vertical="center"/>
    </xf>
    <xf numFmtId="0" fontId="41" fillId="0" borderId="0" xfId="6" applyFont="1"/>
    <xf numFmtId="0" fontId="34" fillId="0" borderId="6" xfId="6" applyFont="1" applyBorder="1"/>
    <xf numFmtId="0" fontId="34" fillId="0" borderId="8" xfId="6" applyFont="1" applyBorder="1"/>
    <xf numFmtId="0" fontId="34" fillId="0" borderId="1" xfId="6" applyFont="1" applyBorder="1"/>
    <xf numFmtId="0" fontId="34" fillId="0" borderId="12" xfId="6" applyFont="1" applyBorder="1"/>
    <xf numFmtId="0" fontId="47" fillId="0" borderId="19" xfId="1" applyFont="1" applyBorder="1" applyAlignment="1">
      <alignment horizontal="right" vertical="top"/>
    </xf>
    <xf numFmtId="0" fontId="47" fillId="0" borderId="3" xfId="1" applyFont="1" applyBorder="1" applyAlignment="1">
      <alignment horizontal="right" vertical="top"/>
    </xf>
    <xf numFmtId="0" fontId="47" fillId="0" borderId="19" xfId="1" applyFont="1" applyBorder="1" applyAlignment="1">
      <alignment vertical="center"/>
    </xf>
    <xf numFmtId="0" fontId="47" fillId="0" borderId="3" xfId="1" applyFont="1" applyBorder="1" applyAlignment="1">
      <alignment vertical="center"/>
    </xf>
    <xf numFmtId="0" fontId="47" fillId="0" borderId="19" xfId="1" applyFont="1" applyBorder="1" applyAlignment="1">
      <alignment horizontal="right" vertical="center"/>
    </xf>
    <xf numFmtId="0" fontId="48" fillId="0" borderId="1" xfId="0" applyFont="1" applyBorder="1" applyAlignment="1">
      <alignment horizontal="right"/>
    </xf>
    <xf numFmtId="0" fontId="40" fillId="0" borderId="4" xfId="7" applyFont="1" applyBorder="1" applyAlignment="1">
      <alignment horizontal="left" vertical="center"/>
    </xf>
    <xf numFmtId="0" fontId="57" fillId="0" borderId="10" xfId="0" applyFont="1" applyBorder="1"/>
    <xf numFmtId="0" fontId="48" fillId="0" borderId="11" xfId="0" quotePrefix="1" applyFont="1" applyBorder="1"/>
    <xf numFmtId="0" fontId="57" fillId="0" borderId="11" xfId="0" applyFont="1" applyBorder="1"/>
    <xf numFmtId="0" fontId="48" fillId="0" borderId="11" xfId="0" applyFont="1" applyBorder="1"/>
    <xf numFmtId="0" fontId="57" fillId="0" borderId="11" xfId="0" applyFont="1" applyBorder="1" applyAlignment="1">
      <alignment horizontal="right"/>
    </xf>
    <xf numFmtId="0" fontId="48" fillId="0" borderId="11" xfId="0" quotePrefix="1" applyFont="1" applyBorder="1" applyAlignment="1">
      <alignment horizontal="left"/>
    </xf>
    <xf numFmtId="0" fontId="64" fillId="0" borderId="4" xfId="1" applyFont="1" applyBorder="1"/>
    <xf numFmtId="0" fontId="38" fillId="0" borderId="8" xfId="7" applyFont="1" applyBorder="1" applyAlignment="1">
      <alignment horizontal="left" vertical="center"/>
    </xf>
    <xf numFmtId="0" fontId="47" fillId="0" borderId="19" xfId="1" applyFont="1" applyBorder="1" applyAlignment="1">
      <alignment vertical="top"/>
    </xf>
    <xf numFmtId="0" fontId="47" fillId="0" borderId="3" xfId="1" applyFont="1" applyBorder="1" applyAlignment="1">
      <alignment vertical="top"/>
    </xf>
    <xf numFmtId="0" fontId="20" fillId="0" borderId="0" xfId="10" applyFont="1"/>
    <xf numFmtId="0" fontId="72" fillId="3" borderId="0" xfId="10" applyFont="1" applyFill="1"/>
    <xf numFmtId="0" fontId="73" fillId="3" borderId="19" xfId="10" applyFont="1" applyFill="1" applyBorder="1"/>
    <xf numFmtId="0" fontId="59" fillId="3" borderId="19" xfId="10" applyFont="1" applyFill="1" applyBorder="1" applyAlignment="1">
      <alignment wrapText="1"/>
    </xf>
    <xf numFmtId="0" fontId="73" fillId="3" borderId="19" xfId="10" applyFont="1" applyFill="1" applyBorder="1" applyAlignment="1">
      <alignment wrapText="1"/>
    </xf>
    <xf numFmtId="0" fontId="74" fillId="3" borderId="0" xfId="10" applyFont="1" applyFill="1"/>
    <xf numFmtId="0" fontId="59" fillId="3" borderId="19" xfId="10" applyFont="1" applyFill="1" applyBorder="1"/>
    <xf numFmtId="0" fontId="59" fillId="3" borderId="3" xfId="10" applyFont="1" applyFill="1" applyBorder="1" applyAlignment="1">
      <alignment wrapText="1"/>
    </xf>
    <xf numFmtId="0" fontId="32" fillId="3" borderId="18" xfId="10" applyFont="1" applyFill="1" applyBorder="1" applyAlignment="1">
      <alignment horizontal="left" textRotation="45" wrapText="1"/>
    </xf>
    <xf numFmtId="0" fontId="76" fillId="0" borderId="2" xfId="10" applyFont="1" applyBorder="1" applyAlignment="1">
      <alignment horizontal="left" textRotation="45" wrapText="1"/>
    </xf>
    <xf numFmtId="0" fontId="76" fillId="2" borderId="2" xfId="10" applyFont="1" applyFill="1" applyBorder="1" applyAlignment="1">
      <alignment horizontal="left" textRotation="45" wrapText="1"/>
    </xf>
    <xf numFmtId="0" fontId="76" fillId="2" borderId="2" xfId="10" applyFont="1" applyFill="1" applyBorder="1" applyAlignment="1">
      <alignment horizontal="right" textRotation="45" wrapText="1"/>
    </xf>
    <xf numFmtId="0" fontId="76" fillId="0" borderId="2" xfId="10" applyFont="1" applyBorder="1" applyAlignment="1">
      <alignment horizontal="right" textRotation="45" wrapText="1"/>
    </xf>
    <xf numFmtId="0" fontId="75" fillId="0" borderId="0" xfId="10" applyFont="1" applyAlignment="1">
      <alignment vertical="top"/>
    </xf>
    <xf numFmtId="0" fontId="59" fillId="3" borderId="13" xfId="10" applyFont="1" applyFill="1" applyBorder="1"/>
    <xf numFmtId="0" fontId="55" fillId="0" borderId="2" xfId="1" applyFont="1" applyBorder="1" applyAlignment="1" applyProtection="1">
      <alignment horizontal="center"/>
      <protection locked="0"/>
    </xf>
    <xf numFmtId="0" fontId="45" fillId="0" borderId="1" xfId="0" applyFont="1" applyBorder="1" applyProtection="1">
      <protection locked="0"/>
    </xf>
    <xf numFmtId="0" fontId="47" fillId="0" borderId="2" xfId="1" applyFont="1" applyBorder="1" applyAlignment="1" applyProtection="1">
      <alignment horizontal="center"/>
      <protection locked="0"/>
    </xf>
    <xf numFmtId="0" fontId="47" fillId="0" borderId="1" xfId="1" applyFont="1" applyBorder="1" applyProtection="1">
      <protection locked="0"/>
    </xf>
    <xf numFmtId="0" fontId="45" fillId="0" borderId="0" xfId="1" applyFont="1"/>
    <xf numFmtId="0" fontId="79" fillId="0" borderId="0" xfId="1" applyFont="1"/>
    <xf numFmtId="0" fontId="46" fillId="0" borderId="0" xfId="1" applyFont="1" applyAlignment="1">
      <alignment horizontal="left"/>
    </xf>
    <xf numFmtId="0" fontId="45" fillId="0" borderId="0" xfId="1" applyFont="1" applyAlignment="1">
      <alignment horizontal="right"/>
    </xf>
    <xf numFmtId="0" fontId="79" fillId="0" borderId="0" xfId="1" applyFont="1" applyAlignment="1">
      <alignment horizontal="center"/>
    </xf>
    <xf numFmtId="0" fontId="47" fillId="0" borderId="37" xfId="1" applyFont="1" applyBorder="1"/>
    <xf numFmtId="0" fontId="50" fillId="0" borderId="0" xfId="1" applyFont="1"/>
    <xf numFmtId="0" fontId="49" fillId="0" borderId="0" xfId="1" applyFont="1"/>
    <xf numFmtId="0" fontId="81" fillId="0" borderId="0" xfId="1" applyFont="1"/>
    <xf numFmtId="0" fontId="82" fillId="0" borderId="38" xfId="1" applyFont="1" applyBorder="1" applyAlignment="1">
      <alignment horizontal="center"/>
    </xf>
    <xf numFmtId="0" fontId="49" fillId="0" borderId="37" xfId="1" applyFont="1" applyBorder="1"/>
    <xf numFmtId="0" fontId="50" fillId="0" borderId="38" xfId="1" applyFont="1" applyBorder="1" applyAlignment="1">
      <alignment horizontal="center"/>
    </xf>
    <xf numFmtId="0" fontId="50" fillId="0" borderId="37" xfId="1" applyFont="1" applyBorder="1" applyAlignment="1">
      <alignment horizontal="center"/>
    </xf>
    <xf numFmtId="0" fontId="82" fillId="0" borderId="37" xfId="1" applyFont="1" applyBorder="1" applyAlignment="1">
      <alignment horizontal="center"/>
    </xf>
    <xf numFmtId="0" fontId="49" fillId="0" borderId="37" xfId="1" applyFont="1" applyBorder="1" applyAlignment="1">
      <alignment horizontal="center"/>
    </xf>
    <xf numFmtId="0" fontId="49" fillId="0" borderId="37" xfId="1" applyFont="1" applyBorder="1" applyAlignment="1">
      <alignment horizontal="left"/>
    </xf>
    <xf numFmtId="164" fontId="46" fillId="0" borderId="0" xfId="1" applyNumberFormat="1" applyFont="1" applyAlignment="1">
      <alignment horizontal="center"/>
    </xf>
    <xf numFmtId="0" fontId="81" fillId="0" borderId="15" xfId="1" applyFont="1" applyBorder="1" applyAlignment="1">
      <alignment horizontal="center"/>
    </xf>
    <xf numFmtId="0" fontId="45" fillId="0" borderId="19" xfId="0" applyFont="1" applyBorder="1"/>
    <xf numFmtId="0" fontId="36" fillId="0" borderId="4" xfId="7" applyFont="1" applyBorder="1" applyAlignment="1">
      <alignment vertical="center"/>
    </xf>
    <xf numFmtId="0" fontId="47" fillId="0" borderId="4" xfId="1" applyFont="1" applyBorder="1" applyAlignment="1">
      <alignment vertical="center"/>
    </xf>
    <xf numFmtId="0" fontId="36" fillId="0" borderId="18" xfId="7" applyFont="1" applyBorder="1" applyAlignment="1">
      <alignment vertical="center"/>
    </xf>
    <xf numFmtId="0" fontId="47" fillId="0" borderId="7" xfId="1" applyFont="1" applyBorder="1" applyAlignment="1">
      <alignment vertical="center"/>
    </xf>
    <xf numFmtId="0" fontId="47" fillId="0" borderId="9" xfId="1" applyFont="1" applyBorder="1" applyAlignment="1">
      <alignment vertical="center"/>
    </xf>
    <xf numFmtId="0" fontId="38" fillId="0" borderId="7" xfId="7" applyFont="1" applyBorder="1" applyAlignment="1">
      <alignment horizontal="right" vertical="center"/>
    </xf>
    <xf numFmtId="0" fontId="38" fillId="0" borderId="9" xfId="7" applyFont="1" applyBorder="1" applyAlignment="1">
      <alignment horizontal="right" vertical="center"/>
    </xf>
    <xf numFmtId="0" fontId="38" fillId="0" borderId="4" xfId="7" applyFont="1" applyBorder="1" applyAlignment="1">
      <alignment horizontal="right" vertical="center"/>
    </xf>
    <xf numFmtId="0" fontId="47" fillId="0" borderId="7" xfId="1" applyFont="1" applyBorder="1" applyAlignment="1">
      <alignment horizontal="center"/>
    </xf>
    <xf numFmtId="0" fontId="38" fillId="0" borderId="2" xfId="7" applyFont="1" applyBorder="1" applyAlignment="1" applyProtection="1">
      <alignment horizontal="left" vertical="center" wrapText="1"/>
      <protection locked="0"/>
    </xf>
    <xf numFmtId="0" fontId="48" fillId="0" borderId="2" xfId="0" applyFont="1" applyBorder="1" applyProtection="1">
      <protection locked="0"/>
    </xf>
    <xf numFmtId="0" fontId="47" fillId="0" borderId="2" xfId="0" applyFont="1" applyBorder="1" applyProtection="1">
      <protection locked="0"/>
    </xf>
    <xf numFmtId="0" fontId="45" fillId="0" borderId="8" xfId="0" applyFont="1" applyBorder="1" applyAlignment="1">
      <alignment horizontal="left"/>
    </xf>
    <xf numFmtId="0" fontId="41" fillId="0" borderId="9" xfId="6" applyFont="1" applyBorder="1" applyAlignment="1">
      <alignment vertical="center"/>
    </xf>
    <xf numFmtId="0" fontId="49" fillId="0" borderId="0" xfId="1" applyFont="1" applyAlignment="1">
      <alignment horizontal="center" vertical="center"/>
    </xf>
    <xf numFmtId="0" fontId="49" fillId="0" borderId="13" xfId="0" applyFont="1" applyBorder="1"/>
    <xf numFmtId="0" fontId="49" fillId="0" borderId="9" xfId="1" applyFont="1" applyBorder="1"/>
    <xf numFmtId="0" fontId="65" fillId="0" borderId="2" xfId="0" applyFont="1" applyBorder="1"/>
    <xf numFmtId="0" fontId="80" fillId="0" borderId="2" xfId="0" applyFont="1" applyBorder="1" applyAlignment="1" applyProtection="1">
      <alignment horizontal="center" vertical="center"/>
      <protection locked="0"/>
    </xf>
    <xf numFmtId="0" fontId="56" fillId="0" borderId="31" xfId="0" applyFont="1" applyBorder="1" applyAlignment="1">
      <alignment horizontal="center" wrapText="1"/>
    </xf>
    <xf numFmtId="0" fontId="47" fillId="0" borderId="28" xfId="0" applyFont="1" applyBorder="1" applyAlignment="1" applyProtection="1">
      <alignment horizontal="center" vertical="center"/>
      <protection locked="0"/>
    </xf>
    <xf numFmtId="0" fontId="57" fillId="0" borderId="27" xfId="0" applyFont="1" applyBorder="1" applyAlignment="1" applyProtection="1">
      <alignment horizontal="center" vertical="center"/>
      <protection locked="0"/>
    </xf>
    <xf numFmtId="0" fontId="56" fillId="0" borderId="63" xfId="0" applyFont="1" applyBorder="1" applyAlignment="1">
      <alignment horizontal="center" wrapText="1"/>
    </xf>
    <xf numFmtId="0" fontId="56" fillId="0" borderId="64" xfId="0" applyFont="1" applyBorder="1" applyAlignment="1">
      <alignment horizontal="center" wrapText="1"/>
    </xf>
    <xf numFmtId="0" fontId="55" fillId="0" borderId="65" xfId="0" applyFont="1" applyBorder="1" applyAlignment="1" applyProtection="1">
      <alignment horizontal="center" vertical="center"/>
      <protection locked="0"/>
    </xf>
    <xf numFmtId="0" fontId="55" fillId="0" borderId="66" xfId="0" applyFont="1" applyBorder="1" applyAlignment="1" applyProtection="1">
      <alignment horizontal="center" vertical="center"/>
      <protection locked="0"/>
    </xf>
    <xf numFmtId="0" fontId="55" fillId="0" borderId="67" xfId="0" applyFont="1" applyBorder="1" applyAlignment="1" applyProtection="1">
      <alignment horizontal="center" vertical="center"/>
      <protection locked="0"/>
    </xf>
    <xf numFmtId="0" fontId="47" fillId="0" borderId="66" xfId="0" applyFont="1" applyBorder="1" applyAlignment="1" applyProtection="1">
      <alignment horizontal="center" vertical="center"/>
      <protection locked="0"/>
    </xf>
    <xf numFmtId="0" fontId="52" fillId="0" borderId="33" xfId="0" applyFont="1" applyBorder="1"/>
    <xf numFmtId="0" fontId="56" fillId="0" borderId="30" xfId="0" applyFont="1" applyBorder="1" applyAlignment="1">
      <alignment horizontal="center"/>
    </xf>
    <xf numFmtId="0" fontId="56" fillId="0" borderId="34" xfId="0" applyFont="1" applyBorder="1" applyAlignment="1">
      <alignment horizontal="center" wrapText="1"/>
    </xf>
    <xf numFmtId="0" fontId="38" fillId="0" borderId="0" xfId="8" applyFont="1" applyAlignment="1">
      <alignment horizontal="left"/>
    </xf>
    <xf numFmtId="49" fontId="38" fillId="0" borderId="1" xfId="7" applyNumberFormat="1" applyFont="1" applyBorder="1" applyAlignment="1">
      <alignment horizontal="right" vertical="center"/>
    </xf>
    <xf numFmtId="49" fontId="47" fillId="0" borderId="7" xfId="1" applyNumberFormat="1" applyFont="1" applyBorder="1" applyAlignment="1">
      <alignment horizontal="center"/>
    </xf>
    <xf numFmtId="9" fontId="45" fillId="0" borderId="0" xfId="12" applyFont="1"/>
    <xf numFmtId="2" fontId="38" fillId="0" borderId="11" xfId="7" applyNumberFormat="1" applyFont="1" applyBorder="1" applyAlignment="1" applyProtection="1">
      <alignment horizontal="right" vertical="center"/>
      <protection locked="0"/>
    </xf>
    <xf numFmtId="2" fontId="48" fillId="0" borderId="11" xfId="0" applyNumberFormat="1" applyFont="1" applyBorder="1" applyAlignment="1" applyProtection="1">
      <alignment horizontal="right"/>
      <protection locked="0"/>
    </xf>
    <xf numFmtId="2" fontId="48" fillId="0" borderId="4" xfId="1" applyNumberFormat="1" applyFont="1" applyBorder="1" applyAlignment="1" applyProtection="1">
      <alignment horizontal="right"/>
      <protection locked="0"/>
    </xf>
    <xf numFmtId="166" fontId="45" fillId="0" borderId="0" xfId="0" applyNumberFormat="1" applyFont="1"/>
    <xf numFmtId="1" fontId="38" fillId="0" borderId="1" xfId="7" applyNumberFormat="1" applyFont="1" applyBorder="1" applyAlignment="1" applyProtection="1">
      <alignment horizontal="right" vertical="center"/>
      <protection locked="0"/>
    </xf>
    <xf numFmtId="166" fontId="64" fillId="0" borderId="0" xfId="0" applyNumberFormat="1" applyFont="1"/>
    <xf numFmtId="0" fontId="64" fillId="0" borderId="0" xfId="0" applyFont="1"/>
    <xf numFmtId="0" fontId="57" fillId="0" borderId="53" xfId="1" applyFont="1" applyBorder="1" applyAlignment="1">
      <alignment horizontal="center"/>
    </xf>
    <xf numFmtId="0" fontId="57" fillId="0" borderId="49" xfId="1" applyFont="1" applyBorder="1" applyAlignment="1">
      <alignment horizontal="center"/>
    </xf>
    <xf numFmtId="0" fontId="57" fillId="0" borderId="0" xfId="1" applyFont="1" applyAlignment="1">
      <alignment horizontal="center"/>
    </xf>
    <xf numFmtId="0" fontId="57" fillId="0" borderId="48" xfId="1" applyFont="1" applyBorder="1" applyAlignment="1">
      <alignment horizontal="center"/>
    </xf>
    <xf numFmtId="0" fontId="55" fillId="0" borderId="0" xfId="1" applyFont="1" applyAlignment="1">
      <alignment horizontal="center"/>
    </xf>
    <xf numFmtId="0" fontId="57" fillId="0" borderId="6" xfId="1" applyFont="1" applyBorder="1" applyAlignment="1">
      <alignment horizontal="center"/>
    </xf>
    <xf numFmtId="0" fontId="57" fillId="0" borderId="1" xfId="1" applyFont="1" applyBorder="1" applyAlignment="1">
      <alignment horizontal="center"/>
    </xf>
    <xf numFmtId="0" fontId="68" fillId="0" borderId="0" xfId="0" applyFont="1"/>
    <xf numFmtId="0" fontId="45" fillId="0" borderId="49" xfId="0" applyFont="1" applyBorder="1"/>
    <xf numFmtId="0" fontId="47" fillId="0" borderId="0" xfId="0" applyFont="1" applyAlignment="1">
      <alignment horizontal="right"/>
    </xf>
    <xf numFmtId="0" fontId="47" fillId="0" borderId="0" xfId="0" quotePrefix="1" applyFont="1" applyAlignment="1">
      <alignment horizontal="right"/>
    </xf>
    <xf numFmtId="0" fontId="84" fillId="0" borderId="0" xfId="0" applyFont="1"/>
    <xf numFmtId="0" fontId="47" fillId="0" borderId="1" xfId="0" applyFont="1" applyBorder="1" applyProtection="1">
      <protection locked="0"/>
    </xf>
    <xf numFmtId="0" fontId="47" fillId="0" borderId="11" xfId="0" applyFont="1" applyBorder="1" applyProtection="1">
      <protection locked="0"/>
    </xf>
    <xf numFmtId="0" fontId="86" fillId="0" borderId="0" xfId="10" applyFont="1" applyAlignment="1">
      <alignment horizontal="right"/>
    </xf>
    <xf numFmtId="0" fontId="32" fillId="3" borderId="10" xfId="10" applyFont="1" applyFill="1" applyBorder="1" applyAlignment="1">
      <alignment horizontal="left" vertical="center"/>
    </xf>
    <xf numFmtId="0" fontId="76" fillId="2" borderId="10" xfId="10" applyFont="1" applyFill="1" applyBorder="1" applyAlignment="1">
      <alignment vertical="center" wrapText="1"/>
    </xf>
    <xf numFmtId="0" fontId="76" fillId="0" borderId="10" xfId="10" applyFont="1" applyBorder="1" applyAlignment="1">
      <alignment vertical="center" wrapText="1"/>
    </xf>
    <xf numFmtId="0" fontId="32" fillId="3" borderId="10" xfId="10" applyFont="1" applyFill="1" applyBorder="1" applyAlignment="1">
      <alignment vertical="center"/>
    </xf>
    <xf numFmtId="0" fontId="76" fillId="0" borderId="4" xfId="10" applyFont="1" applyBorder="1" applyAlignment="1">
      <alignment vertical="center" wrapText="1"/>
    </xf>
    <xf numFmtId="0" fontId="76" fillId="0" borderId="7" xfId="10" applyFont="1" applyBorder="1" applyAlignment="1">
      <alignment vertical="center" wrapText="1"/>
    </xf>
    <xf numFmtId="0" fontId="32" fillId="3" borderId="10" xfId="10" applyFont="1" applyFill="1" applyBorder="1" applyAlignment="1">
      <alignment horizontal="left" vertical="center" wrapText="1"/>
    </xf>
    <xf numFmtId="0" fontId="76" fillId="0" borderId="4" xfId="10" applyFont="1" applyBorder="1" applyAlignment="1">
      <alignment vertical="center"/>
    </xf>
    <xf numFmtId="0" fontId="81" fillId="0" borderId="14" xfId="0" applyFont="1" applyBorder="1"/>
    <xf numFmtId="0" fontId="46" fillId="0" borderId="5" xfId="0" applyFont="1" applyBorder="1" applyAlignment="1">
      <alignment horizontal="right"/>
    </xf>
    <xf numFmtId="0" fontId="45" fillId="0" borderId="7" xfId="0" applyFont="1" applyBorder="1"/>
    <xf numFmtId="0" fontId="34" fillId="0" borderId="9" xfId="6" applyFont="1" applyBorder="1"/>
    <xf numFmtId="0" fontId="34" fillId="0" borderId="13" xfId="6" applyFont="1" applyBorder="1"/>
    <xf numFmtId="0" fontId="36" fillId="0" borderId="12" xfId="6" applyFont="1" applyBorder="1" applyAlignment="1">
      <alignment vertical="center" wrapText="1"/>
    </xf>
    <xf numFmtId="0" fontId="36" fillId="0" borderId="1" xfId="6" applyFont="1" applyBorder="1" applyAlignment="1">
      <alignment vertical="center" wrapText="1"/>
    </xf>
    <xf numFmtId="0" fontId="87" fillId="0" borderId="22" xfId="8" applyFont="1" applyBorder="1"/>
    <xf numFmtId="164" fontId="38" fillId="0" borderId="0" xfId="8" applyNumberFormat="1" applyFont="1"/>
    <xf numFmtId="0" fontId="88" fillId="0" borderId="15" xfId="0" applyFont="1" applyBorder="1" applyAlignment="1" applyProtection="1">
      <alignment horizontal="center" vertical="center"/>
      <protection locked="0"/>
    </xf>
    <xf numFmtId="0" fontId="87" fillId="0" borderId="0" xfId="8" applyFont="1"/>
    <xf numFmtId="0" fontId="38" fillId="0" borderId="0" xfId="8" applyFont="1"/>
    <xf numFmtId="0" fontId="38" fillId="0" borderId="0" xfId="8" applyFont="1" applyAlignment="1">
      <alignment horizontal="center"/>
    </xf>
    <xf numFmtId="0" fontId="19" fillId="0" borderId="0" xfId="11" applyFont="1"/>
    <xf numFmtId="0" fontId="31" fillId="0" borderId="0" xfId="11" applyFont="1" applyAlignment="1">
      <alignment horizontal="right"/>
    </xf>
    <xf numFmtId="0" fontId="31" fillId="0" borderId="0" xfId="11" applyFont="1"/>
    <xf numFmtId="0" fontId="90" fillId="0" borderId="0" xfId="11" applyFont="1"/>
    <xf numFmtId="0" fontId="32" fillId="0" borderId="0" xfId="11" applyFont="1"/>
    <xf numFmtId="0" fontId="39" fillId="0" borderId="2" xfId="11" applyFont="1" applyBorder="1" applyAlignment="1">
      <alignment horizontal="center" vertical="center"/>
    </xf>
    <xf numFmtId="0" fontId="31" fillId="0" borderId="0" xfId="11" applyFont="1" applyAlignment="1">
      <alignment vertical="center"/>
    </xf>
    <xf numFmtId="0" fontId="31" fillId="0" borderId="2" xfId="11" applyFont="1" applyBorder="1" applyAlignment="1">
      <alignment horizontal="left" vertical="center"/>
    </xf>
    <xf numFmtId="0" fontId="31" fillId="0" borderId="10" xfId="11" applyFont="1" applyBorder="1" applyAlignment="1">
      <alignment vertical="center"/>
    </xf>
    <xf numFmtId="0" fontId="31" fillId="0" borderId="11" xfId="11" applyFont="1" applyBorder="1" applyAlignment="1">
      <alignment vertical="center"/>
    </xf>
    <xf numFmtId="0" fontId="31" fillId="0" borderId="3" xfId="11" applyFont="1" applyBorder="1"/>
    <xf numFmtId="0" fontId="77" fillId="2" borderId="5" xfId="10" applyFont="1" applyFill="1" applyBorder="1" applyAlignment="1" applyProtection="1">
      <alignment horizontal="center" vertical="center"/>
      <protection locked="0"/>
    </xf>
    <xf numFmtId="0" fontId="77" fillId="2" borderId="2" xfId="10" applyFont="1" applyFill="1" applyBorder="1" applyAlignment="1" applyProtection="1">
      <alignment horizontal="center" vertical="center"/>
      <protection locked="0"/>
    </xf>
    <xf numFmtId="0" fontId="77" fillId="2" borderId="10" xfId="10" applyFont="1" applyFill="1" applyBorder="1" applyAlignment="1" applyProtection="1">
      <alignment horizontal="center" vertical="center"/>
      <protection locked="0"/>
    </xf>
    <xf numFmtId="0" fontId="77" fillId="3" borderId="19" xfId="10" applyFont="1" applyFill="1" applyBorder="1" applyAlignment="1" applyProtection="1">
      <alignment horizontal="center" vertical="center"/>
      <protection locked="0"/>
    </xf>
    <xf numFmtId="0" fontId="77" fillId="0" borderId="5" xfId="10" applyFont="1" applyBorder="1" applyAlignment="1" applyProtection="1">
      <alignment horizontal="center" vertical="center"/>
      <protection locked="0"/>
    </xf>
    <xf numFmtId="0" fontId="77" fillId="0" borderId="2" xfId="10" applyFont="1" applyBorder="1" applyAlignment="1" applyProtection="1">
      <alignment horizontal="center" vertical="center"/>
      <protection locked="0"/>
    </xf>
    <xf numFmtId="0" fontId="77" fillId="0" borderId="10" xfId="10" applyFont="1" applyBorder="1" applyAlignment="1" applyProtection="1">
      <alignment horizontal="center" vertical="center"/>
      <protection locked="0"/>
    </xf>
    <xf numFmtId="0" fontId="77" fillId="3" borderId="11" xfId="10" applyFont="1" applyFill="1" applyBorder="1" applyAlignment="1" applyProtection="1">
      <alignment horizontal="center" vertical="center"/>
      <protection locked="0"/>
    </xf>
    <xf numFmtId="0" fontId="77" fillId="3" borderId="0" xfId="10" applyFont="1" applyFill="1" applyAlignment="1" applyProtection="1">
      <alignment horizontal="center" vertical="center"/>
      <protection locked="0"/>
    </xf>
    <xf numFmtId="0" fontId="77" fillId="3" borderId="5" xfId="10" applyFont="1" applyFill="1" applyBorder="1" applyAlignment="1" applyProtection="1">
      <alignment horizontal="center" vertical="center"/>
      <protection locked="0"/>
    </xf>
    <xf numFmtId="0" fontId="77" fillId="0" borderId="12" xfId="10" applyFont="1" applyBorder="1" applyAlignment="1" applyProtection="1">
      <alignment horizontal="center" vertical="center"/>
      <protection locked="0"/>
    </xf>
    <xf numFmtId="0" fontId="77" fillId="2" borderId="3" xfId="10" applyFont="1" applyFill="1" applyBorder="1" applyAlignment="1" applyProtection="1">
      <alignment horizontal="center" vertical="center"/>
      <protection locked="0"/>
    </xf>
    <xf numFmtId="0" fontId="77" fillId="0" borderId="3" xfId="10" applyFont="1" applyBorder="1" applyAlignment="1" applyProtection="1">
      <alignment horizontal="center" vertical="center"/>
      <protection locked="0"/>
    </xf>
    <xf numFmtId="0" fontId="77" fillId="2" borderId="4" xfId="10" applyFont="1" applyFill="1" applyBorder="1" applyAlignment="1" applyProtection="1">
      <alignment horizontal="center" vertical="center"/>
      <protection locked="0"/>
    </xf>
    <xf numFmtId="0" fontId="77" fillId="2" borderId="12" xfId="10" applyFont="1" applyFill="1" applyBorder="1" applyAlignment="1" applyProtection="1">
      <alignment horizontal="center" vertical="center"/>
      <protection locked="0"/>
    </xf>
    <xf numFmtId="0" fontId="77" fillId="0" borderId="4" xfId="10" applyFont="1" applyBorder="1" applyAlignment="1" applyProtection="1">
      <alignment horizontal="center" vertical="center"/>
      <protection locked="0"/>
    </xf>
    <xf numFmtId="0" fontId="77" fillId="0" borderId="8" xfId="10" applyFont="1" applyBorder="1" applyAlignment="1" applyProtection="1">
      <alignment horizontal="center" vertical="center"/>
      <protection locked="0"/>
    </xf>
    <xf numFmtId="0" fontId="77" fillId="2" borderId="18" xfId="10" applyFont="1" applyFill="1" applyBorder="1" applyAlignment="1" applyProtection="1">
      <alignment horizontal="center" vertical="center"/>
      <protection locked="0"/>
    </xf>
    <xf numFmtId="0" fontId="77" fillId="0" borderId="18" xfId="10" applyFont="1" applyBorder="1" applyAlignment="1" applyProtection="1">
      <alignment horizontal="center" vertical="center"/>
      <protection locked="0"/>
    </xf>
    <xf numFmtId="0" fontId="77" fillId="2" borderId="7" xfId="10" applyFont="1" applyFill="1" applyBorder="1" applyAlignment="1" applyProtection="1">
      <alignment horizontal="center" vertical="center"/>
      <protection locked="0"/>
    </xf>
    <xf numFmtId="0" fontId="77" fillId="2" borderId="8" xfId="10" applyFont="1" applyFill="1" applyBorder="1" applyAlignment="1" applyProtection="1">
      <alignment horizontal="center" vertical="center"/>
      <protection locked="0"/>
    </xf>
    <xf numFmtId="0" fontId="77" fillId="0" borderId="7" xfId="10" applyFont="1" applyBorder="1" applyAlignment="1" applyProtection="1">
      <alignment horizontal="center" vertical="center"/>
      <protection locked="0"/>
    </xf>
    <xf numFmtId="0" fontId="77" fillId="4" borderId="5" xfId="10" applyFont="1" applyFill="1" applyBorder="1" applyAlignment="1" applyProtection="1">
      <alignment horizontal="center" vertical="center"/>
      <protection locked="0"/>
    </xf>
    <xf numFmtId="0" fontId="77" fillId="4" borderId="2" xfId="10" applyFont="1" applyFill="1" applyBorder="1" applyAlignment="1" applyProtection="1">
      <alignment horizontal="center" vertical="center"/>
      <protection locked="0"/>
    </xf>
    <xf numFmtId="0" fontId="77" fillId="4" borderId="10" xfId="10" applyFont="1" applyFill="1" applyBorder="1" applyAlignment="1" applyProtection="1">
      <alignment horizontal="center" vertical="center"/>
      <protection locked="0"/>
    </xf>
    <xf numFmtId="0" fontId="77" fillId="3" borderId="3" xfId="10" applyFont="1" applyFill="1" applyBorder="1" applyAlignment="1" applyProtection="1">
      <alignment horizontal="center" vertical="center"/>
      <protection locked="0"/>
    </xf>
    <xf numFmtId="9" fontId="45" fillId="0" borderId="5" xfId="5" applyFont="1" applyBorder="1"/>
    <xf numFmtId="0" fontId="48" fillId="0" borderId="39" xfId="0" applyFont="1" applyBorder="1"/>
    <xf numFmtId="0" fontId="81" fillId="0" borderId="40" xfId="0" applyFont="1" applyBorder="1"/>
    <xf numFmtId="0" fontId="48" fillId="0" borderId="41" xfId="0" applyFont="1" applyBorder="1"/>
    <xf numFmtId="0" fontId="48" fillId="0" borderId="14" xfId="0" applyFont="1" applyBorder="1"/>
    <xf numFmtId="0" fontId="47" fillId="0" borderId="14" xfId="0" applyFont="1" applyBorder="1"/>
    <xf numFmtId="0" fontId="47" fillId="0" borderId="14" xfId="0" applyFont="1" applyBorder="1" applyAlignment="1">
      <alignment horizontal="center"/>
    </xf>
    <xf numFmtId="0" fontId="29" fillId="0" borderId="0" xfId="0" applyFont="1"/>
    <xf numFmtId="0" fontId="50" fillId="0" borderId="15" xfId="0" applyFont="1" applyBorder="1" applyAlignment="1">
      <alignment horizontal="center" vertical="center"/>
    </xf>
    <xf numFmtId="0" fontId="81" fillId="0" borderId="14" xfId="0" applyFont="1" applyBorder="1" applyAlignment="1">
      <alignment vertical="center"/>
    </xf>
    <xf numFmtId="0" fontId="81" fillId="0" borderId="40" xfId="0" applyFont="1" applyBorder="1" applyAlignment="1">
      <alignment vertical="center"/>
    </xf>
    <xf numFmtId="0" fontId="81" fillId="0" borderId="15" xfId="0" applyFont="1" applyBorder="1" applyAlignment="1">
      <alignment horizontal="center" vertical="center"/>
    </xf>
    <xf numFmtId="0" fontId="88" fillId="0" borderId="15" xfId="0" applyFont="1" applyBorder="1" applyAlignment="1">
      <alignment horizontal="center" vertical="center"/>
    </xf>
    <xf numFmtId="0" fontId="81" fillId="0" borderId="39" xfId="0" applyFont="1" applyBorder="1" applyAlignment="1">
      <alignment vertical="center"/>
    </xf>
    <xf numFmtId="0" fontId="81" fillId="0" borderId="47" xfId="0" applyFont="1" applyBorder="1" applyAlignment="1">
      <alignment horizontal="center" vertical="center"/>
    </xf>
    <xf numFmtId="0" fontId="91" fillId="0" borderId="40" xfId="0" applyFont="1" applyBorder="1" applyAlignment="1">
      <alignment vertical="center"/>
    </xf>
    <xf numFmtId="0" fontId="91" fillId="0" borderId="15" xfId="0" applyFont="1" applyBorder="1" applyAlignment="1">
      <alignment horizontal="center" vertical="center"/>
    </xf>
    <xf numFmtId="0" fontId="91" fillId="0" borderId="0" xfId="0" applyFont="1"/>
    <xf numFmtId="0" fontId="91" fillId="0" borderId="0" xfId="0" applyFont="1" applyAlignment="1">
      <alignment horizontal="center"/>
    </xf>
    <xf numFmtId="0" fontId="45" fillId="0" borderId="14" xfId="0" applyFont="1" applyBorder="1"/>
    <xf numFmtId="0" fontId="81" fillId="0" borderId="14" xfId="0" applyFont="1" applyBorder="1" applyAlignment="1">
      <alignment horizontal="left" vertical="center"/>
    </xf>
    <xf numFmtId="0" fontId="49" fillId="0" borderId="15" xfId="0" applyFont="1" applyBorder="1" applyAlignment="1">
      <alignment horizontal="center" vertical="center"/>
    </xf>
    <xf numFmtId="0" fontId="81" fillId="0" borderId="42" xfId="0" applyFont="1" applyBorder="1" applyAlignment="1">
      <alignment vertical="center"/>
    </xf>
    <xf numFmtId="0" fontId="29" fillId="0" borderId="0" xfId="0" applyFont="1" applyAlignment="1">
      <alignment vertical="center"/>
    </xf>
    <xf numFmtId="0" fontId="91" fillId="0" borderId="42" xfId="0" applyFont="1" applyBorder="1" applyAlignment="1">
      <alignment vertical="center"/>
    </xf>
    <xf numFmtId="0" fontId="45" fillId="0" borderId="0" xfId="1" applyFont="1" applyAlignment="1">
      <alignment vertical="center"/>
    </xf>
    <xf numFmtId="0" fontId="33" fillId="0" borderId="0" xfId="13" applyFont="1" applyAlignment="1">
      <alignment vertical="center"/>
    </xf>
    <xf numFmtId="0" fontId="32" fillId="0" borderId="0" xfId="13" applyFont="1" applyAlignment="1">
      <alignment vertical="center" wrapText="1"/>
    </xf>
    <xf numFmtId="0" fontId="39" fillId="0" borderId="0" xfId="13" applyFont="1" applyAlignment="1">
      <alignment horizontal="right" vertical="center"/>
    </xf>
    <xf numFmtId="0" fontId="18" fillId="0" borderId="0" xfId="13"/>
    <xf numFmtId="0" fontId="33" fillId="0" borderId="0" xfId="13" applyFont="1"/>
    <xf numFmtId="0" fontId="32" fillId="0" borderId="0" xfId="13" applyFont="1"/>
    <xf numFmtId="0" fontId="36" fillId="0" borderId="0" xfId="13" applyFont="1"/>
    <xf numFmtId="0" fontId="36" fillId="0" borderId="0" xfId="13" applyFont="1" applyAlignment="1">
      <alignment vertical="top" wrapText="1"/>
    </xf>
    <xf numFmtId="0" fontId="36" fillId="0" borderId="0" xfId="13" applyFont="1" applyAlignment="1">
      <alignment vertical="center" wrapText="1"/>
    </xf>
    <xf numFmtId="0" fontId="34" fillId="0" borderId="19" xfId="13" applyFont="1" applyBorder="1" applyAlignment="1">
      <alignment vertical="center"/>
    </xf>
    <xf numFmtId="0" fontId="34" fillId="0" borderId="9" xfId="13" applyFont="1" applyBorder="1" applyAlignment="1">
      <alignment vertical="center" wrapText="1"/>
    </xf>
    <xf numFmtId="0" fontId="33" fillId="0" borderId="0" xfId="13" applyFont="1" applyAlignment="1" applyProtection="1">
      <alignment vertical="center" wrapText="1"/>
      <protection locked="0"/>
    </xf>
    <xf numFmtId="0" fontId="33" fillId="0" borderId="13" xfId="13" applyFont="1" applyBorder="1" applyAlignment="1" applyProtection="1">
      <alignment vertical="center" wrapText="1"/>
      <protection locked="0"/>
    </xf>
    <xf numFmtId="0" fontId="34" fillId="0" borderId="9" xfId="13" applyFont="1" applyBorder="1" applyAlignment="1">
      <alignment vertical="center"/>
    </xf>
    <xf numFmtId="0" fontId="18" fillId="0" borderId="0" xfId="13" applyAlignment="1">
      <alignment horizontal="left"/>
    </xf>
    <xf numFmtId="0" fontId="36" fillId="0" borderId="0" xfId="13" applyFont="1" applyAlignment="1">
      <alignment horizontal="left"/>
    </xf>
    <xf numFmtId="0" fontId="36" fillId="0" borderId="0" xfId="13" applyFont="1" applyAlignment="1">
      <alignment vertical="top"/>
    </xf>
    <xf numFmtId="0" fontId="38" fillId="0" borderId="0" xfId="14" applyFont="1"/>
    <xf numFmtId="0" fontId="36" fillId="0" borderId="0" xfId="15" applyFont="1" applyAlignment="1">
      <alignment vertical="center"/>
    </xf>
    <xf numFmtId="0" fontId="41" fillId="0" borderId="0" xfId="14" applyFont="1"/>
    <xf numFmtId="0" fontId="45" fillId="0" borderId="10" xfId="0" applyFont="1" applyBorder="1"/>
    <xf numFmtId="0" fontId="36" fillId="0" borderId="10" xfId="14" applyFont="1" applyBorder="1" applyAlignment="1">
      <alignment vertical="center"/>
    </xf>
    <xf numFmtId="0" fontId="36" fillId="0" borderId="11" xfId="14" applyFont="1" applyBorder="1" applyAlignment="1">
      <alignment vertical="center"/>
    </xf>
    <xf numFmtId="0" fontId="36" fillId="0" borderId="7" xfId="15" applyFont="1" applyBorder="1" applyAlignment="1">
      <alignment horizontal="left" vertical="center"/>
    </xf>
    <xf numFmtId="0" fontId="36" fillId="0" borderId="6" xfId="15" applyFont="1" applyBorder="1" applyAlignment="1">
      <alignment horizontal="left" vertical="center"/>
    </xf>
    <xf numFmtId="0" fontId="36" fillId="0" borderId="4" xfId="15" applyFont="1" applyBorder="1" applyAlignment="1">
      <alignment horizontal="left" vertical="center"/>
    </xf>
    <xf numFmtId="0" fontId="36" fillId="0" borderId="1" xfId="15" applyFont="1" applyBorder="1" applyAlignment="1">
      <alignment horizontal="left" vertical="center" wrapText="1"/>
    </xf>
    <xf numFmtId="0" fontId="36" fillId="0" borderId="10" xfId="15" applyFont="1" applyBorder="1" applyAlignment="1">
      <alignment vertical="center"/>
    </xf>
    <xf numFmtId="0" fontId="36" fillId="0" borderId="11" xfId="15" applyFont="1" applyBorder="1" applyAlignment="1">
      <alignment vertical="center"/>
    </xf>
    <xf numFmtId="0" fontId="38" fillId="0" borderId="8" xfId="15" applyFont="1" applyBorder="1" applyAlignment="1">
      <alignment horizontal="left" vertical="center"/>
    </xf>
    <xf numFmtId="0" fontId="38" fillId="0" borderId="0" xfId="15" applyFont="1" applyAlignment="1">
      <alignment horizontal="left" vertical="center"/>
    </xf>
    <xf numFmtId="0" fontId="36" fillId="0" borderId="7" xfId="15" applyFont="1" applyBorder="1" applyAlignment="1">
      <alignment vertical="center"/>
    </xf>
    <xf numFmtId="0" fontId="36" fillId="0" borderId="6" xfId="15" applyFont="1" applyBorder="1" applyAlignment="1">
      <alignment vertical="center"/>
    </xf>
    <xf numFmtId="0" fontId="38" fillId="0" borderId="7" xfId="15" applyFont="1" applyBorder="1" applyAlignment="1">
      <alignment horizontal="right" vertical="center"/>
    </xf>
    <xf numFmtId="2" fontId="38" fillId="0" borderId="11" xfId="15" applyNumberFormat="1" applyFont="1" applyBorder="1" applyAlignment="1" applyProtection="1">
      <alignment horizontal="right" vertical="center"/>
      <protection locked="0"/>
    </xf>
    <xf numFmtId="0" fontId="36" fillId="0" borderId="9" xfId="15" applyFont="1" applyBorder="1" applyAlignment="1">
      <alignment horizontal="left" vertical="center"/>
    </xf>
    <xf numFmtId="0" fontId="36" fillId="0" borderId="0" xfId="15" applyFont="1" applyAlignment="1">
      <alignment horizontal="left" vertical="center"/>
    </xf>
    <xf numFmtId="0" fontId="38" fillId="0" borderId="9" xfId="15" applyFont="1" applyBorder="1" applyAlignment="1">
      <alignment horizontal="right" vertical="center"/>
    </xf>
    <xf numFmtId="1" fontId="38" fillId="0" borderId="1" xfId="15" applyNumberFormat="1" applyFont="1" applyBorder="1" applyAlignment="1" applyProtection="1">
      <alignment horizontal="right" vertical="center"/>
      <protection locked="0"/>
    </xf>
    <xf numFmtId="0" fontId="38" fillId="0" borderId="13" xfId="15" applyFont="1" applyBorder="1" applyAlignment="1">
      <alignment horizontal="left" vertical="center"/>
    </xf>
    <xf numFmtId="0" fontId="38" fillId="0" borderId="4" xfId="15" applyFont="1" applyBorder="1" applyAlignment="1">
      <alignment horizontal="right" vertical="center"/>
    </xf>
    <xf numFmtId="49" fontId="38" fillId="0" borderId="1" xfId="15" applyNumberFormat="1" applyFont="1" applyBorder="1" applyAlignment="1">
      <alignment horizontal="right" vertical="center"/>
    </xf>
    <xf numFmtId="0" fontId="38" fillId="0" borderId="12" xfId="15" applyFont="1" applyBorder="1" applyAlignment="1">
      <alignment horizontal="left" vertical="center"/>
    </xf>
    <xf numFmtId="0" fontId="36" fillId="0" borderId="6" xfId="14" applyFont="1" applyBorder="1" applyAlignment="1">
      <alignment vertical="center"/>
    </xf>
    <xf numFmtId="0" fontId="38" fillId="0" borderId="5" xfId="14" applyFont="1" applyBorder="1" applyAlignment="1">
      <alignment vertical="center" wrapText="1"/>
    </xf>
    <xf numFmtId="0" fontId="38" fillId="0" borderId="0" xfId="14" applyFont="1" applyAlignment="1">
      <alignment vertical="center" wrapText="1"/>
    </xf>
    <xf numFmtId="0" fontId="36" fillId="0" borderId="2" xfId="14" applyFont="1" applyBorder="1" applyAlignment="1">
      <alignment horizontal="center" vertical="center"/>
    </xf>
    <xf numFmtId="0" fontId="48" fillId="0" borderId="0" xfId="0" applyFont="1" applyAlignment="1" applyProtection="1">
      <alignment horizontal="center"/>
      <protection locked="0"/>
    </xf>
    <xf numFmtId="0" fontId="36" fillId="0" borderId="7" xfId="14" applyFont="1" applyBorder="1" applyAlignment="1">
      <alignment vertical="center"/>
    </xf>
    <xf numFmtId="0" fontId="41" fillId="0" borderId="9" xfId="14" applyFont="1" applyBorder="1" applyAlignment="1">
      <alignment vertical="center"/>
    </xf>
    <xf numFmtId="0" fontId="34" fillId="0" borderId="0" xfId="14" applyFont="1" applyAlignment="1">
      <alignment vertical="center"/>
    </xf>
    <xf numFmtId="0" fontId="48" fillId="0" borderId="0" xfId="1" applyFont="1" applyAlignment="1">
      <alignment horizontal="left"/>
    </xf>
    <xf numFmtId="0" fontId="45" fillId="0" borderId="0" xfId="0" applyFont="1" applyAlignment="1">
      <alignment horizontal="left"/>
    </xf>
    <xf numFmtId="9" fontId="45" fillId="0" borderId="0" xfId="5" applyFont="1"/>
    <xf numFmtId="0" fontId="36" fillId="0" borderId="9" xfId="14" applyFont="1" applyBorder="1" applyAlignment="1">
      <alignment vertical="center"/>
    </xf>
    <xf numFmtId="0" fontId="40" fillId="0" borderId="4" xfId="14" applyFont="1" applyBorder="1" applyAlignment="1">
      <alignment vertical="center"/>
    </xf>
    <xf numFmtId="0" fontId="81" fillId="0" borderId="39" xfId="0" applyFont="1" applyBorder="1" applyAlignment="1">
      <alignment horizontal="center" vertical="center"/>
    </xf>
    <xf numFmtId="0" fontId="81" fillId="0" borderId="14" xfId="0" applyFont="1" applyBorder="1" applyAlignment="1">
      <alignment horizontal="center" vertical="center"/>
    </xf>
    <xf numFmtId="0" fontId="81" fillId="0" borderId="39" xfId="0" applyFont="1" applyBorder="1" applyAlignment="1">
      <alignment horizontal="left" vertical="center"/>
    </xf>
    <xf numFmtId="0" fontId="81" fillId="0" borderId="40" xfId="0" applyFont="1" applyBorder="1" applyAlignment="1">
      <alignment horizontal="left" vertical="center"/>
    </xf>
    <xf numFmtId="49" fontId="45" fillId="0" borderId="0" xfId="0" applyNumberFormat="1" applyFont="1"/>
    <xf numFmtId="0" fontId="45" fillId="0" borderId="0" xfId="0" applyFont="1" applyAlignment="1">
      <alignment vertical="center"/>
    </xf>
    <xf numFmtId="0" fontId="65" fillId="0" borderId="14" xfId="0" applyFont="1" applyBorder="1" applyAlignment="1">
      <alignment vertical="center"/>
    </xf>
    <xf numFmtId="0" fontId="81" fillId="0" borderId="47" xfId="0" applyFont="1" applyBorder="1" applyAlignment="1">
      <alignment vertical="center"/>
    </xf>
    <xf numFmtId="0" fontId="93" fillId="0" borderId="15" xfId="0" applyFont="1" applyBorder="1" applyAlignment="1">
      <alignment horizontal="center" vertical="center"/>
    </xf>
    <xf numFmtId="0" fontId="94" fillId="0" borderId="15" xfId="0" applyFont="1" applyBorder="1" applyAlignment="1">
      <alignment horizontal="center" vertical="center"/>
    </xf>
    <xf numFmtId="0" fontId="32" fillId="5" borderId="2" xfId="10" applyFont="1" applyFill="1" applyBorder="1" applyAlignment="1">
      <alignment horizontal="left" textRotation="45" wrapText="1"/>
    </xf>
    <xf numFmtId="0" fontId="76" fillId="6" borderId="10" xfId="10" applyFont="1" applyFill="1" applyBorder="1" applyAlignment="1">
      <alignment vertical="center" wrapText="1"/>
    </xf>
    <xf numFmtId="0" fontId="76" fillId="6" borderId="2" xfId="10" applyFont="1" applyFill="1" applyBorder="1" applyAlignment="1">
      <alignment horizontal="left" textRotation="45" wrapText="1"/>
    </xf>
    <xf numFmtId="0" fontId="76" fillId="0" borderId="2" xfId="10" applyFont="1" applyBorder="1" applyAlignment="1">
      <alignment horizontal="center" textRotation="45" wrapText="1"/>
    </xf>
    <xf numFmtId="0" fontId="76" fillId="2" borderId="2" xfId="10" applyFont="1" applyFill="1" applyBorder="1" applyAlignment="1">
      <alignment horizontal="center" textRotation="45" wrapText="1"/>
    </xf>
    <xf numFmtId="0" fontId="95" fillId="0" borderId="0" xfId="0" applyFont="1" applyAlignment="1">
      <alignment vertical="center"/>
    </xf>
    <xf numFmtId="0" fontId="56" fillId="0" borderId="32" xfId="0" applyFont="1" applyBorder="1" applyAlignment="1">
      <alignment horizontal="center" wrapText="1"/>
    </xf>
    <xf numFmtId="0" fontId="39" fillId="0" borderId="0" xfId="11" applyFont="1"/>
    <xf numFmtId="0" fontId="31" fillId="0" borderId="0" xfId="11" applyFont="1" applyAlignment="1">
      <alignment horizontal="left" vertical="center"/>
    </xf>
    <xf numFmtId="0" fontId="40" fillId="0" borderId="0" xfId="11" applyFont="1" applyAlignment="1">
      <alignment vertical="center" wrapText="1"/>
    </xf>
    <xf numFmtId="0" fontId="48" fillId="0" borderId="11" xfId="1" quotePrefix="1" applyFont="1" applyBorder="1"/>
    <xf numFmtId="0" fontId="47" fillId="0" borderId="24" xfId="0" applyFont="1" applyBorder="1" applyAlignment="1" applyProtection="1">
      <alignment horizontal="left" vertical="center"/>
      <protection locked="0"/>
    </xf>
    <xf numFmtId="0" fontId="25" fillId="0" borderId="0" xfId="7" applyProtection="1">
      <protection locked="0"/>
    </xf>
    <xf numFmtId="0" fontId="36" fillId="0" borderId="0" xfId="7" applyFont="1" applyAlignment="1" applyProtection="1">
      <alignment horizontal="left"/>
      <protection locked="0"/>
    </xf>
    <xf numFmtId="49" fontId="35" fillId="0" borderId="0" xfId="7" applyNumberFormat="1" applyFont="1" applyProtection="1">
      <protection locked="0"/>
    </xf>
    <xf numFmtId="0" fontId="33" fillId="0" borderId="0" xfId="7" applyFont="1" applyAlignment="1" applyProtection="1">
      <alignment horizontal="left"/>
      <protection locked="0"/>
    </xf>
    <xf numFmtId="0" fontId="33" fillId="0" borderId="0" xfId="7" applyFont="1" applyAlignment="1" applyProtection="1">
      <alignment horizontal="right"/>
      <protection locked="0"/>
    </xf>
    <xf numFmtId="164" fontId="35" fillId="0" borderId="0" xfId="7" applyNumberFormat="1" applyFont="1" applyProtection="1">
      <protection locked="0"/>
    </xf>
    <xf numFmtId="0" fontId="25" fillId="0" borderId="0" xfId="7" applyAlignment="1" applyProtection="1">
      <alignment vertical="center"/>
      <protection locked="0"/>
    </xf>
    <xf numFmtId="0" fontId="33" fillId="0" borderId="0" xfId="7" applyFont="1" applyProtection="1">
      <protection locked="0"/>
    </xf>
    <xf numFmtId="0" fontId="34" fillId="0" borderId="0" xfId="7" applyFont="1" applyProtection="1">
      <protection locked="0"/>
    </xf>
    <xf numFmtId="0" fontId="36" fillId="0" borderId="0" xfId="7" applyFont="1" applyProtection="1">
      <protection locked="0"/>
    </xf>
    <xf numFmtId="0" fontId="34" fillId="0" borderId="1" xfId="7" applyFont="1" applyBorder="1" applyProtection="1">
      <protection locked="0"/>
    </xf>
    <xf numFmtId="0" fontId="33" fillId="0" borderId="2" xfId="7" applyFont="1" applyBorder="1" applyAlignment="1" applyProtection="1">
      <alignment horizontal="center"/>
      <protection locked="0"/>
    </xf>
    <xf numFmtId="0" fontId="35" fillId="0" borderId="0" xfId="7" applyFont="1" applyProtection="1">
      <protection locked="0"/>
    </xf>
    <xf numFmtId="0" fontId="36" fillId="0" borderId="16" xfId="7" applyFont="1" applyBorder="1" applyProtection="1">
      <protection locked="0"/>
    </xf>
    <xf numFmtId="0" fontId="67" fillId="0" borderId="0" xfId="0" applyFont="1" applyAlignment="1" applyProtection="1">
      <alignment vertical="center"/>
      <protection locked="0"/>
    </xf>
    <xf numFmtId="0" fontId="42" fillId="0" borderId="0" xfId="0" applyFont="1" applyAlignment="1" applyProtection="1">
      <alignment vertical="center"/>
      <protection locked="0"/>
    </xf>
    <xf numFmtId="0" fontId="41" fillId="0" borderId="0" xfId="6" applyFont="1" applyAlignment="1" applyProtection="1">
      <alignment vertical="center"/>
      <protection locked="0"/>
    </xf>
    <xf numFmtId="0" fontId="43" fillId="0" borderId="0" xfId="11" applyFont="1" applyProtection="1">
      <protection locked="0"/>
    </xf>
    <xf numFmtId="0" fontId="43" fillId="0" borderId="0" xfId="7" applyFont="1" applyProtection="1">
      <protection locked="0"/>
    </xf>
    <xf numFmtId="0" fontId="43" fillId="0" borderId="0" xfId="11" applyFont="1" applyAlignment="1" applyProtection="1">
      <alignment vertical="top"/>
      <protection locked="0"/>
    </xf>
    <xf numFmtId="0" fontId="43" fillId="0" borderId="0" xfId="11" applyFont="1" applyAlignment="1" applyProtection="1">
      <alignment vertical="top" wrapText="1"/>
      <protection locked="0"/>
    </xf>
    <xf numFmtId="0" fontId="81" fillId="0" borderId="40" xfId="0" applyFont="1" applyBorder="1" applyAlignment="1">
      <alignment horizontal="center" vertical="center"/>
    </xf>
    <xf numFmtId="0" fontId="50" fillId="0" borderId="42" xfId="1" applyFont="1" applyBorder="1" applyAlignment="1">
      <alignment horizontal="center" vertical="center"/>
    </xf>
    <xf numFmtId="0" fontId="50" fillId="0" borderId="46" xfId="1" applyFont="1" applyBorder="1" applyAlignment="1">
      <alignment horizontal="center" vertical="center"/>
    </xf>
    <xf numFmtId="0" fontId="50" fillId="0" borderId="47" xfId="1" applyFont="1" applyBorder="1" applyAlignment="1">
      <alignment horizontal="center" vertical="center"/>
    </xf>
    <xf numFmtId="0" fontId="50" fillId="0" borderId="45" xfId="1" applyFont="1" applyBorder="1" applyAlignment="1">
      <alignment horizontal="center" vertical="center" wrapText="1"/>
    </xf>
    <xf numFmtId="0" fontId="50" fillId="0" borderId="42" xfId="1" applyFont="1" applyBorder="1" applyAlignment="1">
      <alignment horizontal="center" vertical="center" wrapText="1"/>
    </xf>
    <xf numFmtId="0" fontId="50" fillId="0" borderId="43" xfId="1" applyFont="1" applyBorder="1" applyAlignment="1">
      <alignment vertical="center"/>
    </xf>
    <xf numFmtId="0" fontId="45" fillId="0" borderId="40" xfId="0" applyFont="1" applyBorder="1"/>
    <xf numFmtId="0" fontId="45" fillId="0" borderId="41" xfId="1" applyFont="1" applyBorder="1" applyAlignment="1">
      <alignment vertical="center"/>
    </xf>
    <xf numFmtId="0" fontId="50" fillId="0" borderId="68" xfId="1" applyFont="1" applyBorder="1"/>
    <xf numFmtId="0" fontId="49" fillId="0" borderId="68" xfId="1" applyFont="1" applyBorder="1"/>
    <xf numFmtId="0" fontId="49" fillId="0" borderId="40" xfId="0" applyFont="1" applyBorder="1" applyAlignment="1">
      <alignment horizontal="center" vertical="center"/>
    </xf>
    <xf numFmtId="0" fontId="50" fillId="0" borderId="46" xfId="0" applyFont="1" applyBorder="1" applyAlignment="1">
      <alignment horizontal="center" vertical="center"/>
    </xf>
    <xf numFmtId="0" fontId="50" fillId="0" borderId="43" xfId="0" applyFont="1" applyBorder="1" applyAlignment="1">
      <alignment horizontal="center" vertical="center"/>
    </xf>
    <xf numFmtId="0" fontId="50" fillId="0" borderId="42" xfId="0" applyFont="1" applyBorder="1" applyAlignment="1">
      <alignment horizontal="center" vertical="center"/>
    </xf>
    <xf numFmtId="0" fontId="50" fillId="0" borderId="44" xfId="0" applyFont="1" applyBorder="1" applyAlignment="1">
      <alignment horizontal="center" vertical="center"/>
    </xf>
    <xf numFmtId="0" fontId="50" fillId="0" borderId="45" xfId="0" applyFont="1" applyBorder="1" applyAlignment="1">
      <alignment horizontal="center" vertical="center"/>
    </xf>
    <xf numFmtId="0" fontId="29" fillId="0" borderId="0" xfId="0" applyFont="1" applyAlignment="1">
      <alignment horizontal="center" vertical="center"/>
    </xf>
    <xf numFmtId="0" fontId="45" fillId="0" borderId="0" xfId="0" applyFont="1" applyProtection="1">
      <protection locked="0"/>
    </xf>
    <xf numFmtId="0" fontId="35" fillId="0" borderId="0" xfId="7" applyFont="1" applyAlignment="1" applyProtection="1">
      <alignment vertical="center"/>
      <protection locked="0"/>
    </xf>
    <xf numFmtId="0" fontId="91" fillId="0" borderId="39" xfId="0" applyFont="1" applyBorder="1"/>
    <xf numFmtId="0" fontId="91" fillId="0" borderId="41" xfId="0" applyFont="1" applyBorder="1" applyAlignment="1">
      <alignment horizontal="center"/>
    </xf>
    <xf numFmtId="0" fontId="15" fillId="0" borderId="0" xfId="17"/>
    <xf numFmtId="0" fontId="31" fillId="0" borderId="0" xfId="17" applyFont="1"/>
    <xf numFmtId="0" fontId="31" fillId="0" borderId="0" xfId="17" applyFont="1" applyAlignment="1">
      <alignment horizontal="right"/>
    </xf>
    <xf numFmtId="164" fontId="31" fillId="0" borderId="0" xfId="17" applyNumberFormat="1" applyFont="1" applyAlignment="1">
      <alignment horizontal="left"/>
    </xf>
    <xf numFmtId="0" fontId="31" fillId="0" borderId="0" xfId="17" applyFont="1" applyAlignment="1">
      <alignment vertical="top" wrapText="1"/>
    </xf>
    <xf numFmtId="0" fontId="31" fillId="0" borderId="0" xfId="17" applyFont="1" applyAlignment="1">
      <alignment horizontal="left" vertical="top"/>
    </xf>
    <xf numFmtId="0" fontId="39" fillId="0" borderId="0" xfId="17" applyFont="1"/>
    <xf numFmtId="0" fontId="15" fillId="0" borderId="0" xfId="17" applyAlignment="1">
      <alignment horizontal="left" vertical="top"/>
    </xf>
    <xf numFmtId="0" fontId="90" fillId="0" borderId="0" xfId="17" applyFont="1"/>
    <xf numFmtId="0" fontId="15" fillId="0" borderId="0" xfId="17" applyAlignment="1">
      <alignment vertical="center"/>
    </xf>
    <xf numFmtId="0" fontId="15" fillId="0" borderId="0" xfId="17" applyAlignment="1">
      <alignment horizontal="center" vertical="center"/>
    </xf>
    <xf numFmtId="0" fontId="100" fillId="0" borderId="0" xfId="17" applyFont="1" applyAlignment="1">
      <alignment vertical="center"/>
    </xf>
    <xf numFmtId="0" fontId="15" fillId="0" borderId="0" xfId="17" applyAlignment="1">
      <alignment horizontal="left"/>
    </xf>
    <xf numFmtId="0" fontId="15" fillId="0" borderId="0" xfId="17" applyAlignment="1">
      <alignment horizontal="right"/>
    </xf>
    <xf numFmtId="0" fontId="31" fillId="0" borderId="0" xfId="17" applyFont="1" applyProtection="1">
      <protection locked="0"/>
    </xf>
    <xf numFmtId="0" fontId="15" fillId="0" borderId="0" xfId="17" applyAlignment="1">
      <alignment horizontal="left" vertical="center"/>
    </xf>
    <xf numFmtId="0" fontId="32" fillId="0" borderId="0" xfId="17" applyFont="1" applyAlignment="1">
      <alignment vertical="center" wrapText="1"/>
    </xf>
    <xf numFmtId="0" fontId="32" fillId="0" borderId="0" xfId="17" applyFont="1" applyAlignment="1">
      <alignment vertical="center"/>
    </xf>
    <xf numFmtId="0" fontId="101" fillId="0" borderId="0" xfId="17" applyFont="1"/>
    <xf numFmtId="0" fontId="15" fillId="0" borderId="0" xfId="17" applyAlignment="1">
      <alignment horizontal="right" vertical="center"/>
    </xf>
    <xf numFmtId="0" fontId="31" fillId="0" borderId="0" xfId="17" applyFont="1" applyAlignment="1">
      <alignment vertical="center"/>
    </xf>
    <xf numFmtId="0" fontId="15" fillId="0" borderId="0" xfId="17" applyAlignment="1">
      <alignment vertical="center" wrapText="1"/>
    </xf>
    <xf numFmtId="0" fontId="15" fillId="0" borderId="0" xfId="17" applyAlignment="1">
      <alignment vertical="top"/>
    </xf>
    <xf numFmtId="0" fontId="15" fillId="0" borderId="0" xfId="17" applyAlignment="1">
      <alignment horizontal="right" vertical="top"/>
    </xf>
    <xf numFmtId="0" fontId="31" fillId="0" borderId="0" xfId="17" applyFont="1" applyAlignment="1" applyProtection="1">
      <alignment vertical="center"/>
      <protection locked="0"/>
    </xf>
    <xf numFmtId="0" fontId="31" fillId="0" borderId="0" xfId="17" applyFont="1" applyAlignment="1">
      <alignment vertical="center" wrapText="1"/>
    </xf>
    <xf numFmtId="0" fontId="15" fillId="0" borderId="0" xfId="17" applyAlignment="1">
      <alignment wrapText="1"/>
    </xf>
    <xf numFmtId="0" fontId="15" fillId="0" borderId="0" xfId="17" quotePrefix="1" applyAlignment="1">
      <alignment vertical="center" wrapText="1"/>
    </xf>
    <xf numFmtId="0" fontId="35" fillId="0" borderId="0" xfId="17" applyFont="1"/>
    <xf numFmtId="0" fontId="35" fillId="0" borderId="0" xfId="17" applyFont="1" applyAlignment="1">
      <alignment horizontal="left" vertical="center"/>
    </xf>
    <xf numFmtId="0" fontId="35" fillId="0" borderId="0" xfId="17" applyFont="1" applyAlignment="1">
      <alignment vertical="top"/>
    </xf>
    <xf numFmtId="0" fontId="14" fillId="0" borderId="0" xfId="18" applyProtection="1">
      <protection locked="0"/>
    </xf>
    <xf numFmtId="0" fontId="103" fillId="0" borderId="69" xfId="18" applyFont="1" applyBorder="1"/>
    <xf numFmtId="0" fontId="14" fillId="0" borderId="69" xfId="18" applyBorder="1"/>
    <xf numFmtId="0" fontId="33" fillId="0" borderId="0" xfId="18" applyFont="1" applyAlignment="1">
      <alignment horizontal="right"/>
    </xf>
    <xf numFmtId="0" fontId="38" fillId="0" borderId="0" xfId="18" applyFont="1"/>
    <xf numFmtId="0" fontId="36" fillId="0" borderId="0" xfId="18" applyFont="1"/>
    <xf numFmtId="0" fontId="103" fillId="0" borderId="0" xfId="18" applyFont="1"/>
    <xf numFmtId="0" fontId="33" fillId="0" borderId="0" xfId="18" applyFont="1"/>
    <xf numFmtId="0" fontId="14" fillId="0" borderId="0" xfId="18"/>
    <xf numFmtId="0" fontId="35" fillId="0" borderId="0" xfId="18" applyFont="1"/>
    <xf numFmtId="0" fontId="104" fillId="0" borderId="0" xfId="18" applyFont="1"/>
    <xf numFmtId="0" fontId="38" fillId="0" borderId="0" xfId="18" applyFont="1" applyAlignment="1">
      <alignment vertical="center"/>
    </xf>
    <xf numFmtId="0" fontId="41" fillId="0" borderId="0" xfId="18" applyFont="1" applyAlignment="1">
      <alignment horizontal="right" vertical="center"/>
    </xf>
    <xf numFmtId="0" fontId="41" fillId="0" borderId="0" xfId="18" applyFont="1" applyAlignment="1">
      <alignment vertical="center"/>
    </xf>
    <xf numFmtId="0" fontId="41" fillId="0" borderId="0" xfId="18" applyFont="1" applyAlignment="1">
      <alignment horizontal="right"/>
    </xf>
    <xf numFmtId="0" fontId="41" fillId="0" borderId="0" xfId="18" applyFont="1"/>
    <xf numFmtId="0" fontId="33" fillId="0" borderId="0" xfId="18" applyFont="1" applyAlignment="1">
      <alignment horizontal="center" vertical="center"/>
    </xf>
    <xf numFmtId="0" fontId="105" fillId="0" borderId="0" xfId="18" applyFont="1" applyAlignment="1">
      <alignment horizontal="center"/>
    </xf>
    <xf numFmtId="0" fontId="36" fillId="0" borderId="0" xfId="18" applyFont="1" applyAlignment="1">
      <alignment horizontal="left" vertical="center"/>
    </xf>
    <xf numFmtId="0" fontId="14" fillId="0" borderId="0" xfId="18" applyAlignment="1">
      <alignment horizontal="left" vertical="center"/>
    </xf>
    <xf numFmtId="0" fontId="14" fillId="0" borderId="2" xfId="18" applyBorder="1" applyAlignment="1" applyProtection="1">
      <alignment horizontal="left" vertical="center"/>
      <protection locked="0"/>
    </xf>
    <xf numFmtId="0" fontId="41" fillId="0" borderId="2" xfId="18" applyFont="1" applyBorder="1" applyAlignment="1" applyProtection="1">
      <alignment horizontal="left" vertical="center"/>
      <protection locked="0"/>
    </xf>
    <xf numFmtId="0" fontId="41" fillId="0" borderId="0" xfId="18" applyFont="1" applyAlignment="1">
      <alignment horizontal="left" vertical="center"/>
    </xf>
    <xf numFmtId="0" fontId="14" fillId="0" borderId="0" xfId="18" applyAlignment="1" applyProtection="1">
      <alignment horizontal="left" vertical="center"/>
      <protection locked="0"/>
    </xf>
    <xf numFmtId="0" fontId="103" fillId="0" borderId="0" xfId="18" applyFont="1" applyAlignment="1">
      <alignment vertical="center"/>
    </xf>
    <xf numFmtId="0" fontId="14" fillId="0" borderId="0" xfId="18" applyAlignment="1">
      <alignment vertical="center"/>
    </xf>
    <xf numFmtId="0" fontId="14" fillId="0" borderId="0" xfId="18" applyAlignment="1" applyProtection="1">
      <alignment vertical="center"/>
      <protection locked="0"/>
    </xf>
    <xf numFmtId="0" fontId="106" fillId="0" borderId="16" xfId="18" applyFont="1" applyBorder="1" applyAlignment="1">
      <alignment horizontal="center" vertical="center"/>
    </xf>
    <xf numFmtId="0" fontId="33" fillId="0" borderId="16" xfId="18" applyFont="1" applyBorder="1" applyAlignment="1">
      <alignment vertical="center"/>
    </xf>
    <xf numFmtId="0" fontId="32" fillId="0" borderId="16" xfId="18" applyFont="1" applyBorder="1" applyAlignment="1">
      <alignment vertical="center" wrapText="1"/>
    </xf>
    <xf numFmtId="0" fontId="103" fillId="0" borderId="72" xfId="18" applyFont="1" applyBorder="1"/>
    <xf numFmtId="0" fontId="36" fillId="0" borderId="37" xfId="18" applyFont="1" applyBorder="1"/>
    <xf numFmtId="0" fontId="36" fillId="0" borderId="37" xfId="18" applyFont="1" applyBorder="1" applyAlignment="1">
      <alignment vertical="top" wrapText="1"/>
    </xf>
    <xf numFmtId="0" fontId="36" fillId="0" borderId="37" xfId="18" applyFont="1" applyBorder="1" applyAlignment="1">
      <alignment vertical="center" wrapText="1"/>
    </xf>
    <xf numFmtId="0" fontId="105" fillId="0" borderId="0" xfId="18" applyFont="1" applyAlignment="1">
      <alignment horizontal="center" vertical="center"/>
    </xf>
    <xf numFmtId="0" fontId="107" fillId="0" borderId="2" xfId="18" applyFont="1" applyBorder="1" applyAlignment="1">
      <alignment horizontal="center" vertical="center"/>
    </xf>
    <xf numFmtId="0" fontId="36" fillId="0" borderId="10" xfId="18" applyFont="1" applyBorder="1" applyAlignment="1">
      <alignment horizontal="left" vertical="center"/>
    </xf>
    <xf numFmtId="0" fontId="36" fillId="0" borderId="11" xfId="18" applyFont="1" applyBorder="1" applyAlignment="1">
      <alignment horizontal="left" vertical="center"/>
    </xf>
    <xf numFmtId="0" fontId="107" fillId="0" borderId="73" xfId="18" applyFont="1" applyBorder="1" applyAlignment="1">
      <alignment horizontal="center" vertical="center"/>
    </xf>
    <xf numFmtId="0" fontId="36" fillId="0" borderId="74" xfId="18" applyFont="1" applyBorder="1" applyAlignment="1">
      <alignment horizontal="left" vertical="center"/>
    </xf>
    <xf numFmtId="0" fontId="108" fillId="0" borderId="37" xfId="18" applyFont="1" applyBorder="1"/>
    <xf numFmtId="0" fontId="36" fillId="0" borderId="4" xfId="18" applyFont="1" applyBorder="1" applyAlignment="1" applyProtection="1">
      <alignment horizontal="right" vertical="center" wrapText="1"/>
      <protection locked="0"/>
    </xf>
    <xf numFmtId="0" fontId="106" fillId="0" borderId="12" xfId="18" applyFont="1" applyBorder="1" applyAlignment="1">
      <alignment vertical="center" wrapText="1"/>
    </xf>
    <xf numFmtId="0" fontId="36" fillId="0" borderId="10" xfId="18" applyFont="1" applyBorder="1" applyAlignment="1" applyProtection="1">
      <alignment horizontal="right" vertical="center" wrapText="1"/>
      <protection locked="0"/>
    </xf>
    <xf numFmtId="0" fontId="106" fillId="0" borderId="5" xfId="18" applyFont="1" applyBorder="1" applyAlignment="1">
      <alignment vertical="center" wrapText="1"/>
    </xf>
    <xf numFmtId="0" fontId="36" fillId="0" borderId="10" xfId="18" quotePrefix="1" applyFont="1" applyBorder="1" applyAlignment="1">
      <alignment horizontal="left" vertical="center"/>
    </xf>
    <xf numFmtId="0" fontId="36" fillId="0" borderId="74" xfId="18" applyFont="1" applyBorder="1" applyAlignment="1" applyProtection="1">
      <alignment horizontal="right" vertical="center" wrapText="1"/>
      <protection locked="0"/>
    </xf>
    <xf numFmtId="0" fontId="106" fillId="0" borderId="75" xfId="18" applyFont="1" applyBorder="1" applyAlignment="1">
      <alignment vertical="center" wrapText="1"/>
    </xf>
    <xf numFmtId="0" fontId="103" fillId="0" borderId="37" xfId="18" applyFont="1" applyBorder="1"/>
    <xf numFmtId="0" fontId="40" fillId="0" borderId="37" xfId="18" applyFont="1" applyBorder="1" applyAlignment="1">
      <alignment horizontal="right" vertical="center" wrapText="1"/>
    </xf>
    <xf numFmtId="0" fontId="40" fillId="0" borderId="37" xfId="18" applyFont="1" applyBorder="1" applyAlignment="1">
      <alignment vertical="center" wrapText="1"/>
    </xf>
    <xf numFmtId="0" fontId="40" fillId="0" borderId="0" xfId="18" applyFont="1" applyAlignment="1">
      <alignment horizontal="right" vertical="center" wrapText="1"/>
    </xf>
    <xf numFmtId="0" fontId="40" fillId="0" borderId="0" xfId="18" applyFont="1" applyAlignment="1">
      <alignment vertical="center" wrapText="1"/>
    </xf>
    <xf numFmtId="0" fontId="40" fillId="0" borderId="16" xfId="18" applyFont="1" applyBorder="1" applyAlignment="1">
      <alignment horizontal="right" vertical="center" wrapText="1"/>
    </xf>
    <xf numFmtId="0" fontId="40" fillId="0" borderId="16" xfId="18" applyFont="1" applyBorder="1" applyAlignment="1">
      <alignment vertical="center" wrapText="1"/>
    </xf>
    <xf numFmtId="0" fontId="33" fillId="0" borderId="72" xfId="18" applyFont="1" applyBorder="1" applyAlignment="1">
      <alignment horizontal="left" vertical="center"/>
    </xf>
    <xf numFmtId="0" fontId="40" fillId="0" borderId="72" xfId="18" applyFont="1" applyBorder="1" applyAlignment="1">
      <alignment horizontal="right" vertical="center" wrapText="1"/>
    </xf>
    <xf numFmtId="0" fontId="40" fillId="0" borderId="72" xfId="18" applyFont="1" applyBorder="1" applyAlignment="1">
      <alignment vertical="center" wrapText="1"/>
    </xf>
    <xf numFmtId="0" fontId="106" fillId="0" borderId="3" xfId="18" applyFont="1" applyBorder="1" applyAlignment="1">
      <alignment horizontal="center" vertical="center" wrapText="1"/>
    </xf>
    <xf numFmtId="0" fontId="105" fillId="0" borderId="3" xfId="18" applyFont="1" applyBorder="1" applyAlignment="1">
      <alignment horizontal="center" vertical="center" wrapText="1"/>
    </xf>
    <xf numFmtId="12" fontId="105" fillId="0" borderId="3" xfId="18" applyNumberFormat="1" applyFont="1" applyBorder="1" applyAlignment="1">
      <alignment horizontal="center" vertical="center" wrapText="1"/>
    </xf>
    <xf numFmtId="0" fontId="40" fillId="0" borderId="2" xfId="18" applyFont="1" applyBorder="1" applyAlignment="1" applyProtection="1">
      <alignment horizontal="center" vertical="center" wrapText="1"/>
      <protection locked="0"/>
    </xf>
    <xf numFmtId="0" fontId="36" fillId="0" borderId="2" xfId="18" applyFont="1" applyBorder="1" applyAlignment="1" applyProtection="1">
      <alignment horizontal="center" vertical="center"/>
      <protection locked="0"/>
    </xf>
    <xf numFmtId="0" fontId="36" fillId="0" borderId="2" xfId="18" applyFont="1" applyBorder="1" applyAlignment="1" applyProtection="1">
      <alignment vertical="center"/>
      <protection locked="0"/>
    </xf>
    <xf numFmtId="12" fontId="40" fillId="0" borderId="2" xfId="18" applyNumberFormat="1" applyFont="1" applyBorder="1" applyAlignment="1" applyProtection="1">
      <alignment horizontal="center" vertical="center" wrapText="1"/>
      <protection locked="0"/>
    </xf>
    <xf numFmtId="0" fontId="40" fillId="0" borderId="0" xfId="18" applyFont="1" applyAlignment="1">
      <alignment horizontal="center" vertical="center" wrapText="1"/>
    </xf>
    <xf numFmtId="0" fontId="38" fillId="0" borderId="0" xfId="18" applyFont="1" applyAlignment="1">
      <alignment horizontal="center" vertical="center"/>
    </xf>
    <xf numFmtId="0" fontId="38" fillId="0" borderId="16" xfId="18" applyFont="1" applyBorder="1" applyAlignment="1">
      <alignment horizontal="center" vertical="center"/>
    </xf>
    <xf numFmtId="0" fontId="106" fillId="0" borderId="0" xfId="18" applyFont="1" applyAlignment="1">
      <alignment horizontal="center" vertical="center"/>
    </xf>
    <xf numFmtId="0" fontId="33" fillId="0" borderId="0" xfId="18" applyFont="1" applyAlignment="1">
      <alignment horizontal="left" vertical="center"/>
    </xf>
    <xf numFmtId="0" fontId="33" fillId="0" borderId="16" xfId="18" applyFont="1" applyBorder="1" applyAlignment="1">
      <alignment vertical="center" wrapText="1"/>
    </xf>
    <xf numFmtId="0" fontId="41" fillId="0" borderId="37" xfId="18" applyFont="1" applyBorder="1" applyAlignment="1">
      <alignment vertical="center"/>
    </xf>
    <xf numFmtId="0" fontId="34" fillId="0" borderId="2" xfId="18" applyFont="1" applyBorder="1" applyAlignment="1" applyProtection="1">
      <alignment horizontal="center" vertical="center"/>
      <protection locked="0"/>
    </xf>
    <xf numFmtId="0" fontId="34" fillId="0" borderId="10" xfId="18" applyFont="1" applyBorder="1" applyAlignment="1" applyProtection="1">
      <alignment horizontal="center" vertical="center"/>
      <protection locked="0"/>
    </xf>
    <xf numFmtId="0" fontId="34" fillId="0" borderId="5" xfId="18" applyFont="1" applyBorder="1" applyAlignment="1" applyProtection="1">
      <alignment horizontal="center" vertical="center"/>
      <protection locked="0"/>
    </xf>
    <xf numFmtId="0" fontId="40" fillId="0" borderId="10" xfId="18" applyFont="1" applyBorder="1" applyAlignment="1" applyProtection="1">
      <alignment horizontal="center" vertical="center" wrapText="1"/>
      <protection locked="0"/>
    </xf>
    <xf numFmtId="0" fontId="36" fillId="0" borderId="10" xfId="18" applyFont="1" applyBorder="1" applyAlignment="1" applyProtection="1">
      <alignment horizontal="center" vertical="center"/>
      <protection locked="0"/>
    </xf>
    <xf numFmtId="0" fontId="106" fillId="0" borderId="5" xfId="18" applyFont="1" applyBorder="1" applyAlignment="1">
      <alignment horizontal="left" vertical="center"/>
    </xf>
    <xf numFmtId="0" fontId="36" fillId="0" borderId="11" xfId="18" applyFont="1" applyBorder="1" applyAlignment="1" applyProtection="1">
      <alignment horizontal="center" vertical="center"/>
      <protection locked="0"/>
    </xf>
    <xf numFmtId="0" fontId="36" fillId="0" borderId="10" xfId="18" applyFont="1" applyBorder="1" applyAlignment="1" applyProtection="1">
      <alignment horizontal="left" vertical="center"/>
      <protection locked="0"/>
    </xf>
    <xf numFmtId="0" fontId="32" fillId="0" borderId="0" xfId="18" applyFont="1" applyAlignment="1">
      <alignment vertical="center" wrapText="1"/>
    </xf>
    <xf numFmtId="0" fontId="33" fillId="0" borderId="0" xfId="18" applyFont="1" applyAlignment="1">
      <alignment vertical="center" wrapText="1"/>
    </xf>
    <xf numFmtId="0" fontId="33" fillId="0" borderId="0" xfId="18" applyFont="1" applyAlignment="1">
      <alignment horizontal="right" vertical="center" wrapText="1"/>
    </xf>
    <xf numFmtId="0" fontId="39" fillId="0" borderId="0" xfId="18" applyFont="1" applyAlignment="1">
      <alignment vertical="center"/>
    </xf>
    <xf numFmtId="0" fontId="33" fillId="0" borderId="0" xfId="18" applyFont="1" applyAlignment="1">
      <alignment horizontal="center" vertical="center" wrapText="1"/>
    </xf>
    <xf numFmtId="0" fontId="36" fillId="8" borderId="71" xfId="18" applyFont="1" applyFill="1" applyBorder="1" applyAlignment="1" applyProtection="1">
      <alignment horizontal="center" vertical="center"/>
      <protection locked="0"/>
    </xf>
    <xf numFmtId="0" fontId="92" fillId="0" borderId="0" xfId="18" applyFont="1" applyAlignment="1">
      <alignment horizontal="left" vertical="center"/>
    </xf>
    <xf numFmtId="0" fontId="70" fillId="0" borderId="0" xfId="18" applyFont="1" applyAlignment="1">
      <alignment horizontal="left" vertical="center"/>
    </xf>
    <xf numFmtId="0" fontId="106" fillId="0" borderId="0" xfId="18" applyFont="1" applyAlignment="1">
      <alignment vertical="center"/>
    </xf>
    <xf numFmtId="0" fontId="36" fillId="0" borderId="0" xfId="18" applyFont="1" applyAlignment="1">
      <alignment vertical="center"/>
    </xf>
    <xf numFmtId="0" fontId="38" fillId="0" borderId="78" xfId="18" applyFont="1" applyBorder="1" applyAlignment="1" applyProtection="1">
      <alignment vertical="center"/>
      <protection locked="0"/>
    </xf>
    <xf numFmtId="0" fontId="38" fillId="0" borderId="0" xfId="18" applyFont="1" applyAlignment="1">
      <alignment vertical="center" wrapText="1"/>
    </xf>
    <xf numFmtId="0" fontId="38" fillId="0" borderId="0" xfId="18" applyFont="1" applyAlignment="1">
      <alignment horizontal="center" vertical="center" wrapText="1"/>
    </xf>
    <xf numFmtId="0" fontId="38" fillId="0" borderId="71" xfId="18" applyFont="1" applyBorder="1" applyAlignment="1" applyProtection="1">
      <alignment vertical="center"/>
      <protection locked="0"/>
    </xf>
    <xf numFmtId="0" fontId="36" fillId="0" borderId="78" xfId="18" applyFont="1" applyBorder="1" applyAlignment="1" applyProtection="1">
      <alignment horizontal="center" vertical="center"/>
      <protection locked="0"/>
    </xf>
    <xf numFmtId="0" fontId="36" fillId="0" borderId="71" xfId="18" applyFont="1" applyBorder="1" applyAlignment="1" applyProtection="1">
      <alignment horizontal="center" vertical="center"/>
      <protection locked="0"/>
    </xf>
    <xf numFmtId="0" fontId="105" fillId="0" borderId="2" xfId="18" applyFont="1" applyBorder="1" applyAlignment="1">
      <alignment horizontal="center" vertical="center"/>
    </xf>
    <xf numFmtId="0" fontId="40" fillId="0" borderId="2" xfId="18" applyFont="1" applyBorder="1" applyAlignment="1" applyProtection="1">
      <alignment horizontal="center" vertical="center"/>
      <protection locked="0"/>
    </xf>
    <xf numFmtId="0" fontId="107" fillId="0" borderId="0" xfId="18" applyFont="1" applyAlignment="1">
      <alignment horizontal="center" vertical="center"/>
    </xf>
    <xf numFmtId="0" fontId="92" fillId="0" borderId="0" xfId="18" applyFont="1" applyAlignment="1">
      <alignment horizontal="center" vertical="center"/>
    </xf>
    <xf numFmtId="49" fontId="36" fillId="0" borderId="71" xfId="18" applyNumberFormat="1" applyFont="1" applyBorder="1" applyAlignment="1" applyProtection="1">
      <alignment horizontal="center" vertical="center"/>
      <protection locked="0"/>
    </xf>
    <xf numFmtId="0" fontId="43" fillId="0" borderId="0" xfId="18" applyFont="1" applyAlignment="1">
      <alignment horizontal="center" vertical="center"/>
    </xf>
    <xf numFmtId="0" fontId="109" fillId="0" borderId="0" xfId="18" applyFont="1" applyAlignment="1">
      <alignment horizontal="center" vertical="center" wrapText="1"/>
    </xf>
    <xf numFmtId="0" fontId="14" fillId="0" borderId="0" xfId="18" applyAlignment="1">
      <alignment horizontal="left"/>
    </xf>
    <xf numFmtId="0" fontId="36" fillId="0" borderId="0" xfId="18" applyFont="1" applyAlignment="1">
      <alignment horizontal="left"/>
    </xf>
    <xf numFmtId="0" fontId="40" fillId="0" borderId="0" xfId="18" applyFont="1" applyAlignment="1">
      <alignment horizontal="left"/>
    </xf>
    <xf numFmtId="0" fontId="36" fillId="0" borderId="0" xfId="18" applyFont="1" applyAlignment="1">
      <alignment vertical="top"/>
    </xf>
    <xf numFmtId="0" fontId="103" fillId="0" borderId="0" xfId="18" applyFont="1" applyProtection="1">
      <protection locked="0"/>
    </xf>
    <xf numFmtId="0" fontId="34" fillId="0" borderId="0" xfId="18" applyFont="1" applyAlignment="1" applyProtection="1">
      <alignment horizontal="left" wrapText="1"/>
      <protection locked="0"/>
    </xf>
    <xf numFmtId="0" fontId="57" fillId="0" borderId="10" xfId="1" applyFont="1" applyBorder="1" applyAlignment="1">
      <alignment horizontal="center"/>
    </xf>
    <xf numFmtId="0" fontId="45" fillId="0" borderId="11" xfId="1" applyFont="1" applyBorder="1"/>
    <xf numFmtId="0" fontId="46" fillId="0" borderId="5" xfId="1" applyFont="1" applyBorder="1" applyAlignment="1">
      <alignment horizontal="right"/>
    </xf>
    <xf numFmtId="0" fontId="45" fillId="0" borderId="0" xfId="1" applyFont="1" applyProtection="1">
      <protection locked="0"/>
    </xf>
    <xf numFmtId="0" fontId="57" fillId="0" borderId="10" xfId="1" applyFont="1" applyBorder="1"/>
    <xf numFmtId="0" fontId="57" fillId="0" borderId="11" xfId="1" applyFont="1" applyBorder="1"/>
    <xf numFmtId="0" fontId="48" fillId="0" borderId="11" xfId="1" applyFont="1" applyBorder="1"/>
    <xf numFmtId="0" fontId="57" fillId="0" borderId="11" xfId="1" applyFont="1" applyBorder="1" applyAlignment="1">
      <alignment horizontal="right"/>
    </xf>
    <xf numFmtId="0" fontId="45" fillId="0" borderId="5" xfId="1" applyFont="1" applyBorder="1"/>
    <xf numFmtId="0" fontId="57" fillId="0" borderId="69" xfId="1" applyFont="1" applyBorder="1"/>
    <xf numFmtId="0" fontId="48" fillId="0" borderId="69" xfId="1" quotePrefix="1" applyFont="1" applyBorder="1"/>
    <xf numFmtId="0" fontId="45" fillId="0" borderId="69" xfId="1" applyFont="1" applyBorder="1"/>
    <xf numFmtId="0" fontId="48" fillId="0" borderId="69" xfId="1" applyFont="1" applyBorder="1"/>
    <xf numFmtId="0" fontId="57" fillId="0" borderId="69" xfId="1" applyFont="1" applyBorder="1" applyAlignment="1">
      <alignment horizontal="right"/>
    </xf>
    <xf numFmtId="0" fontId="48" fillId="0" borderId="69" xfId="1" quotePrefix="1" applyFont="1" applyBorder="1" applyAlignment="1">
      <alignment horizontal="left"/>
    </xf>
    <xf numFmtId="0" fontId="71" fillId="0" borderId="7" xfId="1" applyFont="1" applyBorder="1" applyAlignment="1">
      <alignment horizontal="left"/>
    </xf>
    <xf numFmtId="0" fontId="45" fillId="0" borderId="6" xfId="1" applyFont="1" applyBorder="1"/>
    <xf numFmtId="0" fontId="65" fillId="0" borderId="6" xfId="1" applyFont="1" applyBorder="1" applyAlignment="1">
      <alignment horizontal="right"/>
    </xf>
    <xf numFmtId="0" fontId="71" fillId="0" borderId="10" xfId="1" applyFont="1" applyBorder="1" applyAlignment="1">
      <alignment horizontal="left"/>
    </xf>
    <xf numFmtId="0" fontId="45" fillId="0" borderId="8" xfId="1" applyFont="1" applyBorder="1"/>
    <xf numFmtId="0" fontId="65" fillId="0" borderId="10" xfId="1" applyFont="1" applyBorder="1"/>
    <xf numFmtId="0" fontId="71" fillId="0" borderId="11" xfId="1" applyFont="1" applyBorder="1"/>
    <xf numFmtId="0" fontId="65" fillId="0" borderId="11" xfId="1" applyFont="1" applyBorder="1"/>
    <xf numFmtId="0" fontId="57" fillId="7" borderId="71" xfId="1" applyFont="1" applyFill="1" applyBorder="1" applyAlignment="1" applyProtection="1">
      <alignment horizontal="center"/>
      <protection locked="0"/>
    </xf>
    <xf numFmtId="0" fontId="65" fillId="0" borderId="4" xfId="1" applyFont="1" applyBorder="1"/>
    <xf numFmtId="0" fontId="65" fillId="0" borderId="6" xfId="1" applyFont="1" applyBorder="1"/>
    <xf numFmtId="0" fontId="57" fillId="0" borderId="86" xfId="1" applyFont="1" applyBorder="1" applyAlignment="1" applyProtection="1">
      <alignment horizontal="center" vertical="center"/>
      <protection locked="0"/>
    </xf>
    <xf numFmtId="0" fontId="64" fillId="0" borderId="0" xfId="1" applyFont="1" applyAlignment="1">
      <alignment horizontal="center" vertical="center"/>
    </xf>
    <xf numFmtId="0" fontId="36" fillId="0" borderId="9" xfId="19" applyFont="1" applyBorder="1" applyAlignment="1">
      <alignment horizontal="left" vertical="center"/>
    </xf>
    <xf numFmtId="0" fontId="36" fillId="0" borderId="0" xfId="19" applyFont="1" applyAlignment="1">
      <alignment horizontal="left" vertical="center"/>
    </xf>
    <xf numFmtId="0" fontId="57" fillId="0" borderId="18" xfId="1" applyFont="1" applyBorder="1" applyAlignment="1" applyProtection="1">
      <alignment horizontal="center"/>
      <protection locked="0"/>
    </xf>
    <xf numFmtId="0" fontId="64" fillId="0" borderId="6" xfId="1" applyFont="1" applyBorder="1" applyAlignment="1">
      <alignment horizontal="center" vertical="center"/>
    </xf>
    <xf numFmtId="0" fontId="36" fillId="0" borderId="10" xfId="19" applyFont="1" applyBorder="1" applyAlignment="1">
      <alignment horizontal="left" vertical="center"/>
    </xf>
    <xf numFmtId="0" fontId="36" fillId="0" borderId="11" xfId="19" applyFont="1" applyBorder="1" applyAlignment="1">
      <alignment horizontal="left" vertical="center"/>
    </xf>
    <xf numFmtId="0" fontId="45" fillId="0" borderId="12" xfId="1" applyFont="1" applyBorder="1"/>
    <xf numFmtId="0" fontId="57" fillId="0" borderId="87" xfId="1" applyFont="1" applyBorder="1" applyAlignment="1" applyProtection="1">
      <alignment horizontal="center" vertical="center"/>
      <protection locked="0"/>
    </xf>
    <xf numFmtId="0" fontId="36" fillId="0" borderId="4" xfId="19" applyFont="1" applyBorder="1" applyAlignment="1">
      <alignment horizontal="left" vertical="center"/>
    </xf>
    <xf numFmtId="0" fontId="36" fillId="0" borderId="1" xfId="19" applyFont="1" applyBorder="1" applyAlignment="1">
      <alignment horizontal="left" vertical="center"/>
    </xf>
    <xf numFmtId="0" fontId="45" fillId="0" borderId="1" xfId="1" applyFont="1" applyBorder="1"/>
    <xf numFmtId="0" fontId="64" fillId="0" borderId="89" xfId="1" applyFont="1" applyBorder="1" applyAlignment="1">
      <alignment horizontal="center" vertical="center"/>
    </xf>
    <xf numFmtId="0" fontId="36" fillId="0" borderId="7" xfId="19" applyFont="1" applyBorder="1" applyAlignment="1">
      <alignment horizontal="left" vertical="center"/>
    </xf>
    <xf numFmtId="0" fontId="36" fillId="0" borderId="6" xfId="19" applyFont="1" applyBorder="1" applyAlignment="1">
      <alignment horizontal="left" vertical="center"/>
    </xf>
    <xf numFmtId="0" fontId="57" fillId="0" borderId="90" xfId="1" applyFont="1" applyBorder="1" applyAlignment="1" applyProtection="1">
      <alignment horizontal="center" vertical="center"/>
      <protection locked="0"/>
    </xf>
    <xf numFmtId="0" fontId="64" fillId="0" borderId="49" xfId="1" applyFont="1" applyBorder="1" applyAlignment="1">
      <alignment horizontal="center" vertical="center"/>
    </xf>
    <xf numFmtId="0" fontId="45" fillId="0" borderId="13" xfId="1" applyFont="1" applyBorder="1"/>
    <xf numFmtId="0" fontId="57" fillId="0" borderId="88" xfId="1" applyFont="1" applyBorder="1" applyAlignment="1" applyProtection="1">
      <alignment horizontal="center"/>
      <protection locked="0"/>
    </xf>
    <xf numFmtId="0" fontId="64" fillId="0" borderId="53" xfId="1" applyFont="1" applyBorder="1" applyAlignment="1">
      <alignment horizontal="center"/>
    </xf>
    <xf numFmtId="0" fontId="36" fillId="0" borderId="3" xfId="19" applyFont="1" applyBorder="1" applyAlignment="1">
      <alignment horizontal="left" vertical="center"/>
    </xf>
    <xf numFmtId="0" fontId="36" fillId="0" borderId="2" xfId="19" applyFont="1" applyBorder="1" applyAlignment="1">
      <alignment horizontal="left" vertical="center"/>
    </xf>
    <xf numFmtId="0" fontId="64" fillId="0" borderId="49" xfId="1" applyFont="1" applyBorder="1" applyAlignment="1">
      <alignment horizontal="center"/>
    </xf>
    <xf numFmtId="0" fontId="36" fillId="0" borderId="18" xfId="19" applyFont="1" applyBorder="1" applyAlignment="1">
      <alignment horizontal="left" vertical="center"/>
    </xf>
    <xf numFmtId="0" fontId="57" fillId="0" borderId="0" xfId="1" applyFont="1" applyAlignment="1">
      <alignment horizontal="right"/>
    </xf>
    <xf numFmtId="0" fontId="48" fillId="0" borderId="0" xfId="1" quotePrefix="1" applyFont="1" applyAlignment="1">
      <alignment horizontal="left"/>
    </xf>
    <xf numFmtId="0" fontId="64" fillId="0" borderId="54" xfId="1" applyFont="1" applyBorder="1" applyAlignment="1">
      <alignment horizontal="center"/>
    </xf>
    <xf numFmtId="0" fontId="57" fillId="0" borderId="91" xfId="1" applyFont="1" applyBorder="1" applyAlignment="1" applyProtection="1">
      <alignment horizontal="center"/>
      <protection locked="0"/>
    </xf>
    <xf numFmtId="0" fontId="64" fillId="0" borderId="8" xfId="1" applyFont="1" applyBorder="1" applyAlignment="1">
      <alignment horizontal="center"/>
    </xf>
    <xf numFmtId="0" fontId="64" fillId="0" borderId="6" xfId="1" applyFont="1" applyBorder="1"/>
    <xf numFmtId="0" fontId="64" fillId="0" borderId="52" xfId="1" applyFont="1" applyBorder="1" applyAlignment="1">
      <alignment horizontal="center"/>
    </xf>
    <xf numFmtId="0" fontId="64" fillId="0" borderId="50" xfId="1" applyFont="1" applyBorder="1" applyAlignment="1">
      <alignment horizontal="center"/>
    </xf>
    <xf numFmtId="0" fontId="57" fillId="0" borderId="92" xfId="1" applyFont="1" applyBorder="1" applyAlignment="1" applyProtection="1">
      <alignment horizontal="center"/>
      <protection locked="0"/>
    </xf>
    <xf numFmtId="0" fontId="36" fillId="0" borderId="7" xfId="20" applyFont="1" applyBorder="1" applyAlignment="1">
      <alignment vertical="center"/>
    </xf>
    <xf numFmtId="0" fontId="36" fillId="0" borderId="6" xfId="20" applyFont="1" applyBorder="1" applyAlignment="1">
      <alignment vertical="center"/>
    </xf>
    <xf numFmtId="0" fontId="47" fillId="0" borderId="10" xfId="1" applyFont="1" applyBorder="1" applyAlignment="1">
      <alignment horizontal="left"/>
    </xf>
    <xf numFmtId="0" fontId="47" fillId="0" borderId="11" xfId="1" applyFont="1" applyBorder="1" applyAlignment="1">
      <alignment horizontal="left"/>
    </xf>
    <xf numFmtId="0" fontId="36" fillId="0" borderId="10" xfId="20" applyFont="1" applyBorder="1" applyAlignment="1">
      <alignment vertical="center"/>
    </xf>
    <xf numFmtId="0" fontId="36" fillId="0" borderId="11" xfId="20" applyFont="1" applyBorder="1" applyAlignment="1">
      <alignment vertical="center"/>
    </xf>
    <xf numFmtId="0" fontId="47" fillId="0" borderId="2" xfId="1" applyFont="1" applyBorder="1"/>
    <xf numFmtId="0" fontId="64" fillId="0" borderId="58" xfId="1" applyFont="1" applyBorder="1" applyAlignment="1">
      <alignment horizontal="center"/>
    </xf>
    <xf numFmtId="0" fontId="36" fillId="0" borderId="5" xfId="20" applyFont="1" applyBorder="1" applyAlignment="1">
      <alignment horizontal="center" vertical="center"/>
    </xf>
    <xf numFmtId="0" fontId="57" fillId="0" borderId="90" xfId="1" applyFont="1" applyBorder="1" applyAlignment="1" applyProtection="1">
      <alignment horizontal="center"/>
      <protection locked="0"/>
    </xf>
    <xf numFmtId="0" fontId="57" fillId="0" borderId="93" xfId="1" applyFont="1" applyBorder="1" applyAlignment="1" applyProtection="1">
      <alignment horizontal="center" vertical="center"/>
      <protection locked="0"/>
    </xf>
    <xf numFmtId="0" fontId="64" fillId="0" borderId="94" xfId="1" applyFont="1" applyBorder="1" applyAlignment="1">
      <alignment horizontal="center" vertical="center"/>
    </xf>
    <xf numFmtId="0" fontId="47" fillId="0" borderId="9" xfId="1" applyFont="1" applyBorder="1" applyAlignment="1">
      <alignment horizontal="left"/>
    </xf>
    <xf numFmtId="0" fontId="57" fillId="0" borderId="96" xfId="1" applyFont="1" applyBorder="1" applyAlignment="1" applyProtection="1">
      <alignment horizontal="center" vertical="center"/>
      <protection locked="0"/>
    </xf>
    <xf numFmtId="0" fontId="64" fillId="0" borderId="7" xfId="1" applyFont="1" applyBorder="1" applyAlignment="1">
      <alignment horizontal="center" vertical="center"/>
    </xf>
    <xf numFmtId="0" fontId="45" fillId="0" borderId="77" xfId="1" applyFont="1" applyBorder="1"/>
    <xf numFmtId="0" fontId="64" fillId="0" borderId="51" xfId="1" applyFont="1" applyBorder="1" applyAlignment="1">
      <alignment horizontal="center"/>
    </xf>
    <xf numFmtId="0" fontId="64" fillId="0" borderId="2" xfId="1" applyFont="1" applyBorder="1" applyAlignment="1">
      <alignment horizontal="center"/>
    </xf>
    <xf numFmtId="0" fontId="57" fillId="0" borderId="97" xfId="1" applyFont="1" applyBorder="1" applyAlignment="1" applyProtection="1">
      <alignment horizontal="center" vertical="center"/>
      <protection locked="0"/>
    </xf>
    <xf numFmtId="0" fontId="64" fillId="0" borderId="2" xfId="1" applyFont="1" applyBorder="1" applyAlignment="1">
      <alignment horizontal="center" vertical="center"/>
    </xf>
    <xf numFmtId="0" fontId="64" fillId="0" borderId="3" xfId="1" applyFont="1" applyBorder="1" applyAlignment="1">
      <alignment vertical="center"/>
    </xf>
    <xf numFmtId="0" fontId="57" fillId="0" borderId="7" xfId="1" applyFont="1" applyBorder="1" applyAlignment="1" applyProtection="1">
      <alignment horizontal="center"/>
      <protection locked="0"/>
    </xf>
    <xf numFmtId="0" fontId="64" fillId="0" borderId="94" xfId="1" applyFont="1" applyBorder="1" applyAlignment="1">
      <alignment horizontal="center"/>
    </xf>
    <xf numFmtId="0" fontId="57" fillId="0" borderId="98" xfId="1" applyFont="1" applyBorder="1" applyAlignment="1" applyProtection="1">
      <alignment horizontal="center" vertical="center"/>
      <protection locked="0"/>
    </xf>
    <xf numFmtId="0" fontId="64" fillId="0" borderId="11" xfId="1" applyFont="1" applyBorder="1" applyAlignment="1">
      <alignment horizontal="center" vertical="center"/>
    </xf>
    <xf numFmtId="0" fontId="47" fillId="0" borderId="0" xfId="1" applyFont="1" applyAlignment="1">
      <alignment horizontal="right" vertical="center"/>
    </xf>
    <xf numFmtId="166" fontId="45" fillId="0" borderId="0" xfId="1" applyNumberFormat="1" applyFont="1" applyProtection="1">
      <protection locked="0"/>
    </xf>
    <xf numFmtId="166" fontId="64" fillId="0" borderId="0" xfId="1" applyNumberFormat="1" applyFont="1" applyProtection="1">
      <protection locked="0"/>
    </xf>
    <xf numFmtId="0" fontId="64" fillId="0" borderId="0" xfId="1" applyFont="1" applyProtection="1">
      <protection locked="0"/>
    </xf>
    <xf numFmtId="0" fontId="65" fillId="0" borderId="11" xfId="1" applyFont="1" applyBorder="1" applyAlignment="1">
      <alignment horizontal="left"/>
    </xf>
    <xf numFmtId="0" fontId="65" fillId="0" borderId="0" xfId="1" applyFont="1"/>
    <xf numFmtId="9" fontId="45" fillId="0" borderId="0" xfId="5" applyFont="1" applyProtection="1">
      <protection locked="0"/>
    </xf>
    <xf numFmtId="0" fontId="47" fillId="0" borderId="0" xfId="1" applyFont="1" applyAlignment="1">
      <alignment vertical="center"/>
    </xf>
    <xf numFmtId="2" fontId="48" fillId="0" borderId="0" xfId="1" applyNumberFormat="1" applyFont="1" applyAlignment="1">
      <alignment horizontal="right"/>
    </xf>
    <xf numFmtId="9" fontId="45" fillId="0" borderId="0" xfId="5" applyFont="1" applyBorder="1" applyProtection="1"/>
    <xf numFmtId="0" fontId="65" fillId="0" borderId="6" xfId="1" applyFont="1" applyBorder="1" applyAlignment="1">
      <alignment horizontal="left"/>
    </xf>
    <xf numFmtId="0" fontId="48" fillId="0" borderId="6" xfId="1" applyFont="1" applyBorder="1"/>
    <xf numFmtId="0" fontId="71" fillId="0" borderId="1" xfId="1" applyFont="1" applyBorder="1"/>
    <xf numFmtId="0" fontId="64" fillId="0" borderId="10" xfId="1" applyFont="1" applyBorder="1" applyAlignment="1">
      <alignment horizontal="center" vertical="center"/>
    </xf>
    <xf numFmtId="0" fontId="47" fillId="0" borderId="8" xfId="1" applyFont="1" applyBorder="1"/>
    <xf numFmtId="0" fontId="57" fillId="0" borderId="2" xfId="1" applyFont="1" applyBorder="1" applyAlignment="1" applyProtection="1">
      <alignment horizontal="center" vertical="center"/>
      <protection locked="0"/>
    </xf>
    <xf numFmtId="0" fontId="57" fillId="0" borderId="87" xfId="1" applyFont="1" applyBorder="1" applyAlignment="1" applyProtection="1">
      <alignment horizontal="center"/>
      <protection locked="0"/>
    </xf>
    <xf numFmtId="0" fontId="64" fillId="0" borderId="11" xfId="1" applyFont="1" applyBorder="1" applyAlignment="1">
      <alignment horizontal="center"/>
    </xf>
    <xf numFmtId="0" fontId="84" fillId="0" borderId="11" xfId="1" applyFont="1" applyBorder="1"/>
    <xf numFmtId="0" fontId="47" fillId="0" borderId="5" xfId="1" applyFont="1" applyBorder="1"/>
    <xf numFmtId="0" fontId="36" fillId="0" borderId="0" xfId="19" applyFont="1" applyAlignment="1">
      <alignment vertical="center"/>
    </xf>
    <xf numFmtId="0" fontId="47" fillId="0" borderId="0" xfId="1" applyFont="1" applyAlignment="1">
      <alignment horizontal="right"/>
    </xf>
    <xf numFmtId="0" fontId="47" fillId="0" borderId="0" xfId="1" applyFont="1" applyAlignment="1" applyProtection="1">
      <alignment horizontal="center"/>
      <protection locked="0"/>
    </xf>
    <xf numFmtId="0" fontId="34" fillId="0" borderId="0" xfId="20" applyFont="1" applyAlignment="1" applyProtection="1">
      <alignment vertical="center"/>
      <protection locked="0"/>
    </xf>
    <xf numFmtId="0" fontId="110" fillId="0" borderId="0" xfId="1" applyFont="1"/>
    <xf numFmtId="0" fontId="111" fillId="0" borderId="0" xfId="1" applyFont="1" applyAlignment="1">
      <alignment horizontal="center"/>
    </xf>
    <xf numFmtId="0" fontId="64" fillId="0" borderId="6" xfId="1" applyFont="1" applyBorder="1" applyAlignment="1" applyProtection="1">
      <alignment horizontal="center" vertical="center"/>
      <protection locked="0"/>
    </xf>
    <xf numFmtId="0" fontId="57" fillId="0" borderId="0" xfId="1" applyFont="1" applyAlignment="1">
      <alignment horizontal="center" vertical="center"/>
    </xf>
    <xf numFmtId="0" fontId="64" fillId="0" borderId="89" xfId="1" applyFont="1" applyBorder="1" applyAlignment="1" applyProtection="1">
      <alignment horizontal="center" vertical="center"/>
      <protection locked="0"/>
    </xf>
    <xf numFmtId="0" fontId="71" fillId="0" borderId="10" xfId="1" applyFont="1" applyBorder="1" applyAlignment="1">
      <alignment horizontal="left" vertical="center"/>
    </xf>
    <xf numFmtId="0" fontId="47" fillId="0" borderId="11" xfId="1" applyFont="1" applyBorder="1" applyAlignment="1">
      <alignment horizontal="center" vertical="center"/>
    </xf>
    <xf numFmtId="0" fontId="45" fillId="0" borderId="11" xfId="1" applyFont="1" applyBorder="1" applyAlignment="1">
      <alignment vertical="center"/>
    </xf>
    <xf numFmtId="0" fontId="47" fillId="0" borderId="8" xfId="1" applyFont="1" applyBorder="1" applyAlignment="1">
      <alignment horizontal="center" vertical="center"/>
    </xf>
    <xf numFmtId="0" fontId="71" fillId="0" borderId="4" xfId="1" applyFont="1" applyBorder="1" applyAlignment="1">
      <alignment horizontal="left"/>
    </xf>
    <xf numFmtId="0" fontId="57" fillId="0" borderId="2" xfId="1" applyFont="1" applyBorder="1" applyAlignment="1" applyProtection="1">
      <alignment vertical="center"/>
      <protection locked="0"/>
    </xf>
    <xf numFmtId="0" fontId="64" fillId="0" borderId="5" xfId="1" applyFont="1" applyBorder="1" applyAlignment="1" applyProtection="1">
      <alignment vertical="center"/>
      <protection locked="0"/>
    </xf>
    <xf numFmtId="0" fontId="57" fillId="0" borderId="91" xfId="1" applyFont="1" applyBorder="1" applyAlignment="1" applyProtection="1">
      <alignment vertical="center"/>
      <protection locked="0"/>
    </xf>
    <xf numFmtId="0" fontId="64" fillId="0" borderId="13" xfId="1" applyFont="1" applyBorder="1" applyAlignment="1" applyProtection="1">
      <alignment vertical="center"/>
      <protection locked="0"/>
    </xf>
    <xf numFmtId="0" fontId="47" fillId="0" borderId="4" xfId="1" applyFont="1" applyBorder="1" applyAlignment="1">
      <alignment horizontal="left"/>
    </xf>
    <xf numFmtId="0" fontId="71" fillId="0" borderId="7" xfId="1" applyFont="1" applyBorder="1" applyAlignment="1">
      <alignment horizontal="left" vertical="center"/>
    </xf>
    <xf numFmtId="0" fontId="57" fillId="0" borderId="103" xfId="1" applyFont="1" applyBorder="1" applyAlignment="1" applyProtection="1">
      <alignment horizontal="center" vertical="center"/>
      <protection locked="0"/>
    </xf>
    <xf numFmtId="0" fontId="64" fillId="0" borderId="97" xfId="1" applyFont="1" applyBorder="1" applyAlignment="1">
      <alignment horizontal="center" vertical="center"/>
    </xf>
    <xf numFmtId="0" fontId="38" fillId="0" borderId="6" xfId="19" applyFont="1" applyBorder="1" applyAlignment="1">
      <alignment horizontal="right" vertical="center"/>
    </xf>
    <xf numFmtId="0" fontId="38" fillId="0" borderId="8" xfId="19" applyFont="1" applyBorder="1" applyAlignment="1">
      <alignment horizontal="left" vertical="center" wrapText="1"/>
    </xf>
    <xf numFmtId="0" fontId="40" fillId="0" borderId="9" xfId="19" applyFont="1" applyBorder="1" applyAlignment="1">
      <alignment horizontal="left" vertical="center"/>
    </xf>
    <xf numFmtId="0" fontId="38" fillId="0" borderId="0" xfId="19" applyFont="1" applyAlignment="1">
      <alignment horizontal="left" vertical="center"/>
    </xf>
    <xf numFmtId="0" fontId="48" fillId="0" borderId="0" xfId="1" applyFont="1" applyAlignment="1">
      <alignment horizontal="right"/>
    </xf>
    <xf numFmtId="0" fontId="48" fillId="0" borderId="13" xfId="1" applyFont="1" applyBorder="1"/>
    <xf numFmtId="0" fontId="36" fillId="0" borderId="4" xfId="19" applyFont="1" applyBorder="1" applyAlignment="1">
      <alignment vertical="center"/>
    </xf>
    <xf numFmtId="0" fontId="36" fillId="0" borderId="1" xfId="19" applyFont="1" applyBorder="1" applyAlignment="1">
      <alignment vertical="center"/>
    </xf>
    <xf numFmtId="0" fontId="36" fillId="0" borderId="10" xfId="19" applyFont="1" applyBorder="1" applyAlignment="1">
      <alignment vertical="top"/>
    </xf>
    <xf numFmtId="0" fontId="36" fillId="0" borderId="11" xfId="19" applyFont="1" applyBorder="1" applyAlignment="1">
      <alignment vertical="center"/>
    </xf>
    <xf numFmtId="0" fontId="64" fillId="0" borderId="59" xfId="1" applyFont="1" applyBorder="1" applyAlignment="1">
      <alignment horizontal="center"/>
    </xf>
    <xf numFmtId="0" fontId="64" fillId="0" borderId="0" xfId="1" applyFont="1" applyAlignment="1">
      <alignment horizontal="center"/>
    </xf>
    <xf numFmtId="0" fontId="36" fillId="0" borderId="0" xfId="19" applyFont="1" applyAlignment="1">
      <alignment vertical="top"/>
    </xf>
    <xf numFmtId="0" fontId="32" fillId="0" borderId="0" xfId="20" applyFont="1"/>
    <xf numFmtId="0" fontId="14" fillId="0" borderId="0" xfId="20"/>
    <xf numFmtId="0" fontId="36" fillId="0" borderId="0" xfId="20" applyFont="1" applyAlignment="1">
      <alignment vertical="center"/>
    </xf>
    <xf numFmtId="0" fontId="14" fillId="0" borderId="0" xfId="21" applyAlignment="1">
      <alignment horizontal="left"/>
    </xf>
    <xf numFmtId="0" fontId="36" fillId="0" borderId="0" xfId="21" applyFont="1"/>
    <xf numFmtId="0" fontId="14" fillId="0" borderId="0" xfId="21"/>
    <xf numFmtId="0" fontId="36" fillId="0" borderId="0" xfId="21" applyFont="1" applyAlignment="1">
      <alignment horizontal="right"/>
    </xf>
    <xf numFmtId="0" fontId="38" fillId="0" borderId="20" xfId="21" applyFont="1" applyBorder="1" applyAlignment="1" applyProtection="1">
      <alignment horizontal="left"/>
      <protection locked="0"/>
    </xf>
    <xf numFmtId="0" fontId="38" fillId="0" borderId="20" xfId="21" applyFont="1" applyBorder="1" applyProtection="1">
      <protection locked="0"/>
    </xf>
    <xf numFmtId="0" fontId="38" fillId="0" borderId="21" xfId="21" applyFont="1" applyBorder="1" applyAlignment="1" applyProtection="1">
      <alignment horizontal="left"/>
      <protection locked="0"/>
    </xf>
    <xf numFmtId="0" fontId="58" fillId="0" borderId="0" xfId="21" applyFont="1" applyAlignment="1">
      <alignment horizontal="right"/>
    </xf>
    <xf numFmtId="0" fontId="38" fillId="0" borderId="22" xfId="21" applyFont="1" applyBorder="1" applyProtection="1">
      <protection locked="0"/>
    </xf>
    <xf numFmtId="0" fontId="38" fillId="0" borderId="23" xfId="21" applyFont="1" applyBorder="1" applyAlignment="1" applyProtection="1">
      <alignment horizontal="left"/>
      <protection locked="0"/>
    </xf>
    <xf numFmtId="164" fontId="38" fillId="0" borderId="20" xfId="21" applyNumberFormat="1" applyFont="1" applyBorder="1" applyProtection="1">
      <protection locked="0"/>
    </xf>
    <xf numFmtId="0" fontId="38" fillId="0" borderId="0" xfId="21" applyFont="1" applyAlignment="1" applyProtection="1">
      <alignment horizontal="left"/>
      <protection locked="0"/>
    </xf>
    <xf numFmtId="0" fontId="87" fillId="0" borderId="22" xfId="21" applyFont="1" applyBorder="1" applyProtection="1">
      <protection locked="0"/>
    </xf>
    <xf numFmtId="0" fontId="38" fillId="0" borderId="20" xfId="21" applyFont="1" applyBorder="1" applyAlignment="1" applyProtection="1">
      <alignment horizontal="center"/>
      <protection locked="0"/>
    </xf>
    <xf numFmtId="0" fontId="38" fillId="0" borderId="0" xfId="21" applyFont="1" applyAlignment="1">
      <alignment horizontal="left"/>
    </xf>
    <xf numFmtId="164" fontId="38" fillId="0" borderId="0" xfId="21" applyNumberFormat="1" applyFont="1"/>
    <xf numFmtId="0" fontId="87" fillId="0" borderId="0" xfId="21" applyFont="1"/>
    <xf numFmtId="0" fontId="38" fillId="0" borderId="0" xfId="21" applyFont="1"/>
    <xf numFmtId="0" fontId="38" fillId="0" borderId="0" xfId="21" applyFont="1" applyAlignment="1">
      <alignment horizontal="center"/>
    </xf>
    <xf numFmtId="0" fontId="49" fillId="0" borderId="0" xfId="1" applyFont="1" applyAlignment="1">
      <alignment horizontal="left" vertical="center"/>
    </xf>
    <xf numFmtId="0" fontId="49" fillId="0" borderId="0" xfId="1" applyFont="1" applyAlignment="1">
      <alignment vertical="center"/>
    </xf>
    <xf numFmtId="0" fontId="51" fillId="0" borderId="0" xfId="1" applyFont="1" applyAlignment="1">
      <alignment horizontal="left" vertical="center"/>
    </xf>
    <xf numFmtId="0" fontId="52" fillId="0" borderId="25" xfId="1" applyFont="1" applyBorder="1"/>
    <xf numFmtId="0" fontId="50" fillId="0" borderId="34" xfId="1" applyFont="1" applyBorder="1" applyAlignment="1">
      <alignment horizontal="left" wrapText="1"/>
    </xf>
    <xf numFmtId="0" fontId="56" fillId="0" borderId="30" xfId="1" applyFont="1" applyBorder="1" applyAlignment="1">
      <alignment horizontal="center"/>
    </xf>
    <xf numFmtId="0" fontId="56" fillId="0" borderId="32" xfId="1" applyFont="1" applyBorder="1" applyAlignment="1">
      <alignment horizontal="center" wrapText="1"/>
    </xf>
    <xf numFmtId="0" fontId="56" fillId="0" borderId="63" xfId="1" applyFont="1" applyBorder="1" applyAlignment="1">
      <alignment horizontal="center" wrapText="1"/>
    </xf>
    <xf numFmtId="0" fontId="56" fillId="0" borderId="30" xfId="1" applyFont="1" applyBorder="1" applyAlignment="1">
      <alignment horizontal="center" wrapText="1"/>
    </xf>
    <xf numFmtId="0" fontId="56" fillId="0" borderId="64" xfId="1" applyFont="1" applyBorder="1" applyAlignment="1">
      <alignment horizontal="center" wrapText="1"/>
    </xf>
    <xf numFmtId="0" fontId="56" fillId="8" borderId="63" xfId="1" applyFont="1" applyFill="1" applyBorder="1" applyAlignment="1">
      <alignment horizontal="center" wrapText="1"/>
    </xf>
    <xf numFmtId="0" fontId="56" fillId="8" borderId="64" xfId="1" applyFont="1" applyFill="1" applyBorder="1" applyAlignment="1">
      <alignment horizontal="center" wrapText="1"/>
    </xf>
    <xf numFmtId="0" fontId="56" fillId="8" borderId="30" xfId="1" applyFont="1" applyFill="1" applyBorder="1" applyAlignment="1">
      <alignment horizontal="center" wrapText="1"/>
    </xf>
    <xf numFmtId="0" fontId="56" fillId="8" borderId="31" xfId="1" applyFont="1" applyFill="1" applyBorder="1" applyAlignment="1">
      <alignment horizontal="center" wrapText="1"/>
    </xf>
    <xf numFmtId="0" fontId="53" fillId="0" borderId="0" xfId="1" applyFont="1"/>
    <xf numFmtId="0" fontId="49" fillId="0" borderId="35" xfId="1" applyFont="1" applyBorder="1" applyAlignment="1" applyProtection="1">
      <alignment horizontal="left" vertical="center"/>
      <protection locked="0"/>
    </xf>
    <xf numFmtId="0" fontId="47" fillId="0" borderId="28" xfId="1" applyFont="1" applyBorder="1" applyAlignment="1" applyProtection="1">
      <alignment horizontal="center" vertical="center"/>
      <protection locked="0"/>
    </xf>
    <xf numFmtId="0" fontId="47" fillId="0" borderId="24" xfId="1" applyFont="1" applyBorder="1" applyAlignment="1" applyProtection="1">
      <alignment horizontal="center" vertical="center"/>
      <protection locked="0"/>
    </xf>
    <xf numFmtId="0" fontId="57" fillId="0" borderId="27" xfId="1" applyFont="1" applyBorder="1" applyAlignment="1" applyProtection="1">
      <alignment horizontal="center" vertical="center"/>
      <protection locked="0"/>
    </xf>
    <xf numFmtId="0" fontId="55" fillId="0" borderId="65" xfId="1" applyFont="1" applyBorder="1" applyAlignment="1" applyProtection="1">
      <alignment horizontal="center" vertical="center"/>
      <protection locked="0"/>
    </xf>
    <xf numFmtId="0" fontId="55" fillId="0" borderId="24" xfId="1" applyFont="1" applyBorder="1" applyAlignment="1" applyProtection="1">
      <alignment horizontal="center" vertical="center"/>
      <protection locked="0"/>
    </xf>
    <xf numFmtId="0" fontId="55" fillId="0" borderId="66" xfId="1" applyFont="1" applyBorder="1" applyAlignment="1" applyProtection="1">
      <alignment horizontal="center" vertical="center"/>
      <protection locked="0"/>
    </xf>
    <xf numFmtId="0" fontId="55" fillId="0" borderId="67" xfId="1" applyFont="1" applyBorder="1" applyAlignment="1" applyProtection="1">
      <alignment horizontal="center" vertical="center"/>
      <protection locked="0"/>
    </xf>
    <xf numFmtId="0" fontId="47" fillId="0" borderId="66" xfId="1" applyFont="1" applyBorder="1" applyAlignment="1" applyProtection="1">
      <alignment horizontal="center" vertical="center"/>
      <protection locked="0"/>
    </xf>
    <xf numFmtId="1" fontId="47" fillId="0" borderId="28" xfId="1" applyNumberFormat="1" applyFont="1" applyBorder="1" applyAlignment="1" applyProtection="1">
      <alignment horizontal="center" vertical="center"/>
      <protection locked="0"/>
    </xf>
    <xf numFmtId="0" fontId="47" fillId="0" borderId="24" xfId="1" applyFont="1" applyBorder="1" applyAlignment="1" applyProtection="1">
      <alignment horizontal="left" vertical="center"/>
      <protection locked="0"/>
    </xf>
    <xf numFmtId="0" fontId="47" fillId="0" borderId="0" xfId="1" applyFont="1" applyProtection="1">
      <protection locked="0"/>
    </xf>
    <xf numFmtId="0" fontId="49" fillId="0" borderId="24" xfId="1" applyFont="1" applyBorder="1" applyAlignment="1" applyProtection="1">
      <alignment horizontal="left" vertical="center"/>
      <protection locked="0"/>
    </xf>
    <xf numFmtId="0" fontId="47" fillId="0" borderId="27" xfId="1" applyFont="1" applyBorder="1" applyAlignment="1" applyProtection="1">
      <alignment horizontal="left" vertical="center"/>
      <protection locked="0"/>
    </xf>
    <xf numFmtId="0" fontId="47" fillId="0" borderId="24" xfId="1" applyFont="1" applyBorder="1" applyAlignment="1" applyProtection="1">
      <alignment horizontal="center" vertical="center" wrapText="1"/>
      <protection locked="0"/>
    </xf>
    <xf numFmtId="0" fontId="54" fillId="0" borderId="0" xfId="1" applyFont="1" applyAlignment="1">
      <alignment horizontal="left"/>
    </xf>
    <xf numFmtId="0" fontId="46" fillId="0" borderId="0" xfId="1" applyFont="1"/>
    <xf numFmtId="49" fontId="45" fillId="0" borderId="0" xfId="1" applyNumberFormat="1" applyFont="1"/>
    <xf numFmtId="0" fontId="45" fillId="0" borderId="0" xfId="1" applyFont="1" applyAlignment="1">
      <alignment horizontal="center"/>
    </xf>
    <xf numFmtId="0" fontId="45" fillId="0" borderId="0" xfId="1" applyFont="1" applyAlignment="1">
      <alignment wrapText="1"/>
    </xf>
    <xf numFmtId="0" fontId="38" fillId="0" borderId="0" xfId="21" applyFont="1" applyAlignment="1">
      <alignment horizontal="right"/>
    </xf>
    <xf numFmtId="0" fontId="36" fillId="0" borderId="20" xfId="21" applyFont="1" applyBorder="1" applyAlignment="1" applyProtection="1">
      <alignment horizontal="left"/>
      <protection locked="0"/>
    </xf>
    <xf numFmtId="167" fontId="38" fillId="0" borderId="22" xfId="21" applyNumberFormat="1" applyFont="1" applyBorder="1" applyAlignment="1" applyProtection="1">
      <alignment horizontal="left"/>
      <protection locked="0"/>
    </xf>
    <xf numFmtId="0" fontId="50" fillId="0" borderId="34" xfId="1" applyFont="1" applyBorder="1" applyAlignment="1">
      <alignment horizontal="center" vertical="center" wrapText="1"/>
    </xf>
    <xf numFmtId="0" fontId="50" fillId="0" borderId="30" xfId="1" applyFont="1" applyBorder="1" applyAlignment="1">
      <alignment horizontal="center" vertical="center"/>
    </xf>
    <xf numFmtId="0" fontId="50" fillId="0" borderId="112" xfId="1" applyFont="1" applyBorder="1" applyAlignment="1">
      <alignment horizontal="center" vertical="center" wrapText="1"/>
    </xf>
    <xf numFmtId="0" fontId="49" fillId="0" borderId="35" xfId="1" applyFont="1" applyBorder="1" applyAlignment="1" applyProtection="1">
      <alignment horizontal="center" vertical="center"/>
      <protection locked="0"/>
    </xf>
    <xf numFmtId="0" fontId="47" fillId="0" borderId="27" xfId="1" applyFont="1" applyBorder="1" applyAlignment="1" applyProtection="1">
      <alignment horizontal="center" vertical="center"/>
      <protection locked="0"/>
    </xf>
    <xf numFmtId="0" fontId="47" fillId="0" borderId="115" xfId="1" applyFont="1" applyBorder="1" applyAlignment="1" applyProtection="1">
      <alignment horizontal="center" vertical="center"/>
      <protection locked="0"/>
    </xf>
    <xf numFmtId="0" fontId="47" fillId="0" borderId="117" xfId="1" applyFont="1" applyBorder="1" applyAlignment="1" applyProtection="1">
      <alignment horizontal="center" vertical="center"/>
      <protection locked="0"/>
    </xf>
    <xf numFmtId="0" fontId="47" fillId="0" borderId="121" xfId="1" applyFont="1" applyBorder="1" applyAlignment="1" applyProtection="1">
      <alignment horizontal="center" vertical="center"/>
      <protection locked="0"/>
    </xf>
    <xf numFmtId="0" fontId="114" fillId="0" borderId="28" xfId="1" applyFont="1" applyBorder="1" applyAlignment="1" applyProtection="1">
      <alignment horizontal="center" vertical="center" wrapText="1"/>
      <protection locked="0"/>
    </xf>
    <xf numFmtId="0" fontId="47" fillId="0" borderId="27" xfId="1" applyFont="1" applyBorder="1" applyAlignment="1" applyProtection="1">
      <alignment horizontal="center" vertical="center" wrapText="1"/>
      <protection locked="0"/>
    </xf>
    <xf numFmtId="0" fontId="114" fillId="0" borderId="28" xfId="1" applyFont="1" applyBorder="1" applyAlignment="1" applyProtection="1">
      <alignment horizontal="center" vertical="center"/>
      <protection locked="0"/>
    </xf>
    <xf numFmtId="0" fontId="52" fillId="0" borderId="32" xfId="1" applyFont="1" applyBorder="1" applyAlignment="1">
      <alignment horizontal="center" vertical="center"/>
    </xf>
    <xf numFmtId="0" fontId="56" fillId="0" borderId="30" xfId="1" applyFont="1" applyBorder="1" applyAlignment="1">
      <alignment horizontal="center" vertical="center"/>
    </xf>
    <xf numFmtId="0" fontId="56" fillId="0" borderId="110" xfId="1" applyFont="1" applyBorder="1" applyAlignment="1">
      <alignment horizontal="center" vertical="center" wrapText="1"/>
    </xf>
    <xf numFmtId="0" fontId="56" fillId="0" borderId="34" xfId="1" applyFont="1" applyBorder="1" applyAlignment="1">
      <alignment horizontal="center" vertical="center" wrapText="1"/>
    </xf>
    <xf numFmtId="0" fontId="47" fillId="0" borderId="26" xfId="1" applyFont="1" applyBorder="1" applyAlignment="1" applyProtection="1">
      <alignment horizontal="center" vertical="center"/>
      <protection locked="0"/>
    </xf>
    <xf numFmtId="0" fontId="49" fillId="0" borderId="24" xfId="1" applyFont="1" applyBorder="1" applyAlignment="1" applyProtection="1">
      <alignment horizontal="center" vertical="center"/>
      <protection locked="0"/>
    </xf>
    <xf numFmtId="0" fontId="57" fillId="0" borderId="113" xfId="1" applyFont="1" applyBorder="1" applyAlignment="1" applyProtection="1">
      <alignment horizontal="center" vertical="center"/>
      <protection locked="0"/>
    </xf>
    <xf numFmtId="0" fontId="55" fillId="0" borderId="122" xfId="1" applyFont="1" applyBorder="1" applyAlignment="1" applyProtection="1">
      <alignment horizontal="center" vertical="center"/>
      <protection locked="0"/>
    </xf>
    <xf numFmtId="0" fontId="103" fillId="0" borderId="72" xfId="18" applyFont="1" applyBorder="1" applyAlignment="1">
      <alignment vertical="center"/>
    </xf>
    <xf numFmtId="0" fontId="104" fillId="0" borderId="37" xfId="18" applyFont="1" applyBorder="1" applyAlignment="1">
      <alignment vertical="center"/>
    </xf>
    <xf numFmtId="0" fontId="40" fillId="0" borderId="37" xfId="18" applyFont="1" applyBorder="1" applyAlignment="1">
      <alignment vertical="center"/>
    </xf>
    <xf numFmtId="0" fontId="64" fillId="0" borderId="0" xfId="1" applyFont="1" applyAlignment="1">
      <alignment vertical="center"/>
    </xf>
    <xf numFmtId="0" fontId="38" fillId="0" borderId="124" xfId="18" applyFont="1" applyBorder="1" applyAlignment="1">
      <alignment horizontal="center" vertical="center"/>
    </xf>
    <xf numFmtId="0" fontId="36" fillId="0" borderId="72" xfId="18" quotePrefix="1" applyFont="1" applyBorder="1" applyAlignment="1">
      <alignment horizontal="left" vertical="center"/>
    </xf>
    <xf numFmtId="0" fontId="107" fillId="0" borderId="3" xfId="18" applyFont="1" applyBorder="1" applyAlignment="1">
      <alignment horizontal="center" vertical="center"/>
    </xf>
    <xf numFmtId="0" fontId="36" fillId="0" borderId="124" xfId="18" applyFont="1" applyBorder="1" applyAlignment="1">
      <alignment horizontal="left" vertical="center"/>
    </xf>
    <xf numFmtId="16" fontId="36" fillId="0" borderId="74" xfId="18" applyNumberFormat="1" applyFont="1" applyBorder="1" applyAlignment="1" applyProtection="1">
      <alignment horizontal="right" vertical="center" wrapText="1"/>
      <protection locked="0"/>
    </xf>
    <xf numFmtId="0" fontId="36" fillId="0" borderId="72" xfId="18" applyFont="1" applyBorder="1" applyAlignment="1">
      <alignment horizontal="left" vertical="center"/>
    </xf>
    <xf numFmtId="0" fontId="47" fillId="0" borderId="0" xfId="1" applyFont="1" applyAlignment="1">
      <alignment horizontal="left" vertical="center"/>
    </xf>
    <xf numFmtId="0" fontId="55" fillId="0" borderId="0" xfId="1" applyFont="1" applyAlignment="1">
      <alignment horizontal="center" vertical="center"/>
    </xf>
    <xf numFmtId="0" fontId="49" fillId="0" borderId="35" xfId="1" applyFont="1" applyBorder="1" applyAlignment="1">
      <alignment horizontal="left" vertical="center"/>
    </xf>
    <xf numFmtId="0" fontId="47" fillId="0" borderId="113" xfId="1" applyFont="1" applyBorder="1" applyAlignment="1">
      <alignment horizontal="left" vertical="center"/>
    </xf>
    <xf numFmtId="0" fontId="47" fillId="0" borderId="113" xfId="1" applyFont="1" applyBorder="1" applyAlignment="1">
      <alignment horizontal="center" vertical="center"/>
    </xf>
    <xf numFmtId="0" fontId="57" fillId="0" borderId="113" xfId="1" applyFont="1" applyBorder="1" applyAlignment="1">
      <alignment horizontal="center" vertical="center"/>
    </xf>
    <xf numFmtId="0" fontId="47" fillId="0" borderId="35" xfId="1" applyFont="1" applyBorder="1" applyAlignment="1">
      <alignment horizontal="center" vertical="center"/>
    </xf>
    <xf numFmtId="0" fontId="55" fillId="0" borderId="122" xfId="1" applyFont="1" applyBorder="1" applyAlignment="1">
      <alignment horizontal="center" vertical="center"/>
    </xf>
    <xf numFmtId="0" fontId="47" fillId="0" borderId="115" xfId="1" applyFont="1" applyBorder="1" applyAlignment="1">
      <alignment horizontal="center" vertical="center"/>
    </xf>
    <xf numFmtId="0" fontId="47" fillId="0" borderId="35" xfId="1" applyFont="1" applyBorder="1" applyAlignment="1">
      <alignment horizontal="left" vertical="center"/>
    </xf>
    <xf numFmtId="0" fontId="49" fillId="0" borderId="24" xfId="1" applyFont="1" applyBorder="1" applyAlignment="1">
      <alignment horizontal="left" vertical="center"/>
    </xf>
    <xf numFmtId="0" fontId="47" fillId="0" borderId="27" xfId="1" applyFont="1" applyBorder="1" applyAlignment="1">
      <alignment horizontal="left" vertical="center"/>
    </xf>
    <xf numFmtId="0" fontId="47" fillId="0" borderId="27" xfId="1" applyFont="1" applyBorder="1" applyAlignment="1">
      <alignment horizontal="center" vertical="center"/>
    </xf>
    <xf numFmtId="0" fontId="57" fillId="0" borderId="27" xfId="1" applyFont="1" applyBorder="1" applyAlignment="1">
      <alignment horizontal="center" vertical="center"/>
    </xf>
    <xf numFmtId="0" fontId="47" fillId="0" borderId="24" xfId="1" applyFont="1" applyBorder="1" applyAlignment="1">
      <alignment horizontal="center" vertical="center"/>
    </xf>
    <xf numFmtId="0" fontId="55" fillId="0" borderId="66" xfId="1" applyFont="1" applyBorder="1" applyAlignment="1">
      <alignment horizontal="center" vertical="center"/>
    </xf>
    <xf numFmtId="0" fontId="47" fillId="0" borderId="28" xfId="1" applyFont="1" applyBorder="1" applyAlignment="1">
      <alignment horizontal="center" vertical="center"/>
    </xf>
    <xf numFmtId="0" fontId="47" fillId="0" borderId="24" xfId="1" applyFont="1" applyBorder="1" applyAlignment="1">
      <alignment horizontal="left" vertical="center"/>
    </xf>
    <xf numFmtId="0" fontId="92" fillId="0" borderId="2" xfId="18" applyFont="1" applyBorder="1" applyAlignment="1">
      <alignment horizontal="center" vertical="center"/>
    </xf>
    <xf numFmtId="0" fontId="38" fillId="0" borderId="9" xfId="18" applyFont="1" applyBorder="1" applyAlignment="1">
      <alignment vertical="center" wrapText="1"/>
    </xf>
    <xf numFmtId="0" fontId="36" fillId="0" borderId="9" xfId="18" applyFont="1" applyBorder="1" applyAlignment="1" applyProtection="1">
      <alignment horizontal="left" vertical="center"/>
      <protection locked="0"/>
    </xf>
    <xf numFmtId="0" fontId="36" fillId="0" borderId="2" xfId="18" applyFont="1" applyBorder="1" applyAlignment="1" applyProtection="1">
      <alignment horizontal="left" vertical="center"/>
      <protection locked="0"/>
    </xf>
    <xf numFmtId="0" fontId="32" fillId="0" borderId="37" xfId="18" applyFont="1" applyBorder="1" applyAlignment="1">
      <alignment vertical="center" wrapText="1"/>
    </xf>
    <xf numFmtId="0" fontId="33" fillId="0" borderId="37" xfId="18" applyFont="1" applyBorder="1" applyAlignment="1">
      <alignment vertical="center" wrapText="1"/>
    </xf>
    <xf numFmtId="0" fontId="33" fillId="0" borderId="37" xfId="18" applyFont="1" applyBorder="1" applyAlignment="1">
      <alignment horizontal="right" vertical="center" wrapText="1"/>
    </xf>
    <xf numFmtId="0" fontId="36" fillId="0" borderId="0" xfId="18" applyFont="1" applyAlignment="1">
      <alignment vertical="top" wrapText="1"/>
    </xf>
    <xf numFmtId="0" fontId="36" fillId="0" borderId="0" xfId="18" applyFont="1" applyAlignment="1">
      <alignment vertical="center" wrapText="1"/>
    </xf>
    <xf numFmtId="0" fontId="38" fillId="0" borderId="2" xfId="18" applyFont="1" applyBorder="1" applyAlignment="1" applyProtection="1">
      <alignment vertical="center"/>
      <protection locked="0"/>
    </xf>
    <xf numFmtId="0" fontId="107" fillId="0" borderId="2" xfId="18" applyFont="1" applyBorder="1" applyAlignment="1">
      <alignment horizontal="center" vertical="center" wrapText="1"/>
    </xf>
    <xf numFmtId="0" fontId="92" fillId="0" borderId="2" xfId="18" applyFont="1" applyBorder="1" applyAlignment="1">
      <alignment horizontal="center" vertical="center" wrapText="1"/>
    </xf>
    <xf numFmtId="0" fontId="107" fillId="0" borderId="3" xfId="18" applyFont="1" applyBorder="1" applyAlignment="1">
      <alignment horizontal="center" vertical="center" wrapText="1"/>
    </xf>
    <xf numFmtId="0" fontId="92" fillId="0" borderId="7" xfId="18" applyFont="1" applyBorder="1" applyAlignment="1">
      <alignment horizontal="center" vertical="center" wrapText="1"/>
    </xf>
    <xf numFmtId="0" fontId="40" fillId="0" borderId="126" xfId="18" applyFont="1" applyBorder="1" applyAlignment="1">
      <alignment vertical="center" wrapText="1"/>
    </xf>
    <xf numFmtId="1" fontId="14" fillId="7" borderId="71" xfId="18" applyNumberFormat="1" applyFill="1" applyBorder="1" applyAlignment="1" applyProtection="1">
      <alignment horizontal="center"/>
      <protection locked="0"/>
    </xf>
    <xf numFmtId="1" fontId="76" fillId="7" borderId="71" xfId="18" applyNumberFormat="1" applyFont="1" applyFill="1" applyBorder="1" applyAlignment="1" applyProtection="1">
      <alignment horizontal="center" vertical="center"/>
      <protection locked="0"/>
    </xf>
    <xf numFmtId="0" fontId="36" fillId="0" borderId="0" xfId="18" applyFont="1" applyAlignment="1" applyProtection="1">
      <alignment horizontal="left" vertical="center"/>
      <protection locked="0"/>
    </xf>
    <xf numFmtId="0" fontId="40" fillId="0" borderId="126" xfId="18" applyFont="1" applyBorder="1" applyAlignment="1">
      <alignment horizontal="right" vertical="center" wrapText="1"/>
    </xf>
    <xf numFmtId="0" fontId="50" fillId="0" borderId="39" xfId="0" applyFont="1" applyBorder="1" applyAlignment="1">
      <alignment horizontal="center" vertical="center" wrapText="1"/>
    </xf>
    <xf numFmtId="0" fontId="56" fillId="0" borderId="112" xfId="1" applyFont="1" applyBorder="1" applyAlignment="1">
      <alignment horizontal="center" wrapText="1"/>
    </xf>
    <xf numFmtId="0" fontId="47" fillId="0" borderId="28" xfId="1" applyFont="1" applyBorder="1" applyAlignment="1" applyProtection="1">
      <alignment horizontal="left" vertical="center"/>
      <protection locked="0"/>
    </xf>
    <xf numFmtId="0" fontId="56" fillId="8" borderId="127" xfId="1" applyFont="1" applyFill="1" applyBorder="1" applyAlignment="1">
      <alignment horizontal="center" wrapText="1"/>
    </xf>
    <xf numFmtId="1" fontId="47" fillId="0" borderId="128" xfId="1" applyNumberFormat="1" applyFont="1" applyBorder="1" applyAlignment="1" applyProtection="1">
      <alignment horizontal="center" vertical="center"/>
      <protection locked="0"/>
    </xf>
    <xf numFmtId="0" fontId="47" fillId="0" borderId="128" xfId="1" applyFont="1" applyBorder="1" applyAlignment="1" applyProtection="1">
      <alignment horizontal="center" vertical="center"/>
      <protection locked="0"/>
    </xf>
    <xf numFmtId="0" fontId="36" fillId="0" borderId="10" xfId="18" applyFont="1" applyBorder="1" applyAlignment="1" applyProtection="1">
      <alignment horizontal="center" vertical="center" wrapText="1"/>
      <protection locked="0"/>
    </xf>
    <xf numFmtId="0" fontId="36" fillId="0" borderId="74" xfId="18" applyFont="1" applyBorder="1" applyAlignment="1" applyProtection="1">
      <alignment horizontal="center" vertical="center" wrapText="1"/>
      <protection locked="0"/>
    </xf>
    <xf numFmtId="12" fontId="106" fillId="0" borderId="3" xfId="18" applyNumberFormat="1" applyFont="1" applyBorder="1" applyAlignment="1">
      <alignment horizontal="center" vertical="center" wrapText="1"/>
    </xf>
    <xf numFmtId="0" fontId="36" fillId="0" borderId="4" xfId="18" applyFont="1" applyBorder="1" applyAlignment="1" applyProtection="1">
      <alignment horizontal="center" vertical="center" wrapText="1"/>
      <protection locked="0"/>
    </xf>
    <xf numFmtId="0" fontId="92" fillId="0" borderId="131" xfId="18" applyFont="1" applyBorder="1" applyAlignment="1">
      <alignment horizontal="center" vertical="center"/>
    </xf>
    <xf numFmtId="0" fontId="81" fillId="0" borderId="40" xfId="0" applyFont="1" applyBorder="1" applyAlignment="1">
      <alignment horizontal="center"/>
    </xf>
    <xf numFmtId="0" fontId="115" fillId="0" borderId="0" xfId="7" applyFont="1" applyProtection="1">
      <protection locked="0"/>
    </xf>
    <xf numFmtId="0" fontId="36" fillId="0" borderId="0" xfId="11" applyFont="1"/>
    <xf numFmtId="0" fontId="116" fillId="9" borderId="0" xfId="7" applyFont="1" applyFill="1" applyProtection="1">
      <protection locked="0"/>
    </xf>
    <xf numFmtId="0" fontId="38" fillId="6" borderId="20" xfId="8" applyFont="1" applyFill="1" applyBorder="1"/>
    <xf numFmtId="0" fontId="81" fillId="0" borderId="15" xfId="1" applyFont="1" applyBorder="1" applyAlignment="1">
      <alignment horizontal="center" vertical="center"/>
    </xf>
    <xf numFmtId="0" fontId="49" fillId="0" borderId="39" xfId="0" applyFont="1" applyBorder="1" applyAlignment="1">
      <alignment vertical="center"/>
    </xf>
    <xf numFmtId="0" fontId="49" fillId="0" borderId="14" xfId="0" applyFont="1" applyBorder="1" applyAlignment="1">
      <alignment vertical="center"/>
    </xf>
    <xf numFmtId="0" fontId="49" fillId="0" borderId="40" xfId="0" applyFont="1" applyBorder="1" applyAlignment="1">
      <alignment vertical="center"/>
    </xf>
    <xf numFmtId="0" fontId="87" fillId="0" borderId="15" xfId="1" applyFont="1" applyBorder="1" applyAlignment="1">
      <alignment horizontal="center" vertical="center"/>
    </xf>
    <xf numFmtId="0" fontId="50" fillId="0" borderId="15" xfId="1" applyFont="1" applyBorder="1" applyAlignment="1">
      <alignment horizontal="center" vertical="center"/>
    </xf>
    <xf numFmtId="0" fontId="82" fillId="0" borderId="15" xfId="1" applyFont="1" applyBorder="1" applyAlignment="1">
      <alignment horizontal="center" vertical="center"/>
    </xf>
    <xf numFmtId="0" fontId="79" fillId="0" borderId="27" xfId="1" applyFont="1" applyBorder="1" applyAlignment="1" applyProtection="1">
      <alignment horizontal="left" vertical="center"/>
      <protection locked="0"/>
    </xf>
    <xf numFmtId="0" fontId="79" fillId="0" borderId="27" xfId="1" applyFont="1" applyBorder="1" applyAlignment="1" applyProtection="1">
      <alignment horizontal="center" vertical="center"/>
      <protection locked="0"/>
    </xf>
    <xf numFmtId="0" fontId="65" fillId="0" borderId="39" xfId="0" applyFont="1" applyBorder="1" applyAlignment="1">
      <alignment horizontal="left" vertical="center"/>
    </xf>
    <xf numFmtId="0" fontId="50" fillId="0" borderId="15" xfId="1" applyFont="1" applyBorder="1" applyAlignment="1">
      <alignment vertical="center"/>
    </xf>
    <xf numFmtId="0" fontId="38" fillId="0" borderId="22" xfId="8" applyFont="1" applyBorder="1" applyAlignment="1">
      <alignment horizontal="left"/>
    </xf>
    <xf numFmtId="0" fontId="87" fillId="0" borderId="20" xfId="21" applyFont="1" applyBorder="1" applyProtection="1">
      <protection locked="0"/>
    </xf>
    <xf numFmtId="0" fontId="88" fillId="0" borderId="15" xfId="1" applyFont="1" applyBorder="1" applyAlignment="1" applyProtection="1">
      <alignment horizontal="center" vertical="center"/>
      <protection locked="0"/>
    </xf>
    <xf numFmtId="0" fontId="48" fillId="0" borderId="39" xfId="1" applyFont="1" applyBorder="1"/>
    <xf numFmtId="0" fontId="47" fillId="0" borderId="14" xfId="1" applyFont="1" applyBorder="1"/>
    <xf numFmtId="0" fontId="45" fillId="0" borderId="14" xfId="1" applyFont="1" applyBorder="1"/>
    <xf numFmtId="0" fontId="45" fillId="0" borderId="40" xfId="1" applyFont="1" applyBorder="1"/>
    <xf numFmtId="0" fontId="29" fillId="0" borderId="0" xfId="1"/>
    <xf numFmtId="0" fontId="88" fillId="0" borderId="15" xfId="1" applyFont="1" applyBorder="1" applyAlignment="1">
      <alignment horizontal="center" vertical="center"/>
    </xf>
    <xf numFmtId="0" fontId="81" fillId="0" borderId="39" xfId="1" applyFont="1" applyBorder="1" applyAlignment="1">
      <alignment horizontal="left" vertical="center"/>
    </xf>
    <xf numFmtId="0" fontId="81" fillId="0" borderId="40" xfId="1" applyFont="1" applyBorder="1" applyAlignment="1">
      <alignment horizontal="left" vertical="center"/>
    </xf>
    <xf numFmtId="0" fontId="81" fillId="0" borderId="39" xfId="1" applyFont="1" applyBorder="1" applyAlignment="1">
      <alignment horizontal="center" vertical="center"/>
    </xf>
    <xf numFmtId="0" fontId="81" fillId="0" borderId="39" xfId="1" applyFont="1" applyBorder="1" applyAlignment="1">
      <alignment vertical="center"/>
    </xf>
    <xf numFmtId="0" fontId="81" fillId="0" borderId="40" xfId="1" applyFont="1" applyBorder="1" applyAlignment="1">
      <alignment horizontal="center"/>
    </xf>
    <xf numFmtId="0" fontId="29" fillId="0" borderId="0" xfId="1" applyAlignment="1">
      <alignment vertical="center"/>
    </xf>
    <xf numFmtId="0" fontId="81" fillId="0" borderId="40" xfId="1" applyFont="1" applyBorder="1" applyAlignment="1">
      <alignment horizontal="center" vertical="center"/>
    </xf>
    <xf numFmtId="0" fontId="81" fillId="0" borderId="40" xfId="1" applyFont="1" applyBorder="1" applyAlignment="1">
      <alignment vertical="center"/>
    </xf>
    <xf numFmtId="0" fontId="65" fillId="0" borderId="39" xfId="1" applyFont="1" applyBorder="1" applyAlignment="1">
      <alignment horizontal="left" vertical="center"/>
    </xf>
    <xf numFmtId="0" fontId="48" fillId="0" borderId="27" xfId="1" applyFont="1" applyBorder="1" applyAlignment="1" applyProtection="1">
      <alignment horizontal="left" vertical="center"/>
      <protection locked="0"/>
    </xf>
    <xf numFmtId="0" fontId="47" fillId="6" borderId="27" xfId="1" applyFont="1" applyFill="1" applyBorder="1" applyAlignment="1" applyProtection="1">
      <alignment horizontal="left" vertical="center"/>
      <protection locked="0"/>
    </xf>
    <xf numFmtId="0" fontId="47" fillId="0" borderId="68" xfId="1" applyFont="1" applyBorder="1"/>
    <xf numFmtId="0" fontId="29" fillId="0" borderId="0" xfId="0" applyFont="1" applyProtection="1">
      <protection locked="0"/>
    </xf>
    <xf numFmtId="0" fontId="39" fillId="0" borderId="0" xfId="17" applyFont="1" applyAlignment="1">
      <alignment vertical="center" wrapText="1"/>
    </xf>
    <xf numFmtId="0" fontId="117" fillId="7" borderId="71" xfId="17" applyFont="1" applyFill="1" applyBorder="1" applyAlignment="1">
      <alignment horizontal="center" vertical="center" wrapText="1"/>
    </xf>
    <xf numFmtId="1" fontId="55" fillId="0" borderId="128" xfId="1" applyNumberFormat="1" applyFont="1" applyBorder="1" applyAlignment="1" applyProtection="1">
      <alignment horizontal="center" vertical="center"/>
      <protection locked="0"/>
    </xf>
    <xf numFmtId="0" fontId="55" fillId="0" borderId="128" xfId="1" applyFont="1" applyBorder="1" applyAlignment="1" applyProtection="1">
      <alignment horizontal="center" vertical="center"/>
      <protection locked="0"/>
    </xf>
    <xf numFmtId="0" fontId="13" fillId="0" borderId="0" xfId="7" applyFont="1" applyProtection="1">
      <protection locked="0"/>
    </xf>
    <xf numFmtId="0" fontId="13" fillId="0" borderId="0" xfId="17" applyFont="1" applyAlignment="1">
      <alignment vertical="center"/>
    </xf>
    <xf numFmtId="0" fontId="13" fillId="0" borderId="0" xfId="11" applyFont="1"/>
    <xf numFmtId="0" fontId="13" fillId="0" borderId="0" xfId="11" applyFont="1" applyAlignment="1">
      <alignment horizontal="left" vertical="center"/>
    </xf>
    <xf numFmtId="0" fontId="13" fillId="0" borderId="0" xfId="11" applyFont="1" applyAlignment="1">
      <alignment horizontal="left" vertical="top"/>
    </xf>
    <xf numFmtId="0" fontId="13" fillId="0" borderId="2" xfId="11" applyFont="1" applyBorder="1" applyAlignment="1">
      <alignment horizontal="center" vertical="center"/>
    </xf>
    <xf numFmtId="0" fontId="13" fillId="0" borderId="0" xfId="11" applyFont="1" applyAlignment="1">
      <alignment horizontal="center"/>
    </xf>
    <xf numFmtId="0" fontId="13" fillId="0" borderId="0" xfId="8" applyFont="1" applyAlignment="1">
      <alignment horizontal="left"/>
    </xf>
    <xf numFmtId="0" fontId="13" fillId="0" borderId="0" xfId="8" applyFont="1"/>
    <xf numFmtId="0" fontId="13" fillId="0" borderId="0" xfId="18" applyFont="1" applyProtection="1">
      <protection locked="0"/>
    </xf>
    <xf numFmtId="0" fontId="13" fillId="0" borderId="0" xfId="10" applyFont="1"/>
    <xf numFmtId="0" fontId="13" fillId="3" borderId="0" xfId="10" applyFont="1" applyFill="1"/>
    <xf numFmtId="1" fontId="10" fillId="7" borderId="71" xfId="18" applyNumberFormat="1" applyFont="1" applyFill="1" applyBorder="1" applyAlignment="1" applyProtection="1">
      <alignment horizontal="center"/>
      <protection locked="0"/>
    </xf>
    <xf numFmtId="0" fontId="105" fillId="0" borderId="131" xfId="18" applyFont="1" applyBorder="1" applyAlignment="1">
      <alignment horizontal="center" vertical="center"/>
    </xf>
    <xf numFmtId="0" fontId="9" fillId="0" borderId="0" xfId="11" applyFont="1"/>
    <xf numFmtId="0" fontId="29" fillId="0" borderId="0" xfId="0" applyFont="1" applyAlignment="1">
      <alignment vertical="center" wrapText="1"/>
    </xf>
    <xf numFmtId="0" fontId="29" fillId="0" borderId="15" xfId="1" applyBorder="1"/>
    <xf numFmtId="0" fontId="7" fillId="0" borderId="0" xfId="7" applyFont="1" applyProtection="1">
      <protection locked="0"/>
    </xf>
    <xf numFmtId="0" fontId="7" fillId="0" borderId="0" xfId="7" applyFont="1" applyAlignment="1" applyProtection="1">
      <alignment vertical="center"/>
      <protection locked="0"/>
    </xf>
    <xf numFmtId="0" fontId="7" fillId="0" borderId="0" xfId="7" applyFont="1" applyAlignment="1" applyProtection="1">
      <alignment horizontal="left"/>
      <protection locked="0"/>
    </xf>
    <xf numFmtId="0" fontId="6" fillId="0" borderId="0" xfId="7" applyFont="1" applyProtection="1">
      <protection locked="0"/>
    </xf>
    <xf numFmtId="0" fontId="5" fillId="0" borderId="0" xfId="11" applyFont="1"/>
    <xf numFmtId="0" fontId="5" fillId="0" borderId="0" xfId="11" quotePrefix="1" applyFont="1"/>
    <xf numFmtId="0" fontId="103" fillId="0" borderId="2" xfId="11" applyFont="1" applyBorder="1"/>
    <xf numFmtId="0" fontId="5" fillId="0" borderId="6" xfId="11" applyFont="1" applyBorder="1"/>
    <xf numFmtId="0" fontId="4" fillId="0" borderId="0" xfId="18" quotePrefix="1" applyFont="1" applyProtection="1">
      <protection locked="0"/>
    </xf>
    <xf numFmtId="0" fontId="4" fillId="0" borderId="2" xfId="18" applyFont="1" applyBorder="1" applyProtection="1">
      <protection locked="0"/>
    </xf>
    <xf numFmtId="0" fontId="3" fillId="0" borderId="0" xfId="11" applyFont="1"/>
    <xf numFmtId="0" fontId="103" fillId="0" borderId="10" xfId="11" applyFont="1" applyBorder="1"/>
    <xf numFmtId="0" fontId="3" fillId="0" borderId="2" xfId="11" applyFont="1" applyBorder="1"/>
    <xf numFmtId="0" fontId="3" fillId="0" borderId="2" xfId="11" applyFont="1" applyBorder="1" applyAlignment="1">
      <alignment wrapText="1"/>
    </xf>
    <xf numFmtId="0" fontId="3" fillId="0" borderId="2" xfId="11" quotePrefix="1" applyFont="1" applyBorder="1"/>
    <xf numFmtId="0" fontId="3" fillId="0" borderId="18" xfId="11" applyFont="1" applyBorder="1"/>
    <xf numFmtId="0" fontId="3" fillId="0" borderId="6" xfId="11" applyFont="1" applyBorder="1"/>
    <xf numFmtId="0" fontId="3" fillId="0" borderId="0" xfId="11" quotePrefix="1" applyFont="1"/>
    <xf numFmtId="0" fontId="118" fillId="0" borderId="2" xfId="0" applyFont="1" applyBorder="1"/>
    <xf numFmtId="0" fontId="2" fillId="0" borderId="2" xfId="18" applyFont="1" applyBorder="1" applyAlignment="1" applyProtection="1">
      <alignment wrapText="1"/>
      <protection locked="0"/>
    </xf>
    <xf numFmtId="0" fontId="57" fillId="9" borderId="2" xfId="1" applyFont="1" applyFill="1" applyBorder="1" applyAlignment="1">
      <alignment horizontal="center"/>
    </xf>
    <xf numFmtId="0" fontId="39" fillId="0" borderId="0" xfId="17" applyFont="1" applyAlignment="1">
      <alignment horizontal="center" vertical="center" wrapText="1"/>
    </xf>
    <xf numFmtId="0" fontId="35" fillId="0" borderId="0" xfId="17" applyFont="1" applyAlignment="1">
      <alignment horizontal="center" vertical="center" wrapText="1"/>
    </xf>
    <xf numFmtId="0" fontId="98" fillId="0" borderId="0" xfId="17" applyFont="1" applyAlignment="1" applyProtection="1">
      <alignment horizontal="center" vertical="center"/>
      <protection locked="0"/>
    </xf>
    <xf numFmtId="0" fontId="99" fillId="0" borderId="0" xfId="17" applyFont="1" applyAlignment="1">
      <alignment horizontal="center" vertical="center" wrapText="1"/>
    </xf>
    <xf numFmtId="165" fontId="31" fillId="0" borderId="0" xfId="17" applyNumberFormat="1" applyFont="1" applyAlignment="1" applyProtection="1">
      <alignment horizontal="left"/>
      <protection locked="0"/>
    </xf>
    <xf numFmtId="0" fontId="15" fillId="0" borderId="0" xfId="17" applyAlignment="1">
      <alignment horizontal="center" vertical="center"/>
    </xf>
    <xf numFmtId="0" fontId="31" fillId="0" borderId="10" xfId="11" applyFont="1" applyBorder="1" applyAlignment="1">
      <alignment horizontal="left" vertical="center"/>
    </xf>
    <xf numFmtId="0" fontId="31" fillId="0" borderId="11" xfId="11" applyFont="1" applyBorder="1" applyAlignment="1">
      <alignment horizontal="left" vertical="center"/>
    </xf>
    <xf numFmtId="0" fontId="13" fillId="0" borderId="5" xfId="11" applyFont="1" applyBorder="1" applyAlignment="1">
      <alignment horizontal="left" vertical="center" wrapText="1"/>
    </xf>
    <xf numFmtId="0" fontId="13" fillId="0" borderId="2" xfId="11" applyFont="1" applyBorder="1" applyAlignment="1">
      <alignment horizontal="left" vertical="center" wrapText="1"/>
    </xf>
    <xf numFmtId="0" fontId="13" fillId="0" borderId="0" xfId="11" applyFont="1" applyAlignment="1">
      <alignment horizontal="left" wrapText="1"/>
    </xf>
    <xf numFmtId="164" fontId="31" fillId="0" borderId="0" xfId="11" applyNumberFormat="1" applyFont="1" applyAlignment="1">
      <alignment horizontal="left"/>
    </xf>
    <xf numFmtId="0" fontId="31" fillId="0" borderId="0" xfId="11" applyFont="1" applyAlignment="1">
      <alignment horizontal="left" vertical="top" wrapText="1"/>
    </xf>
    <xf numFmtId="0" fontId="31" fillId="0" borderId="0" xfId="11" applyFont="1" applyAlignment="1">
      <alignment horizontal="left" vertical="center"/>
    </xf>
    <xf numFmtId="0" fontId="31" fillId="0" borderId="0" xfId="11" applyFont="1" applyAlignment="1">
      <alignment horizontal="left" vertical="top"/>
    </xf>
    <xf numFmtId="0" fontId="33" fillId="0" borderId="0" xfId="11" applyFont="1" applyAlignment="1">
      <alignment horizontal="center" wrapText="1"/>
    </xf>
    <xf numFmtId="0" fontId="31" fillId="0" borderId="1" xfId="11" applyFont="1" applyBorder="1" applyAlignment="1">
      <alignment horizontal="left"/>
    </xf>
    <xf numFmtId="0" fontId="31" fillId="0" borderId="12" xfId="11" applyFont="1" applyBorder="1" applyAlignment="1">
      <alignment horizontal="left"/>
    </xf>
    <xf numFmtId="0" fontId="13" fillId="0" borderId="5" xfId="11" applyFont="1" applyBorder="1" applyAlignment="1">
      <alignment horizontal="left" vertical="center"/>
    </xf>
    <xf numFmtId="0" fontId="13" fillId="0" borderId="2" xfId="11" applyFont="1" applyBorder="1" applyAlignment="1">
      <alignment horizontal="left" vertical="center"/>
    </xf>
    <xf numFmtId="0" fontId="13" fillId="0" borderId="5" xfId="11" quotePrefix="1" applyFont="1" applyBorder="1" applyAlignment="1">
      <alignment horizontal="left" vertical="center" wrapText="1"/>
    </xf>
    <xf numFmtId="0" fontId="89" fillId="0" borderId="0" xfId="11" applyFont="1" applyAlignment="1">
      <alignment horizontal="center"/>
    </xf>
    <xf numFmtId="0" fontId="32" fillId="0" borderId="1" xfId="11" applyFont="1" applyBorder="1" applyAlignment="1">
      <alignment horizontal="left" vertical="center"/>
    </xf>
    <xf numFmtId="0" fontId="8" fillId="0" borderId="5" xfId="11" quotePrefix="1" applyFont="1" applyBorder="1" applyAlignment="1">
      <alignment horizontal="left" vertical="center" wrapText="1"/>
    </xf>
    <xf numFmtId="0" fontId="31" fillId="0" borderId="2" xfId="11" applyFont="1" applyBorder="1" applyAlignment="1">
      <alignment horizontal="left" vertical="center"/>
    </xf>
    <xf numFmtId="0" fontId="13" fillId="0" borderId="10" xfId="11" applyFont="1" applyBorder="1" applyAlignment="1">
      <alignment horizontal="left" vertical="center"/>
    </xf>
    <xf numFmtId="0" fontId="13" fillId="0" borderId="11" xfId="11" applyFont="1" applyBorder="1" applyAlignment="1">
      <alignment horizontal="left" vertical="center"/>
    </xf>
    <xf numFmtId="0" fontId="5" fillId="0" borderId="5" xfId="11" quotePrefix="1" applyFont="1" applyBorder="1" applyAlignment="1">
      <alignment horizontal="left" vertical="center" wrapText="1"/>
    </xf>
    <xf numFmtId="0" fontId="80" fillId="10" borderId="0" xfId="0" quotePrefix="1" applyFont="1" applyFill="1" applyAlignment="1" applyProtection="1">
      <alignment horizontal="left" vertical="center" wrapText="1"/>
      <protection locked="0"/>
    </xf>
    <xf numFmtId="0" fontId="80" fillId="10" borderId="0" xfId="0" applyFont="1" applyFill="1" applyAlignment="1" applyProtection="1">
      <alignment horizontal="left" vertical="center" wrapText="1"/>
      <protection locked="0"/>
    </xf>
    <xf numFmtId="0" fontId="79" fillId="0" borderId="0" xfId="0" quotePrefix="1" applyFont="1" applyAlignment="1" applyProtection="1">
      <alignment horizontal="left" vertical="center" wrapText="1"/>
      <protection locked="0"/>
    </xf>
    <xf numFmtId="0" fontId="79" fillId="0" borderId="0" xfId="0" applyFont="1" applyAlignment="1" applyProtection="1">
      <alignment horizontal="left" vertical="center" wrapText="1"/>
      <protection locked="0"/>
    </xf>
    <xf numFmtId="0" fontId="34" fillId="0" borderId="7" xfId="7" applyFont="1" applyBorder="1" applyAlignment="1" applyProtection="1">
      <alignment horizontal="left" vertical="top" wrapText="1"/>
      <protection locked="0"/>
    </xf>
    <xf numFmtId="0" fontId="34" fillId="0" borderId="6" xfId="7" applyFont="1" applyBorder="1" applyAlignment="1" applyProtection="1">
      <alignment horizontal="left" vertical="top" wrapText="1"/>
      <protection locked="0"/>
    </xf>
    <xf numFmtId="0" fontId="34" fillId="0" borderId="8" xfId="7" applyFont="1" applyBorder="1" applyAlignment="1" applyProtection="1">
      <alignment horizontal="left" vertical="top" wrapText="1"/>
      <protection locked="0"/>
    </xf>
    <xf numFmtId="0" fontId="33" fillId="0" borderId="4" xfId="7" applyFont="1" applyBorder="1" applyAlignment="1" applyProtection="1">
      <alignment horizontal="left"/>
      <protection locked="0"/>
    </xf>
    <xf numFmtId="0" fontId="33" fillId="0" borderId="1" xfId="7" applyFont="1" applyBorder="1" applyAlignment="1" applyProtection="1">
      <alignment horizontal="left"/>
      <protection locked="0"/>
    </xf>
    <xf numFmtId="0" fontId="33" fillId="0" borderId="12" xfId="7" applyFont="1" applyBorder="1" applyAlignment="1" applyProtection="1">
      <alignment horizontal="left"/>
      <protection locked="0"/>
    </xf>
    <xf numFmtId="0" fontId="34" fillId="0" borderId="10" xfId="7" applyFont="1" applyBorder="1" applyAlignment="1" applyProtection="1">
      <alignment horizontal="left" vertical="center"/>
      <protection locked="0"/>
    </xf>
    <xf numFmtId="0" fontId="34" fillId="0" borderId="11" xfId="7" applyFont="1" applyBorder="1" applyAlignment="1" applyProtection="1">
      <alignment horizontal="left" vertical="center"/>
      <protection locked="0"/>
    </xf>
    <xf numFmtId="0" fontId="34" fillId="0" borderId="5" xfId="7" applyFont="1" applyBorder="1" applyAlignment="1" applyProtection="1">
      <alignment horizontal="left" vertical="center"/>
      <protection locked="0"/>
    </xf>
    <xf numFmtId="0" fontId="43" fillId="0" borderId="17" xfId="7" applyFont="1" applyBorder="1" applyAlignment="1" applyProtection="1">
      <alignment horizontal="left" vertical="top" wrapText="1"/>
      <protection locked="0"/>
    </xf>
    <xf numFmtId="0" fontId="35" fillId="0" borderId="1" xfId="7" applyFont="1" applyBorder="1" applyAlignment="1" applyProtection="1">
      <alignment horizontal="center"/>
      <protection locked="0"/>
    </xf>
    <xf numFmtId="0" fontId="34" fillId="0" borderId="7" xfId="7" applyFont="1" applyBorder="1" applyAlignment="1" applyProtection="1">
      <alignment horizontal="left" vertical="center"/>
      <protection locked="0"/>
    </xf>
    <xf numFmtId="0" fontId="34" fillId="0" borderId="8" xfId="7" applyFont="1" applyBorder="1" applyAlignment="1" applyProtection="1">
      <alignment horizontal="left" vertical="center"/>
      <protection locked="0"/>
    </xf>
    <xf numFmtId="0" fontId="34" fillId="0" borderId="2" xfId="7" applyFont="1" applyBorder="1" applyAlignment="1" applyProtection="1">
      <alignment horizontal="left" vertical="top" wrapText="1"/>
      <protection locked="0"/>
    </xf>
    <xf numFmtId="0" fontId="34" fillId="0" borderId="19" xfId="7" applyFont="1" applyBorder="1" applyAlignment="1" applyProtection="1">
      <alignment horizontal="left" vertical="top" wrapText="1"/>
      <protection locked="0"/>
    </xf>
    <xf numFmtId="0" fontId="31" fillId="0" borderId="0" xfId="7" applyFont="1" applyAlignment="1" applyProtection="1">
      <alignment horizontal="center" vertical="center" wrapText="1"/>
      <protection locked="0"/>
    </xf>
    <xf numFmtId="0" fontId="41" fillId="0" borderId="0" xfId="7" applyFont="1" applyAlignment="1" applyProtection="1">
      <alignment horizontal="center"/>
      <protection locked="0"/>
    </xf>
    <xf numFmtId="0" fontId="31" fillId="0" borderId="0" xfId="7" applyFont="1" applyAlignment="1" applyProtection="1">
      <alignment horizontal="center"/>
      <protection locked="0"/>
    </xf>
    <xf numFmtId="0" fontId="41" fillId="0" borderId="0" xfId="7" applyFont="1" applyAlignment="1" applyProtection="1">
      <alignment horizontal="center" vertical="center"/>
      <protection locked="0"/>
    </xf>
    <xf numFmtId="0" fontId="36" fillId="0" borderId="0" xfId="7" applyFont="1" applyAlignment="1" applyProtection="1">
      <alignment horizontal="left"/>
      <protection locked="0"/>
    </xf>
    <xf numFmtId="49" fontId="36" fillId="0" borderId="0" xfId="7" applyNumberFormat="1" applyFont="1" applyAlignment="1" applyProtection="1">
      <alignment horizontal="left"/>
      <protection locked="0"/>
    </xf>
    <xf numFmtId="0" fontId="33" fillId="0" borderId="0" xfId="7" applyFont="1" applyAlignment="1" applyProtection="1">
      <alignment horizontal="left"/>
      <protection locked="0"/>
    </xf>
    <xf numFmtId="164" fontId="33" fillId="0" borderId="1" xfId="7" applyNumberFormat="1" applyFont="1" applyBorder="1" applyAlignment="1" applyProtection="1">
      <alignment horizontal="left"/>
      <protection locked="0"/>
    </xf>
    <xf numFmtId="0" fontId="33" fillId="0" borderId="0" xfId="7" applyFont="1" applyAlignment="1" applyProtection="1">
      <alignment horizontal="left" wrapText="1"/>
      <protection locked="0"/>
    </xf>
    <xf numFmtId="0" fontId="33" fillId="0" borderId="11" xfId="7" applyFont="1" applyBorder="1" applyAlignment="1" applyProtection="1">
      <alignment horizontal="left"/>
      <protection locked="0"/>
    </xf>
    <xf numFmtId="0" fontId="34" fillId="0" borderId="7" xfId="7" applyFont="1" applyBorder="1" applyAlignment="1" applyProtection="1">
      <alignment horizontal="left" vertical="center" wrapText="1"/>
      <protection locked="0"/>
    </xf>
    <xf numFmtId="0" fontId="34" fillId="0" borderId="6" xfId="7" applyFont="1" applyBorder="1" applyAlignment="1" applyProtection="1">
      <alignment horizontal="left" vertical="center" wrapText="1"/>
      <protection locked="0"/>
    </xf>
    <xf numFmtId="0" fontId="34" fillId="0" borderId="8" xfId="7" applyFont="1" applyBorder="1" applyAlignment="1" applyProtection="1">
      <alignment horizontal="left" vertical="center" wrapText="1"/>
      <protection locked="0"/>
    </xf>
    <xf numFmtId="0" fontId="79" fillId="0" borderId="11" xfId="0" quotePrefix="1" applyFont="1" applyBorder="1" applyAlignment="1" applyProtection="1">
      <alignment horizontal="left" vertical="center" wrapText="1"/>
      <protection locked="0"/>
    </xf>
    <xf numFmtId="0" fontId="79" fillId="0" borderId="11" xfId="0" applyFont="1" applyBorder="1" applyAlignment="1" applyProtection="1">
      <alignment horizontal="left" vertical="center" wrapText="1"/>
      <protection locked="0"/>
    </xf>
    <xf numFmtId="0" fontId="79" fillId="0" borderId="5" xfId="0" applyFont="1" applyBorder="1" applyAlignment="1" applyProtection="1">
      <alignment horizontal="left" vertical="center" wrapText="1"/>
      <protection locked="0"/>
    </xf>
    <xf numFmtId="0" fontId="79" fillId="0" borderId="7" xfId="0" quotePrefix="1" applyFont="1" applyBorder="1" applyAlignment="1" applyProtection="1">
      <alignment horizontal="left" vertical="center" wrapText="1"/>
      <protection locked="0"/>
    </xf>
    <xf numFmtId="0" fontId="79" fillId="0" borderId="6" xfId="0" applyFont="1" applyBorder="1" applyAlignment="1" applyProtection="1">
      <alignment horizontal="left" vertical="center" wrapText="1"/>
      <protection locked="0"/>
    </xf>
    <xf numFmtId="0" fontId="79" fillId="0" borderId="8" xfId="0" applyFont="1" applyBorder="1" applyAlignment="1" applyProtection="1">
      <alignment horizontal="left" vertical="center" wrapText="1"/>
      <protection locked="0"/>
    </xf>
    <xf numFmtId="0" fontId="79" fillId="0" borderId="10" xfId="0" quotePrefix="1" applyFont="1" applyBorder="1" applyAlignment="1" applyProtection="1">
      <alignment horizontal="left" vertical="center" wrapText="1"/>
      <protection locked="0"/>
    </xf>
    <xf numFmtId="0" fontId="79" fillId="0" borderId="10" xfId="0" applyFont="1" applyBorder="1" applyAlignment="1" applyProtection="1">
      <alignment horizontal="left" vertical="center" wrapText="1"/>
      <protection locked="0"/>
    </xf>
    <xf numFmtId="0" fontId="34" fillId="0" borderId="2" xfId="7" applyFont="1" applyBorder="1" applyAlignment="1" applyProtection="1">
      <alignment horizontal="center" vertical="center" wrapText="1"/>
      <protection locked="0"/>
    </xf>
    <xf numFmtId="0" fontId="34" fillId="0" borderId="2" xfId="7" applyFont="1" applyBorder="1" applyAlignment="1" applyProtection="1">
      <alignment horizontal="center" vertical="center"/>
      <protection locked="0"/>
    </xf>
    <xf numFmtId="0" fontId="34" fillId="0" borderId="18" xfId="7" applyFont="1" applyBorder="1" applyAlignment="1" applyProtection="1">
      <alignment horizontal="center" vertical="center"/>
      <protection locked="0"/>
    </xf>
    <xf numFmtId="0" fontId="34" fillId="0" borderId="3" xfId="7" applyFont="1" applyBorder="1" applyAlignment="1" applyProtection="1">
      <alignment horizontal="center" vertical="center"/>
      <protection locked="0"/>
    </xf>
    <xf numFmtId="0" fontId="34" fillId="0" borderId="0" xfId="7" applyFont="1" applyAlignment="1" applyProtection="1">
      <alignment horizontal="left" vertical="center" wrapText="1"/>
      <protection locked="0"/>
    </xf>
    <xf numFmtId="0" fontId="79" fillId="0" borderId="10" xfId="0" applyFont="1" applyBorder="1" applyAlignment="1" applyProtection="1">
      <alignment horizontal="left" vertical="top" wrapText="1"/>
      <protection locked="0"/>
    </xf>
    <xf numFmtId="0" fontId="79" fillId="0" borderId="11" xfId="0" applyFont="1" applyBorder="1" applyAlignment="1" applyProtection="1">
      <alignment horizontal="left" vertical="top" wrapText="1"/>
      <protection locked="0"/>
    </xf>
    <xf numFmtId="0" fontId="79" fillId="0" borderId="5" xfId="0" applyFont="1" applyBorder="1" applyAlignment="1" applyProtection="1">
      <alignment horizontal="left" vertical="top" wrapText="1"/>
      <protection locked="0"/>
    </xf>
    <xf numFmtId="0" fontId="43" fillId="0" borderId="17" xfId="7" applyFont="1" applyBorder="1" applyAlignment="1" applyProtection="1">
      <alignment horizontal="left" vertical="center" wrapText="1"/>
      <protection locked="0"/>
    </xf>
    <xf numFmtId="0" fontId="34" fillId="0" borderId="1" xfId="7" applyFont="1" applyBorder="1" applyAlignment="1" applyProtection="1">
      <alignment horizontal="center"/>
      <protection locked="0"/>
    </xf>
    <xf numFmtId="0" fontId="34" fillId="0" borderId="60" xfId="7" applyFont="1" applyBorder="1" applyAlignment="1" applyProtection="1">
      <alignment horizontal="center"/>
      <protection locked="0"/>
    </xf>
    <xf numFmtId="0" fontId="43" fillId="0" borderId="0" xfId="11" applyFont="1" applyAlignment="1" applyProtection="1">
      <alignment horizontal="left" vertical="top" wrapText="1"/>
      <protection locked="0"/>
    </xf>
    <xf numFmtId="0" fontId="79" fillId="0" borderId="7" xfId="0" applyFont="1" applyBorder="1" applyAlignment="1" applyProtection="1">
      <alignment horizontal="left" vertical="center" wrapText="1"/>
      <protection locked="0"/>
    </xf>
    <xf numFmtId="0" fontId="79" fillId="0" borderId="2" xfId="0" applyFont="1" applyBorder="1" applyAlignment="1" applyProtection="1">
      <alignment horizontal="left" vertical="center" wrapText="1"/>
      <protection locked="0"/>
    </xf>
    <xf numFmtId="0" fontId="43" fillId="0" borderId="0" xfId="11" applyFont="1" applyAlignment="1" applyProtection="1">
      <alignment horizontal="left" vertical="top"/>
      <protection locked="0"/>
    </xf>
    <xf numFmtId="0" fontId="80" fillId="0" borderId="36" xfId="0" applyFont="1" applyBorder="1" applyAlignment="1">
      <alignment horizontal="center"/>
    </xf>
    <xf numFmtId="0" fontId="52" fillId="0" borderId="32" xfId="0" applyFont="1" applyBorder="1" applyAlignment="1">
      <alignment horizontal="center"/>
    </xf>
    <xf numFmtId="0" fontId="52" fillId="0" borderId="31" xfId="0" applyFont="1" applyBorder="1" applyAlignment="1">
      <alignment horizontal="center"/>
    </xf>
    <xf numFmtId="0" fontId="41" fillId="0" borderId="0" xfId="4" applyFont="1" applyAlignment="1">
      <alignment horizontal="center" vertical="center"/>
    </xf>
    <xf numFmtId="0" fontId="39" fillId="0" borderId="0" xfId="4" applyFont="1" applyAlignment="1">
      <alignment horizontal="center"/>
    </xf>
    <xf numFmtId="0" fontId="52" fillId="0" borderId="26" xfId="0" applyFont="1" applyBorder="1" applyAlignment="1">
      <alignment horizontal="center"/>
    </xf>
    <xf numFmtId="0" fontId="52" fillId="0" borderId="33" xfId="0" applyFont="1" applyBorder="1" applyAlignment="1">
      <alignment horizontal="center"/>
    </xf>
    <xf numFmtId="0" fontId="52" fillId="0" borderId="25" xfId="0" applyFont="1" applyBorder="1" applyAlignment="1">
      <alignment horizontal="center"/>
    </xf>
    <xf numFmtId="0" fontId="52" fillId="0" borderId="61" xfId="0" applyFont="1" applyBorder="1" applyAlignment="1">
      <alignment horizontal="center"/>
    </xf>
    <xf numFmtId="0" fontId="52" fillId="0" borderId="62" xfId="0" applyFont="1" applyBorder="1" applyAlignment="1">
      <alignment horizontal="center"/>
    </xf>
    <xf numFmtId="0" fontId="96" fillId="0" borderId="36" xfId="0" quotePrefix="1" applyFont="1" applyBorder="1" applyAlignment="1">
      <alignment horizontal="center"/>
    </xf>
    <xf numFmtId="164" fontId="38" fillId="0" borderId="20" xfId="8" applyNumberFormat="1" applyFont="1" applyBorder="1" applyAlignment="1">
      <alignment horizontal="left"/>
    </xf>
    <xf numFmtId="0" fontId="81" fillId="0" borderId="0" xfId="1" applyFont="1"/>
    <xf numFmtId="164" fontId="46" fillId="0" borderId="0" xfId="1" applyNumberFormat="1" applyFont="1" applyAlignment="1">
      <alignment horizontal="left"/>
    </xf>
    <xf numFmtId="0" fontId="50" fillId="0" borderId="39" xfId="1" applyFont="1" applyBorder="1" applyAlignment="1">
      <alignment horizontal="center" vertical="center"/>
    </xf>
    <xf numFmtId="0" fontId="50" fillId="0" borderId="40" xfId="1" applyFont="1" applyBorder="1" applyAlignment="1">
      <alignment horizontal="center" vertical="center"/>
    </xf>
    <xf numFmtId="0" fontId="45" fillId="0" borderId="0" xfId="1" applyFont="1" applyAlignment="1">
      <alignment horizontal="center" vertical="center" wrapText="1"/>
    </xf>
    <xf numFmtId="0" fontId="50" fillId="0" borderId="39" xfId="0" applyFont="1" applyBorder="1" applyAlignment="1">
      <alignment horizontal="center" vertical="center"/>
    </xf>
    <xf numFmtId="0" fontId="50" fillId="0" borderId="14" xfId="0" applyFont="1" applyBorder="1" applyAlignment="1">
      <alignment horizontal="center" vertical="center"/>
    </xf>
    <xf numFmtId="0" fontId="50" fillId="0" borderId="40" xfId="0" applyFont="1" applyBorder="1" applyAlignment="1">
      <alignment horizontal="center" vertical="center"/>
    </xf>
    <xf numFmtId="0" fontId="47" fillId="0" borderId="10" xfId="0" applyFont="1" applyBorder="1" applyAlignment="1" applyProtection="1">
      <alignment horizontal="left"/>
      <protection locked="0"/>
    </xf>
    <xf numFmtId="0" fontId="47" fillId="0" borderId="5" xfId="0" applyFont="1" applyBorder="1" applyAlignment="1" applyProtection="1">
      <alignment horizontal="left"/>
      <protection locked="0"/>
    </xf>
    <xf numFmtId="0" fontId="33" fillId="0" borderId="2" xfId="6" applyFont="1" applyBorder="1" applyAlignment="1">
      <alignment horizontal="center" vertical="center"/>
    </xf>
    <xf numFmtId="0" fontId="36" fillId="0" borderId="2" xfId="7" applyFont="1" applyBorder="1" applyAlignment="1" applyProtection="1">
      <alignment horizontal="center" vertical="center" wrapText="1"/>
      <protection locked="0"/>
    </xf>
    <xf numFmtId="0" fontId="47" fillId="0" borderId="2" xfId="0" applyFont="1" applyBorder="1" applyAlignment="1" applyProtection="1">
      <alignment horizontal="center"/>
      <protection locked="0"/>
    </xf>
    <xf numFmtId="0" fontId="48" fillId="0" borderId="10" xfId="1" applyFont="1" applyBorder="1" applyAlignment="1" applyProtection="1">
      <alignment horizontal="left"/>
      <protection locked="0"/>
    </xf>
    <xf numFmtId="0" fontId="48" fillId="0" borderId="5" xfId="1" applyFont="1" applyBorder="1" applyAlignment="1" applyProtection="1">
      <alignment horizontal="left"/>
      <protection locked="0"/>
    </xf>
    <xf numFmtId="165" fontId="47" fillId="0" borderId="2" xfId="0" applyNumberFormat="1" applyFont="1" applyBorder="1" applyAlignment="1" applyProtection="1">
      <alignment horizontal="left"/>
      <protection locked="0"/>
    </xf>
    <xf numFmtId="0" fontId="48" fillId="0" borderId="2" xfId="0" applyFont="1" applyBorder="1" applyAlignment="1" applyProtection="1">
      <alignment horizontal="center"/>
      <protection locked="0"/>
    </xf>
    <xf numFmtId="0" fontId="36" fillId="0" borderId="2" xfId="6" applyFont="1" applyBorder="1" applyAlignment="1">
      <alignment horizontal="center" vertical="center" wrapText="1"/>
    </xf>
    <xf numFmtId="0" fontId="48" fillId="0" borderId="2" xfId="0" applyFont="1" applyBorder="1" applyAlignment="1" applyProtection="1">
      <alignment horizontal="left"/>
      <protection locked="0"/>
    </xf>
    <xf numFmtId="0" fontId="47" fillId="0" borderId="2" xfId="1" applyFont="1" applyBorder="1" applyAlignment="1">
      <alignment horizontal="center" vertical="center"/>
    </xf>
    <xf numFmtId="0" fontId="36" fillId="0" borderId="10" xfId="6" applyFont="1" applyBorder="1" applyAlignment="1" applyProtection="1">
      <alignment horizontal="right" vertical="center"/>
      <protection locked="0"/>
    </xf>
    <xf numFmtId="0" fontId="36" fillId="0" borderId="11" xfId="6" applyFont="1" applyBorder="1" applyAlignment="1" applyProtection="1">
      <alignment horizontal="right" vertical="center"/>
      <protection locked="0"/>
    </xf>
    <xf numFmtId="0" fontId="47" fillId="0" borderId="10" xfId="1" applyFont="1" applyBorder="1" applyAlignment="1" applyProtection="1">
      <alignment horizontal="left"/>
      <protection locked="0"/>
    </xf>
    <xf numFmtId="0" fontId="47" fillId="0" borderId="5" xfId="1" applyFont="1" applyBorder="1" applyAlignment="1" applyProtection="1">
      <alignment horizontal="left"/>
      <protection locked="0"/>
    </xf>
    <xf numFmtId="0" fontId="47" fillId="0" borderId="2" xfId="0" applyFont="1" applyBorder="1" applyAlignment="1" applyProtection="1">
      <alignment horizontal="left"/>
      <protection locked="0"/>
    </xf>
    <xf numFmtId="0" fontId="47" fillId="0" borderId="11" xfId="1" applyFont="1" applyBorder="1" applyAlignment="1" applyProtection="1">
      <alignment horizontal="left"/>
      <protection locked="0"/>
    </xf>
    <xf numFmtId="0" fontId="47" fillId="0" borderId="18" xfId="1" applyFont="1" applyBorder="1" applyAlignment="1">
      <alignment horizontal="center" vertical="top"/>
    </xf>
    <xf numFmtId="0" fontId="47" fillId="0" borderId="19" xfId="1" applyFont="1" applyBorder="1" applyAlignment="1">
      <alignment horizontal="center" vertical="top"/>
    </xf>
    <xf numFmtId="0" fontId="36" fillId="0" borderId="10" xfId="6" applyFont="1" applyBorder="1" applyAlignment="1">
      <alignment horizontal="left" vertical="center"/>
    </xf>
    <xf numFmtId="0" fontId="36" fillId="0" borderId="11" xfId="6" applyFont="1" applyBorder="1" applyAlignment="1">
      <alignment horizontal="left" vertical="center"/>
    </xf>
    <xf numFmtId="0" fontId="36" fillId="0" borderId="5" xfId="6" applyFont="1" applyBorder="1" applyAlignment="1">
      <alignment horizontal="left" vertical="center"/>
    </xf>
    <xf numFmtId="0" fontId="40" fillId="0" borderId="7" xfId="6" applyFont="1" applyBorder="1" applyAlignment="1">
      <alignment horizontal="left" vertical="center"/>
    </xf>
    <xf numFmtId="0" fontId="40" fillId="0" borderId="6" xfId="6" applyFont="1" applyBorder="1" applyAlignment="1">
      <alignment horizontal="left" vertical="center"/>
    </xf>
    <xf numFmtId="0" fontId="48" fillId="0" borderId="11" xfId="1" applyFont="1" applyBorder="1" applyAlignment="1" applyProtection="1">
      <alignment horizontal="left"/>
      <protection locked="0"/>
    </xf>
    <xf numFmtId="0" fontId="47" fillId="0" borderId="7" xfId="0" applyFont="1" applyBorder="1" applyAlignment="1" applyProtection="1">
      <alignment horizontal="left"/>
      <protection locked="0"/>
    </xf>
    <xf numFmtId="0" fontId="47" fillId="0" borderId="6" xfId="0" applyFont="1" applyBorder="1" applyAlignment="1" applyProtection="1">
      <alignment horizontal="left"/>
      <protection locked="0"/>
    </xf>
    <xf numFmtId="0" fontId="47" fillId="0" borderId="8" xfId="0" applyFont="1" applyBorder="1" applyAlignment="1" applyProtection="1">
      <alignment horizontal="left"/>
      <protection locked="0"/>
    </xf>
    <xf numFmtId="0" fontId="36" fillId="0" borderId="10" xfId="14" applyFont="1" applyBorder="1" applyAlignment="1" applyProtection="1">
      <alignment horizontal="right" vertical="center"/>
      <protection locked="0"/>
    </xf>
    <xf numFmtId="0" fontId="36" fillId="0" borderId="11" xfId="14" applyFont="1" applyBorder="1" applyAlignment="1" applyProtection="1">
      <alignment horizontal="right" vertical="center"/>
      <protection locked="0"/>
    </xf>
    <xf numFmtId="0" fontId="36" fillId="0" borderId="0" xfId="13" applyFont="1" applyAlignment="1">
      <alignment horizontal="left" vertical="center" wrapText="1"/>
    </xf>
    <xf numFmtId="0" fontId="36" fillId="0" borderId="0" xfId="13" applyFont="1" applyAlignment="1">
      <alignment horizontal="left"/>
    </xf>
    <xf numFmtId="0" fontId="36" fillId="0" borderId="0" xfId="13" applyFont="1" applyAlignment="1">
      <alignment horizontal="left" vertical="center"/>
    </xf>
    <xf numFmtId="0" fontId="34" fillId="0" borderId="0" xfId="13" applyFont="1" applyAlignment="1">
      <alignment horizontal="left" wrapText="1"/>
    </xf>
    <xf numFmtId="0" fontId="36" fillId="0" borderId="0" xfId="13" applyFont="1" applyAlignment="1">
      <alignment horizontal="left" vertical="top"/>
    </xf>
    <xf numFmtId="0" fontId="34" fillId="0" borderId="10" xfId="13" applyFont="1" applyBorder="1" applyAlignment="1">
      <alignment horizontal="center" vertical="center"/>
    </xf>
    <xf numFmtId="0" fontId="34" fillId="0" borderId="11" xfId="13" applyFont="1" applyBorder="1" applyAlignment="1">
      <alignment horizontal="center" vertical="center"/>
    </xf>
    <xf numFmtId="0" fontId="34" fillId="0" borderId="2" xfId="13" applyFont="1" applyBorder="1" applyAlignment="1">
      <alignment horizontal="left" vertical="center" wrapText="1"/>
    </xf>
    <xf numFmtId="0" fontId="38" fillId="0" borderId="10" xfId="13" applyFont="1" applyBorder="1" applyAlignment="1" applyProtection="1">
      <alignment horizontal="center" vertical="center"/>
      <protection locked="0"/>
    </xf>
    <xf numFmtId="0" fontId="38" fillId="0" borderId="5" xfId="13" applyFont="1" applyBorder="1" applyAlignment="1" applyProtection="1">
      <alignment horizontal="center" vertical="center"/>
      <protection locked="0"/>
    </xf>
    <xf numFmtId="0" fontId="37" fillId="0" borderId="2" xfId="13" applyFont="1" applyBorder="1" applyAlignment="1">
      <alignment horizontal="left" vertical="center" wrapText="1"/>
    </xf>
    <xf numFmtId="0" fontId="34" fillId="0" borderId="10" xfId="13" quotePrefix="1" applyFont="1" applyBorder="1" applyAlignment="1">
      <alignment horizontal="center" vertical="center"/>
    </xf>
    <xf numFmtId="0" fontId="34" fillId="0" borderId="0" xfId="13" applyFont="1" applyAlignment="1" applyProtection="1">
      <alignment horizontal="left" vertical="center"/>
      <protection locked="0"/>
    </xf>
    <xf numFmtId="0" fontId="34" fillId="0" borderId="13" xfId="13" applyFont="1" applyBorder="1" applyAlignment="1" applyProtection="1">
      <alignment horizontal="left" vertical="center"/>
      <protection locked="0"/>
    </xf>
    <xf numFmtId="0" fontId="34" fillId="0" borderId="7" xfId="13" applyFont="1" applyBorder="1" applyAlignment="1">
      <alignment horizontal="center" vertical="center"/>
    </xf>
    <xf numFmtId="0" fontId="34" fillId="0" borderId="8" xfId="13" applyFont="1" applyBorder="1" applyAlignment="1">
      <alignment horizontal="center" vertical="center"/>
    </xf>
    <xf numFmtId="0" fontId="34" fillId="0" borderId="9" xfId="13" applyFont="1" applyBorder="1" applyAlignment="1">
      <alignment horizontal="center" vertical="center"/>
    </xf>
    <xf numFmtId="0" fontId="34" fillId="0" borderId="13" xfId="13" applyFont="1" applyBorder="1" applyAlignment="1">
      <alignment horizontal="center" vertical="center"/>
    </xf>
    <xf numFmtId="0" fontId="37" fillId="0" borderId="18" xfId="13" applyFont="1" applyBorder="1" applyAlignment="1">
      <alignment horizontal="left" vertical="center" wrapText="1"/>
    </xf>
    <xf numFmtId="0" fontId="34" fillId="0" borderId="19" xfId="13" applyFont="1" applyBorder="1" applyAlignment="1">
      <alignment horizontal="left" vertical="center"/>
    </xf>
    <xf numFmtId="0" fontId="33" fillId="0" borderId="10" xfId="13" applyFont="1" applyBorder="1" applyAlignment="1">
      <alignment horizontal="center" vertical="center"/>
    </xf>
    <xf numFmtId="0" fontId="33" fillId="0" borderId="11" xfId="13" applyFont="1" applyBorder="1" applyAlignment="1">
      <alignment horizontal="center" vertical="center"/>
    </xf>
    <xf numFmtId="0" fontId="33" fillId="0" borderId="2" xfId="13" applyFont="1" applyBorder="1" applyAlignment="1">
      <alignment horizontal="center" vertical="center" wrapText="1"/>
    </xf>
    <xf numFmtId="0" fontId="33" fillId="0" borderId="10" xfId="13" applyFont="1" applyBorder="1" applyAlignment="1">
      <alignment horizontal="center" vertical="center" wrapText="1"/>
    </xf>
    <xf numFmtId="0" fontId="33" fillId="0" borderId="5" xfId="13" applyFont="1" applyBorder="1" applyAlignment="1">
      <alignment horizontal="center" vertical="center" wrapText="1"/>
    </xf>
    <xf numFmtId="0" fontId="13" fillId="0" borderId="0" xfId="17" applyFont="1" applyAlignment="1">
      <alignment horizontal="center" vertical="center"/>
    </xf>
    <xf numFmtId="0" fontId="39" fillId="0" borderId="82" xfId="17" applyFont="1" applyBorder="1" applyAlignment="1">
      <alignment horizontal="center" vertical="center" wrapText="1"/>
    </xf>
    <xf numFmtId="0" fontId="32" fillId="0" borderId="82" xfId="17" applyFont="1" applyBorder="1" applyAlignment="1">
      <alignment horizontal="center" vertical="center" wrapText="1"/>
    </xf>
    <xf numFmtId="0" fontId="32" fillId="0" borderId="0" xfId="17" applyFont="1" applyAlignment="1">
      <alignment horizontal="center" vertical="center" wrapText="1"/>
    </xf>
    <xf numFmtId="0" fontId="31" fillId="0" borderId="82" xfId="17" applyFont="1" applyBorder="1" applyAlignment="1">
      <alignment horizontal="center" vertical="center" wrapText="1"/>
    </xf>
    <xf numFmtId="0" fontId="31" fillId="0" borderId="0" xfId="17" applyFont="1" applyAlignment="1">
      <alignment horizontal="center" vertical="center" wrapText="1"/>
    </xf>
    <xf numFmtId="0" fontId="41" fillId="0" borderId="6" xfId="18" applyFont="1" applyBorder="1" applyAlignment="1">
      <alignment horizontal="center" wrapText="1"/>
    </xf>
    <xf numFmtId="0" fontId="41" fillId="0" borderId="0" xfId="18" applyFont="1" applyAlignment="1">
      <alignment horizontal="center" wrapText="1"/>
    </xf>
    <xf numFmtId="0" fontId="14" fillId="0" borderId="1" xfId="18" applyBorder="1" applyAlignment="1" applyProtection="1">
      <alignment horizontal="left"/>
      <protection locked="0"/>
    </xf>
    <xf numFmtId="0" fontId="31" fillId="0" borderId="0" xfId="18" applyFont="1" applyAlignment="1">
      <alignment horizontal="center"/>
    </xf>
    <xf numFmtId="0" fontId="41" fillId="0" borderId="1" xfId="18" applyFont="1" applyBorder="1" applyAlignment="1">
      <alignment horizontal="center"/>
    </xf>
    <xf numFmtId="0" fontId="33" fillId="0" borderId="0" xfId="18" applyFont="1" applyAlignment="1">
      <alignment horizontal="left"/>
    </xf>
    <xf numFmtId="165" fontId="14" fillId="0" borderId="70" xfId="18" applyNumberFormat="1" applyBorder="1" applyAlignment="1" applyProtection="1">
      <alignment horizontal="left"/>
      <protection locked="0"/>
    </xf>
    <xf numFmtId="0" fontId="33" fillId="0" borderId="68" xfId="18" applyFont="1" applyBorder="1" applyAlignment="1">
      <alignment horizontal="center"/>
    </xf>
    <xf numFmtId="0" fontId="12" fillId="0" borderId="70" xfId="18" applyFont="1" applyBorder="1" applyAlignment="1" applyProtection="1">
      <alignment horizontal="left"/>
      <protection locked="0"/>
    </xf>
    <xf numFmtId="0" fontId="11" fillId="0" borderId="0" xfId="18" applyFont="1" applyAlignment="1" applyProtection="1">
      <alignment horizontal="center"/>
      <protection locked="0"/>
    </xf>
    <xf numFmtId="0" fontId="14" fillId="0" borderId="0" xfId="18" applyAlignment="1" applyProtection="1">
      <alignment horizontal="center"/>
      <protection locked="0"/>
    </xf>
    <xf numFmtId="0" fontId="14" fillId="0" borderId="1" xfId="18" applyBorder="1" applyAlignment="1" applyProtection="1">
      <alignment horizontal="center"/>
      <protection locked="0"/>
    </xf>
    <xf numFmtId="0" fontId="41" fillId="0" borderId="6" xfId="18" applyFont="1" applyBorder="1" applyAlignment="1">
      <alignment horizontal="center" vertical="center"/>
    </xf>
    <xf numFmtId="0" fontId="41" fillId="0" borderId="0" xfId="18" applyFont="1" applyAlignment="1" applyProtection="1">
      <alignment horizontal="center"/>
      <protection locked="0"/>
    </xf>
    <xf numFmtId="0" fontId="41" fillId="0" borderId="1" xfId="18" applyFont="1" applyBorder="1" applyAlignment="1" applyProtection="1">
      <alignment horizontal="center"/>
      <protection locked="0"/>
    </xf>
    <xf numFmtId="0" fontId="14" fillId="0" borderId="11" xfId="18" applyBorder="1" applyAlignment="1" applyProtection="1">
      <alignment horizontal="left"/>
      <protection locked="0"/>
    </xf>
    <xf numFmtId="0" fontId="14" fillId="0" borderId="6" xfId="18" applyBorder="1" applyAlignment="1" applyProtection="1">
      <alignment horizontal="left"/>
      <protection locked="0"/>
    </xf>
    <xf numFmtId="0" fontId="38" fillId="0" borderId="3" xfId="18" applyFont="1" applyBorder="1" applyAlignment="1">
      <alignment horizontal="center" vertical="center" wrapText="1"/>
    </xf>
    <xf numFmtId="0" fontId="36" fillId="0" borderId="10" xfId="18" applyFont="1" applyBorder="1" applyAlignment="1">
      <alignment horizontal="left" vertical="center"/>
    </xf>
    <xf numFmtId="0" fontId="36" fillId="0" borderId="11" xfId="18" applyFont="1" applyBorder="1" applyAlignment="1">
      <alignment horizontal="left" vertical="center"/>
    </xf>
    <xf numFmtId="0" fontId="36" fillId="0" borderId="2" xfId="18" applyFont="1" applyBorder="1" applyAlignment="1" applyProtection="1">
      <alignment horizontal="center" vertical="center" wrapText="1"/>
      <protection locked="0"/>
    </xf>
    <xf numFmtId="0" fontId="38" fillId="0" borderId="2" xfId="18" applyFont="1" applyBorder="1" applyAlignment="1" applyProtection="1">
      <alignment horizontal="center" vertical="center"/>
      <protection locked="0"/>
    </xf>
    <xf numFmtId="0" fontId="38" fillId="0" borderId="4" xfId="18" applyFont="1" applyBorder="1" applyAlignment="1">
      <alignment horizontal="center" vertical="center"/>
    </xf>
    <xf numFmtId="0" fontId="38" fillId="0" borderId="1" xfId="18" applyFont="1" applyBorder="1" applyAlignment="1">
      <alignment horizontal="center" vertical="center"/>
    </xf>
    <xf numFmtId="0" fontId="38" fillId="0" borderId="4" xfId="18" applyFont="1" applyBorder="1" applyAlignment="1">
      <alignment horizontal="center" vertical="center" wrapText="1"/>
    </xf>
    <xf numFmtId="0" fontId="38" fillId="0" borderId="12" xfId="18" applyFont="1" applyBorder="1" applyAlignment="1">
      <alignment horizontal="center" vertical="center" wrapText="1"/>
    </xf>
    <xf numFmtId="0" fontId="36" fillId="0" borderId="5" xfId="18" applyFont="1" applyBorder="1" applyAlignment="1">
      <alignment horizontal="left" vertical="center"/>
    </xf>
    <xf numFmtId="0" fontId="36" fillId="0" borderId="74" xfId="18" applyFont="1" applyBorder="1" applyAlignment="1">
      <alignment horizontal="left" vertical="center"/>
    </xf>
    <xf numFmtId="0" fontId="36" fillId="0" borderId="17" xfId="18" applyFont="1" applyBorder="1" applyAlignment="1">
      <alignment horizontal="left" vertical="center"/>
    </xf>
    <xf numFmtId="0" fontId="36" fillId="0" borderId="73" xfId="18" applyFont="1" applyBorder="1" applyAlignment="1" applyProtection="1">
      <alignment horizontal="center" vertical="center" wrapText="1"/>
      <protection locked="0"/>
    </xf>
    <xf numFmtId="0" fontId="38" fillId="0" borderId="73" xfId="18" applyFont="1" applyBorder="1" applyAlignment="1" applyProtection="1">
      <alignment horizontal="center" vertical="center"/>
      <protection locked="0"/>
    </xf>
    <xf numFmtId="0" fontId="36" fillId="0" borderId="37" xfId="18" applyFont="1" applyBorder="1" applyAlignment="1">
      <alignment horizontal="left" vertical="center"/>
    </xf>
    <xf numFmtId="0" fontId="33" fillId="0" borderId="16" xfId="18" applyFont="1" applyBorder="1" applyAlignment="1">
      <alignment horizontal="left" vertical="center"/>
    </xf>
    <xf numFmtId="0" fontId="92" fillId="0" borderId="3" xfId="18" applyFont="1" applyBorder="1" applyAlignment="1">
      <alignment horizontal="center" vertical="center"/>
    </xf>
    <xf numFmtId="0" fontId="107" fillId="0" borderId="3" xfId="18" applyFont="1" applyBorder="1" applyAlignment="1">
      <alignment horizontal="center" vertical="center" wrapText="1"/>
    </xf>
    <xf numFmtId="0" fontId="38" fillId="0" borderId="37" xfId="18" applyFont="1" applyBorder="1" applyAlignment="1">
      <alignment horizontal="center" vertical="center"/>
    </xf>
    <xf numFmtId="0" fontId="36" fillId="0" borderId="4" xfId="18" applyFont="1" applyBorder="1" applyAlignment="1">
      <alignment horizontal="left" vertical="center"/>
    </xf>
    <xf numFmtId="0" fontId="36" fillId="0" borderId="1" xfId="18" applyFont="1" applyBorder="1" applyAlignment="1">
      <alignment horizontal="left" vertical="center"/>
    </xf>
    <xf numFmtId="0" fontId="36" fillId="0" borderId="10" xfId="18" quotePrefix="1" applyFont="1" applyBorder="1" applyAlignment="1">
      <alignment horizontal="left" vertical="center"/>
    </xf>
    <xf numFmtId="0" fontId="36" fillId="0" borderId="37" xfId="18" quotePrefix="1" applyFont="1" applyBorder="1" applyAlignment="1">
      <alignment horizontal="left" vertical="center"/>
    </xf>
    <xf numFmtId="0" fontId="40" fillId="0" borderId="37" xfId="18" applyFont="1" applyBorder="1" applyAlignment="1">
      <alignment horizontal="center" vertical="center" wrapText="1"/>
    </xf>
    <xf numFmtId="0" fontId="105" fillId="0" borderId="129" xfId="18" applyFont="1" applyBorder="1" applyAlignment="1">
      <alignment horizontal="center" vertical="center" wrapText="1"/>
    </xf>
    <xf numFmtId="0" fontId="70" fillId="0" borderId="130" xfId="18" applyFont="1" applyBorder="1" applyAlignment="1">
      <alignment horizontal="center" vertical="center" wrapText="1"/>
    </xf>
    <xf numFmtId="0" fontId="36" fillId="0" borderId="2" xfId="18" applyFont="1" applyBorder="1" applyAlignment="1" applyProtection="1">
      <alignment horizontal="center" vertical="center"/>
      <protection locked="0"/>
    </xf>
    <xf numFmtId="0" fontId="40" fillId="0" borderId="2" xfId="18" applyFont="1" applyBorder="1" applyAlignment="1" applyProtection="1">
      <alignment horizontal="center" vertical="center" wrapText="1"/>
      <protection locked="0"/>
    </xf>
    <xf numFmtId="0" fontId="34" fillId="0" borderId="2" xfId="18" applyFont="1" applyBorder="1" applyAlignment="1" applyProtection="1">
      <alignment horizontal="left" vertical="center"/>
      <protection locked="0"/>
    </xf>
    <xf numFmtId="0" fontId="38" fillId="0" borderId="0" xfId="18" applyFont="1" applyAlignment="1">
      <alignment horizontal="center" vertical="center"/>
    </xf>
    <xf numFmtId="0" fontId="40" fillId="0" borderId="16" xfId="18" applyFont="1" applyBorder="1" applyAlignment="1">
      <alignment horizontal="center" vertical="center" wrapText="1"/>
    </xf>
    <xf numFmtId="0" fontId="38" fillId="0" borderId="16" xfId="18" applyFont="1" applyBorder="1" applyAlignment="1">
      <alignment horizontal="center" vertical="center"/>
    </xf>
    <xf numFmtId="0" fontId="34" fillId="0" borderId="0" xfId="18" applyFont="1" applyAlignment="1">
      <alignment horizontal="left" vertical="center"/>
    </xf>
    <xf numFmtId="0" fontId="40" fillId="0" borderId="0" xfId="18" applyFont="1" applyAlignment="1">
      <alignment horizontal="center" vertical="center" wrapText="1"/>
    </xf>
    <xf numFmtId="0" fontId="92" fillId="0" borderId="10" xfId="18" applyFont="1" applyBorder="1" applyAlignment="1">
      <alignment horizontal="center" vertical="center"/>
    </xf>
    <xf numFmtId="0" fontId="92" fillId="0" borderId="5" xfId="18" applyFont="1" applyBorder="1" applyAlignment="1">
      <alignment horizontal="center" vertical="center"/>
    </xf>
    <xf numFmtId="0" fontId="92" fillId="0" borderId="10" xfId="18" applyFont="1" applyBorder="1" applyAlignment="1">
      <alignment horizontal="center" vertical="center" wrapText="1"/>
    </xf>
    <xf numFmtId="0" fontId="92" fillId="0" borderId="11" xfId="18" applyFont="1" applyBorder="1" applyAlignment="1">
      <alignment horizontal="center" vertical="center" wrapText="1"/>
    </xf>
    <xf numFmtId="0" fontId="92" fillId="0" borderId="5" xfId="18" applyFont="1" applyBorder="1" applyAlignment="1">
      <alignment horizontal="center" vertical="center" wrapText="1"/>
    </xf>
    <xf numFmtId="0" fontId="92" fillId="0" borderId="7" xfId="18" applyFont="1" applyBorder="1" applyAlignment="1">
      <alignment horizontal="center" vertical="center"/>
    </xf>
    <xf numFmtId="0" fontId="92" fillId="0" borderId="8" xfId="18" applyFont="1" applyBorder="1" applyAlignment="1">
      <alignment horizontal="center" vertical="center"/>
    </xf>
    <xf numFmtId="0" fontId="34" fillId="0" borderId="10" xfId="18" applyFont="1" applyBorder="1" applyAlignment="1" applyProtection="1">
      <alignment horizontal="center" vertical="center"/>
      <protection locked="0"/>
    </xf>
    <xf numFmtId="0" fontId="34" fillId="0" borderId="5" xfId="18" applyFont="1" applyBorder="1" applyAlignment="1" applyProtection="1">
      <alignment horizontal="center" vertical="center"/>
      <protection locked="0"/>
    </xf>
    <xf numFmtId="0" fontId="40" fillId="0" borderId="10" xfId="18" applyFont="1" applyBorder="1" applyAlignment="1" applyProtection="1">
      <alignment horizontal="center" vertical="center" wrapText="1"/>
      <protection locked="0"/>
    </xf>
    <xf numFmtId="0" fontId="40" fillId="0" borderId="11" xfId="18" applyFont="1" applyBorder="1" applyAlignment="1" applyProtection="1">
      <alignment horizontal="center" vertical="center" wrapText="1"/>
      <protection locked="0"/>
    </xf>
    <xf numFmtId="0" fontId="40" fillId="0" borderId="5" xfId="18" applyFont="1" applyBorder="1" applyAlignment="1" applyProtection="1">
      <alignment horizontal="center" vertical="center" wrapText="1"/>
      <protection locked="0"/>
    </xf>
    <xf numFmtId="0" fontId="43" fillId="0" borderId="76" xfId="18" applyFont="1" applyBorder="1" applyAlignment="1" applyProtection="1">
      <alignment horizontal="left" vertical="center"/>
      <protection locked="0"/>
    </xf>
    <xf numFmtId="0" fontId="43" fillId="0" borderId="60" xfId="18" applyFont="1" applyBorder="1" applyAlignment="1" applyProtection="1">
      <alignment horizontal="left" vertical="center"/>
      <protection locked="0"/>
    </xf>
    <xf numFmtId="0" fontId="43" fillId="0" borderId="77" xfId="18" applyFont="1" applyBorder="1" applyAlignment="1" applyProtection="1">
      <alignment horizontal="left" vertical="center"/>
      <protection locked="0"/>
    </xf>
    <xf numFmtId="0" fontId="43" fillId="0" borderId="10" xfId="18" applyFont="1" applyBorder="1" applyAlignment="1" applyProtection="1">
      <alignment horizontal="left" vertical="center"/>
      <protection locked="0"/>
    </xf>
    <xf numFmtId="0" fontId="43" fillId="0" borderId="11" xfId="18" applyFont="1" applyBorder="1" applyAlignment="1" applyProtection="1">
      <alignment horizontal="left" vertical="center"/>
      <protection locked="0"/>
    </xf>
    <xf numFmtId="0" fontId="43" fillId="0" borderId="5" xfId="18" applyFont="1" applyBorder="1" applyAlignment="1" applyProtection="1">
      <alignment horizontal="left" vertical="center"/>
      <protection locked="0"/>
    </xf>
    <xf numFmtId="0" fontId="41" fillId="0" borderId="1" xfId="18" applyFont="1" applyBorder="1" applyAlignment="1">
      <alignment horizontal="center" vertical="center"/>
    </xf>
    <xf numFmtId="0" fontId="33" fillId="0" borderId="16" xfId="18" applyFont="1" applyBorder="1" applyAlignment="1">
      <alignment horizontal="right" vertical="center" wrapText="1"/>
    </xf>
    <xf numFmtId="0" fontId="34" fillId="0" borderId="2" xfId="18" applyFont="1" applyBorder="1" applyAlignment="1" applyProtection="1">
      <alignment horizontal="center" vertical="center"/>
      <protection locked="0"/>
    </xf>
    <xf numFmtId="0" fontId="33" fillId="0" borderId="68" xfId="18" applyFont="1" applyBorder="1" applyAlignment="1">
      <alignment horizontal="right" vertical="center"/>
    </xf>
    <xf numFmtId="0" fontId="38" fillId="0" borderId="0" xfId="18" applyFont="1" applyAlignment="1">
      <alignment horizontal="center" vertical="center" wrapText="1"/>
    </xf>
    <xf numFmtId="0" fontId="36" fillId="0" borderId="0" xfId="18" applyFont="1" applyAlignment="1">
      <alignment horizontal="center" vertical="center" wrapText="1"/>
    </xf>
    <xf numFmtId="0" fontId="36" fillId="0" borderId="0" xfId="18" applyFont="1" applyAlignment="1">
      <alignment horizontal="left" vertical="center" wrapText="1"/>
    </xf>
    <xf numFmtId="18" fontId="36" fillId="0" borderId="99" xfId="18" applyNumberFormat="1" applyFont="1" applyBorder="1" applyAlignment="1" applyProtection="1">
      <alignment horizontal="center" vertical="center"/>
      <protection locked="0"/>
    </xf>
    <xf numFmtId="18" fontId="36" fillId="0" borderId="100" xfId="18" applyNumberFormat="1" applyFont="1" applyBorder="1" applyAlignment="1" applyProtection="1">
      <alignment horizontal="center" vertical="center"/>
      <protection locked="0"/>
    </xf>
    <xf numFmtId="0" fontId="106" fillId="0" borderId="82" xfId="18" applyFont="1" applyBorder="1" applyAlignment="1">
      <alignment horizontal="center" vertical="center"/>
    </xf>
    <xf numFmtId="0" fontId="106" fillId="0" borderId="0" xfId="18" applyFont="1" applyAlignment="1">
      <alignment horizontal="center" vertical="center"/>
    </xf>
    <xf numFmtId="0" fontId="92" fillId="0" borderId="2" xfId="18" applyFont="1" applyBorder="1" applyAlignment="1" applyProtection="1">
      <alignment horizontal="left" vertical="center"/>
      <protection locked="0"/>
    </xf>
    <xf numFmtId="0" fontId="38" fillId="0" borderId="79" xfId="18" applyFont="1" applyBorder="1" applyAlignment="1">
      <alignment horizontal="center" vertical="center"/>
    </xf>
    <xf numFmtId="0" fontId="38" fillId="0" borderId="80" xfId="18" applyFont="1" applyBorder="1" applyAlignment="1" applyProtection="1">
      <alignment horizontal="center" vertical="center"/>
      <protection locked="0"/>
    </xf>
    <xf numFmtId="0" fontId="38" fillId="0" borderId="81" xfId="18" applyFont="1" applyBorder="1" applyAlignment="1" applyProtection="1">
      <alignment horizontal="center" vertical="center"/>
      <protection locked="0"/>
    </xf>
    <xf numFmtId="0" fontId="38" fillId="0" borderId="83" xfId="18" applyFont="1" applyBorder="1" applyAlignment="1" applyProtection="1">
      <alignment horizontal="center" vertical="center"/>
      <protection locked="0"/>
    </xf>
    <xf numFmtId="0" fontId="38" fillId="0" borderId="84" xfId="18" applyFont="1" applyBorder="1" applyAlignment="1" applyProtection="1">
      <alignment horizontal="center" vertical="center"/>
      <protection locked="0"/>
    </xf>
    <xf numFmtId="0" fontId="38" fillId="0" borderId="82" xfId="18" applyFont="1" applyBorder="1" applyAlignment="1">
      <alignment horizontal="center" vertical="center"/>
    </xf>
    <xf numFmtId="0" fontId="92" fillId="0" borderId="2" xfId="18" applyFont="1" applyBorder="1" applyAlignment="1">
      <alignment horizontal="center" vertical="center"/>
    </xf>
    <xf numFmtId="0" fontId="107" fillId="0" borderId="10" xfId="18" applyFont="1" applyBorder="1" applyAlignment="1">
      <alignment horizontal="center" vertical="center" wrapText="1"/>
    </xf>
    <xf numFmtId="0" fontId="107" fillId="0" borderId="5" xfId="18" applyFont="1" applyBorder="1" applyAlignment="1">
      <alignment horizontal="center" vertical="center" wrapText="1"/>
    </xf>
    <xf numFmtId="0" fontId="92" fillId="0" borderId="11" xfId="18" applyFont="1" applyBorder="1" applyAlignment="1">
      <alignment horizontal="center" vertical="center"/>
    </xf>
    <xf numFmtId="0" fontId="38" fillId="0" borderId="10" xfId="18" applyFont="1" applyBorder="1" applyAlignment="1" applyProtection="1">
      <alignment horizontal="center" vertical="center"/>
      <protection locked="0"/>
    </xf>
    <xf numFmtId="0" fontId="38" fillId="0" borderId="11" xfId="18" applyFont="1" applyBorder="1" applyAlignment="1" applyProtection="1">
      <alignment horizontal="center" vertical="center"/>
      <protection locked="0"/>
    </xf>
    <xf numFmtId="0" fontId="38" fillId="0" borderId="5" xfId="18" applyFont="1" applyBorder="1" applyAlignment="1" applyProtection="1">
      <alignment horizontal="center" vertical="center"/>
      <protection locked="0"/>
    </xf>
    <xf numFmtId="0" fontId="36" fillId="0" borderId="1" xfId="18" applyFont="1" applyBorder="1" applyAlignment="1" applyProtection="1">
      <alignment horizontal="left" vertical="center" wrapText="1"/>
      <protection locked="0"/>
    </xf>
    <xf numFmtId="0" fontId="92" fillId="0" borderId="0" xfId="18" applyFont="1" applyAlignment="1">
      <alignment horizontal="center" vertical="center"/>
    </xf>
    <xf numFmtId="0" fontId="40" fillId="0" borderId="82" xfId="18" applyFont="1" applyBorder="1" applyAlignment="1">
      <alignment horizontal="center" vertical="center" wrapText="1"/>
    </xf>
    <xf numFmtId="0" fontId="107" fillId="0" borderId="76" xfId="18" applyFont="1" applyBorder="1" applyAlignment="1" applyProtection="1">
      <alignment horizontal="left" vertical="center"/>
      <protection locked="0"/>
    </xf>
    <xf numFmtId="0" fontId="107" fillId="0" borderId="60" xfId="18" applyFont="1" applyBorder="1" applyAlignment="1" applyProtection="1">
      <alignment horizontal="left" vertical="center"/>
      <protection locked="0"/>
    </xf>
    <xf numFmtId="0" fontId="107" fillId="0" borderId="77" xfId="18" applyFont="1" applyBorder="1" applyAlignment="1" applyProtection="1">
      <alignment horizontal="left" vertical="center"/>
      <protection locked="0"/>
    </xf>
    <xf numFmtId="0" fontId="107" fillId="0" borderId="10" xfId="18" applyFont="1" applyBorder="1" applyAlignment="1" applyProtection="1">
      <alignment horizontal="left" vertical="center"/>
      <protection locked="0"/>
    </xf>
    <xf numFmtId="0" fontId="107" fillId="0" borderId="11" xfId="18" applyFont="1" applyBorder="1" applyAlignment="1" applyProtection="1">
      <alignment horizontal="left" vertical="center"/>
      <protection locked="0"/>
    </xf>
    <xf numFmtId="0" fontId="107" fillId="0" borderId="5" xfId="18" applyFont="1" applyBorder="1" applyAlignment="1" applyProtection="1">
      <alignment horizontal="left" vertical="center"/>
      <protection locked="0"/>
    </xf>
    <xf numFmtId="0" fontId="33" fillId="0" borderId="0" xfId="18" applyFont="1" applyAlignment="1">
      <alignment horizontal="right" vertical="center"/>
    </xf>
    <xf numFmtId="0" fontId="40" fillId="0" borderId="79" xfId="18" applyFont="1" applyBorder="1" applyAlignment="1">
      <alignment horizontal="center" vertical="center" wrapText="1"/>
    </xf>
    <xf numFmtId="0" fontId="107" fillId="0" borderId="0" xfId="18" applyFont="1" applyAlignment="1">
      <alignment horizontal="center" vertical="center"/>
    </xf>
    <xf numFmtId="49" fontId="36" fillId="0" borderId="10" xfId="18" applyNumberFormat="1" applyFont="1" applyBorder="1" applyAlignment="1" applyProtection="1">
      <alignment horizontal="center" vertical="center"/>
      <protection locked="0"/>
    </xf>
    <xf numFmtId="49" fontId="36" fillId="0" borderId="5" xfId="18" applyNumberFormat="1" applyFont="1" applyBorder="1" applyAlignment="1" applyProtection="1">
      <alignment horizontal="center" vertical="center"/>
      <protection locked="0"/>
    </xf>
    <xf numFmtId="0" fontId="36" fillId="0" borderId="0" xfId="18" applyFont="1" applyAlignment="1">
      <alignment horizontal="left"/>
    </xf>
    <xf numFmtId="0" fontId="36" fillId="0" borderId="0" xfId="18" applyFont="1" applyAlignment="1">
      <alignment horizontal="left" vertical="center"/>
    </xf>
    <xf numFmtId="0" fontId="34" fillId="0" borderId="0" xfId="18" applyFont="1" applyAlignment="1" applyProtection="1">
      <alignment horizontal="left" wrapText="1"/>
      <protection locked="0"/>
    </xf>
    <xf numFmtId="0" fontId="36" fillId="0" borderId="0" xfId="18" applyFont="1" applyAlignment="1">
      <alignment horizontal="left" vertical="top"/>
    </xf>
    <xf numFmtId="0" fontId="57" fillId="0" borderId="86" xfId="1" applyFont="1" applyBorder="1" applyAlignment="1" applyProtection="1">
      <alignment horizontal="center" vertical="center"/>
      <protection locked="0"/>
    </xf>
    <xf numFmtId="0" fontId="57" fillId="0" borderId="87" xfId="1" applyFont="1" applyBorder="1" applyAlignment="1" applyProtection="1">
      <alignment horizontal="center" vertical="center"/>
      <protection locked="0"/>
    </xf>
    <xf numFmtId="0" fontId="57" fillId="0" borderId="88" xfId="1" applyFont="1" applyBorder="1" applyAlignment="1" applyProtection="1">
      <alignment horizontal="center" vertical="center"/>
      <protection locked="0"/>
    </xf>
    <xf numFmtId="0" fontId="64" fillId="0" borderId="0" xfId="1" applyFont="1" applyAlignment="1">
      <alignment horizontal="center" vertical="center"/>
    </xf>
    <xf numFmtId="0" fontId="64" fillId="0" borderId="48" xfId="1" applyFont="1" applyBorder="1" applyAlignment="1">
      <alignment horizontal="center" vertical="center"/>
    </xf>
    <xf numFmtId="0" fontId="48" fillId="0" borderId="6" xfId="1" applyFont="1" applyBorder="1" applyAlignment="1">
      <alignment horizontal="left"/>
    </xf>
    <xf numFmtId="0" fontId="48" fillId="0" borderId="8" xfId="1" applyFont="1" applyBorder="1" applyAlignment="1">
      <alignment horizontal="left"/>
    </xf>
    <xf numFmtId="0" fontId="65" fillId="0" borderId="11" xfId="1" applyFont="1" applyBorder="1" applyAlignment="1">
      <alignment horizontal="right"/>
    </xf>
    <xf numFmtId="0" fontId="65" fillId="0" borderId="6" xfId="1" applyFont="1" applyBorder="1" applyAlignment="1">
      <alignment horizontal="right"/>
    </xf>
    <xf numFmtId="0" fontId="65" fillId="0" borderId="85" xfId="1" applyFont="1" applyBorder="1" applyAlignment="1">
      <alignment horizontal="right"/>
    </xf>
    <xf numFmtId="0" fontId="48" fillId="0" borderId="11" xfId="1" quotePrefix="1" applyFont="1" applyBorder="1" applyAlignment="1">
      <alignment horizontal="left"/>
    </xf>
    <xf numFmtId="0" fontId="48" fillId="0" borderId="5" xfId="1" quotePrefix="1" applyFont="1" applyBorder="1" applyAlignment="1">
      <alignment horizontal="left"/>
    </xf>
    <xf numFmtId="0" fontId="57" fillId="0" borderId="90" xfId="1" applyFont="1" applyBorder="1" applyAlignment="1" applyProtection="1">
      <alignment horizontal="center" vertical="center"/>
      <protection locked="0"/>
    </xf>
    <xf numFmtId="0" fontId="64" fillId="0" borderId="49" xfId="1" applyFont="1" applyBorder="1" applyAlignment="1">
      <alignment horizontal="center" vertical="center"/>
    </xf>
    <xf numFmtId="0" fontId="57" fillId="0" borderId="91" xfId="1" applyFont="1" applyBorder="1" applyAlignment="1" applyProtection="1">
      <alignment horizontal="center" vertical="center"/>
      <protection locked="0"/>
    </xf>
    <xf numFmtId="0" fontId="64" fillId="0" borderId="55" xfId="1" applyFont="1" applyBorder="1" applyAlignment="1">
      <alignment horizontal="center" vertical="center"/>
    </xf>
    <xf numFmtId="0" fontId="64" fillId="0" borderId="13" xfId="1" applyFont="1" applyBorder="1" applyAlignment="1">
      <alignment horizontal="center" vertical="center"/>
    </xf>
    <xf numFmtId="0" fontId="57" fillId="0" borderId="18" xfId="1" applyFont="1" applyBorder="1" applyAlignment="1" applyProtection="1">
      <alignment horizontal="center" vertical="center"/>
      <protection locked="0"/>
    </xf>
    <xf numFmtId="0" fontId="57" fillId="0" borderId="3" xfId="1" applyFont="1" applyBorder="1" applyAlignment="1" applyProtection="1">
      <alignment horizontal="center" vertical="center"/>
      <protection locked="0"/>
    </xf>
    <xf numFmtId="0" fontId="64" fillId="0" borderId="8" xfId="1" applyFont="1" applyBorder="1" applyAlignment="1">
      <alignment horizontal="center" vertical="center"/>
    </xf>
    <xf numFmtId="0" fontId="64" fillId="0" borderId="12" xfId="1" applyFont="1" applyBorder="1" applyAlignment="1">
      <alignment horizontal="center" vertical="center"/>
    </xf>
    <xf numFmtId="0" fontId="57" fillId="0" borderId="93" xfId="1" applyFont="1" applyBorder="1" applyAlignment="1" applyProtection="1">
      <alignment horizontal="center" vertical="center"/>
      <protection locked="0"/>
    </xf>
    <xf numFmtId="0" fontId="57" fillId="0" borderId="95" xfId="1" applyFont="1" applyBorder="1" applyAlignment="1" applyProtection="1">
      <alignment horizontal="center" vertical="center"/>
      <protection locked="0"/>
    </xf>
    <xf numFmtId="0" fontId="64" fillId="0" borderId="94" xfId="1" applyFont="1" applyBorder="1" applyAlignment="1">
      <alignment horizontal="center" vertical="center"/>
    </xf>
    <xf numFmtId="0" fontId="64" fillId="0" borderId="52" xfId="1" applyFont="1" applyBorder="1" applyAlignment="1">
      <alignment horizontal="center" vertical="center"/>
    </xf>
    <xf numFmtId="0" fontId="57" fillId="0" borderId="96" xfId="1" applyFont="1" applyBorder="1" applyAlignment="1" applyProtection="1">
      <alignment horizontal="center" vertical="center"/>
      <protection locked="0"/>
    </xf>
    <xf numFmtId="0" fontId="64" fillId="0" borderId="51" xfId="1" applyFont="1" applyBorder="1" applyAlignment="1">
      <alignment horizontal="center" vertical="center"/>
    </xf>
    <xf numFmtId="0" fontId="36" fillId="0" borderId="10" xfId="19" applyFont="1" applyBorder="1" applyAlignment="1">
      <alignment horizontal="left" vertical="center"/>
    </xf>
    <xf numFmtId="0" fontId="36" fillId="0" borderId="11" xfId="19" applyFont="1" applyBorder="1" applyAlignment="1">
      <alignment horizontal="left" vertical="center"/>
    </xf>
    <xf numFmtId="0" fontId="36" fillId="0" borderId="5" xfId="19" applyFont="1" applyBorder="1" applyAlignment="1">
      <alignment horizontal="left" vertical="center"/>
    </xf>
    <xf numFmtId="0" fontId="64" fillId="0" borderId="86" xfId="1" applyFont="1" applyBorder="1" applyAlignment="1">
      <alignment horizontal="center" vertical="center"/>
    </xf>
    <xf numFmtId="0" fontId="64" fillId="0" borderId="88" xfId="1" applyFont="1" applyBorder="1" applyAlignment="1">
      <alignment horizontal="center" vertical="center"/>
    </xf>
    <xf numFmtId="1" fontId="71" fillId="7" borderId="99" xfId="1" applyNumberFormat="1" applyFont="1" applyFill="1" applyBorder="1" applyAlignment="1" applyProtection="1">
      <alignment horizontal="center"/>
      <protection locked="0"/>
    </xf>
    <xf numFmtId="1" fontId="71" fillId="7" borderId="100" xfId="1" applyNumberFormat="1" applyFont="1" applyFill="1" applyBorder="1" applyAlignment="1" applyProtection="1">
      <alignment horizontal="center"/>
      <protection locked="0"/>
    </xf>
    <xf numFmtId="0" fontId="64" fillId="0" borderId="90" xfId="1" applyFont="1" applyBorder="1" applyAlignment="1">
      <alignment horizontal="center" vertical="center"/>
    </xf>
    <xf numFmtId="0" fontId="64" fillId="0" borderId="18" xfId="1" applyFont="1" applyBorder="1" applyAlignment="1">
      <alignment horizontal="center" vertical="center"/>
    </xf>
    <xf numFmtId="0" fontId="64" fillId="0" borderId="3" xfId="1" applyFont="1" applyBorder="1" applyAlignment="1">
      <alignment horizontal="center" vertical="center"/>
    </xf>
    <xf numFmtId="0" fontId="65" fillId="0" borderId="0" xfId="1" applyFont="1" applyAlignment="1">
      <alignment horizontal="right"/>
    </xf>
    <xf numFmtId="0" fontId="57" fillId="0" borderId="105" xfId="1" applyFont="1" applyBorder="1" applyAlignment="1" applyProtection="1">
      <alignment horizontal="center" vertical="center"/>
      <protection locked="0"/>
    </xf>
    <xf numFmtId="0" fontId="57" fillId="0" borderId="106" xfId="1" applyFont="1" applyBorder="1" applyAlignment="1" applyProtection="1">
      <alignment horizontal="center" vertical="center"/>
      <protection locked="0"/>
    </xf>
    <xf numFmtId="0" fontId="57" fillId="0" borderId="107" xfId="1" applyFont="1" applyBorder="1" applyAlignment="1" applyProtection="1">
      <alignment horizontal="center" vertical="center"/>
      <protection locked="0"/>
    </xf>
    <xf numFmtId="0" fontId="64" fillId="0" borderId="87" xfId="1" applyFont="1" applyBorder="1" applyAlignment="1">
      <alignment horizontal="center" vertical="center"/>
    </xf>
    <xf numFmtId="0" fontId="64" fillId="0" borderId="91" xfId="1" applyFont="1" applyBorder="1" applyAlignment="1">
      <alignment horizontal="center" vertical="center"/>
    </xf>
    <xf numFmtId="0" fontId="64" fillId="0" borderId="8" xfId="1" applyFont="1" applyBorder="1" applyAlignment="1" applyProtection="1">
      <alignment horizontal="center" vertical="center"/>
      <protection locked="0"/>
    </xf>
    <xf numFmtId="0" fontId="64" fillId="0" borderId="12" xfId="1" applyFont="1" applyBorder="1" applyAlignment="1" applyProtection="1">
      <alignment horizontal="center" vertical="center"/>
      <protection locked="0"/>
    </xf>
    <xf numFmtId="0" fontId="64" fillId="0" borderId="102" xfId="1" applyFont="1" applyBorder="1" applyAlignment="1">
      <alignment horizontal="center" vertical="center"/>
    </xf>
    <xf numFmtId="0" fontId="57" fillId="0" borderId="132" xfId="1" applyFont="1" applyBorder="1" applyAlignment="1" applyProtection="1">
      <alignment horizontal="center" vertical="center"/>
      <protection locked="0"/>
    </xf>
    <xf numFmtId="0" fontId="64" fillId="0" borderId="104" xfId="1" applyFont="1" applyBorder="1" applyAlignment="1">
      <alignment horizontal="center" vertical="center"/>
    </xf>
    <xf numFmtId="0" fontId="57" fillId="0" borderId="133" xfId="1" applyFont="1" applyBorder="1" applyAlignment="1" applyProtection="1">
      <alignment horizontal="center" vertical="center"/>
      <protection locked="0"/>
    </xf>
    <xf numFmtId="0" fontId="57" fillId="0" borderId="19" xfId="1" applyFont="1" applyBorder="1" applyAlignment="1" applyProtection="1">
      <alignment horizontal="center" vertical="center"/>
      <protection locked="0"/>
    </xf>
    <xf numFmtId="0" fontId="64" fillId="0" borderId="19" xfId="1" applyFont="1" applyBorder="1" applyAlignment="1">
      <alignment horizontal="center" vertical="center"/>
    </xf>
    <xf numFmtId="165" fontId="47" fillId="0" borderId="1" xfId="1" applyNumberFormat="1" applyFont="1" applyBorder="1" applyAlignment="1">
      <alignment horizontal="left"/>
    </xf>
    <xf numFmtId="165" fontId="47" fillId="0" borderId="12" xfId="1" applyNumberFormat="1" applyFont="1" applyBorder="1" applyAlignment="1">
      <alignment horizontal="left"/>
    </xf>
    <xf numFmtId="0" fontId="57" fillId="0" borderId="101" xfId="1" applyFont="1" applyBorder="1" applyAlignment="1" applyProtection="1">
      <alignment horizontal="center" vertical="center"/>
      <protection locked="0"/>
    </xf>
    <xf numFmtId="0" fontId="57" fillId="0" borderId="7" xfId="1" applyFont="1" applyBorder="1" applyAlignment="1" applyProtection="1">
      <alignment horizontal="center" vertical="center"/>
      <protection locked="0"/>
    </xf>
    <xf numFmtId="0" fontId="57" fillId="0" borderId="4" xfId="1" applyFont="1" applyBorder="1" applyAlignment="1" applyProtection="1">
      <alignment horizontal="center" vertical="center"/>
      <protection locked="0"/>
    </xf>
    <xf numFmtId="0" fontId="47" fillId="0" borderId="18" xfId="1" applyFont="1" applyBorder="1" applyAlignment="1">
      <alignment horizontal="center" vertical="center"/>
    </xf>
    <xf numFmtId="0" fontId="47" fillId="0" borderId="3" xfId="1" applyFont="1" applyBorder="1" applyAlignment="1">
      <alignment horizontal="center" vertical="center"/>
    </xf>
    <xf numFmtId="0" fontId="52" fillId="0" borderId="26" xfId="1" applyFont="1" applyBorder="1" applyAlignment="1">
      <alignment horizontal="center"/>
    </xf>
    <xf numFmtId="0" fontId="52" fillId="0" borderId="33" xfId="1" applyFont="1" applyBorder="1" applyAlignment="1">
      <alignment horizontal="center"/>
    </xf>
    <xf numFmtId="0" fontId="52" fillId="0" borderId="61" xfId="1" applyFont="1" applyBorder="1" applyAlignment="1">
      <alignment horizontal="center"/>
    </xf>
    <xf numFmtId="0" fontId="52" fillId="0" borderId="62" xfId="1" applyFont="1" applyBorder="1" applyAlignment="1">
      <alignment horizontal="center"/>
    </xf>
    <xf numFmtId="0" fontId="52" fillId="0" borderId="32" xfId="1" applyFont="1" applyBorder="1" applyAlignment="1">
      <alignment horizontal="center"/>
    </xf>
    <xf numFmtId="0" fontId="52" fillId="0" borderId="31" xfId="1" applyFont="1" applyBorder="1" applyAlignment="1">
      <alignment horizontal="center"/>
    </xf>
    <xf numFmtId="0" fontId="39" fillId="0" borderId="0" xfId="20" applyFont="1" applyAlignment="1">
      <alignment horizontal="center"/>
    </xf>
    <xf numFmtId="0" fontId="41" fillId="0" borderId="0" xfId="20" applyFont="1" applyAlignment="1">
      <alignment horizontal="center" vertical="center"/>
    </xf>
    <xf numFmtId="164" fontId="38" fillId="0" borderId="20" xfId="21" applyNumberFormat="1" applyFont="1" applyBorder="1" applyAlignment="1" applyProtection="1">
      <alignment horizontal="left"/>
      <protection locked="0"/>
    </xf>
    <xf numFmtId="0" fontId="80" fillId="0" borderId="36" xfId="1" applyFont="1" applyBorder="1" applyAlignment="1">
      <alignment horizontal="center"/>
    </xf>
    <xf numFmtId="0" fontId="49" fillId="0" borderId="108" xfId="1" applyFont="1" applyBorder="1" applyAlignment="1">
      <alignment horizontal="center" vertical="center"/>
    </xf>
    <xf numFmtId="0" fontId="96" fillId="0" borderId="36" xfId="1" quotePrefix="1" applyFont="1" applyBorder="1" applyAlignment="1">
      <alignment horizontal="center"/>
    </xf>
    <xf numFmtId="0" fontId="52" fillId="8" borderId="61" xfId="1" applyFont="1" applyFill="1" applyBorder="1" applyAlignment="1" applyProtection="1">
      <alignment horizontal="center" vertical="center"/>
      <protection locked="0"/>
    </xf>
    <xf numFmtId="0" fontId="52" fillId="8" borderId="33" xfId="1" applyFont="1" applyFill="1" applyBorder="1" applyAlignment="1" applyProtection="1">
      <alignment horizontal="center" vertical="center"/>
      <protection locked="0"/>
    </xf>
    <xf numFmtId="0" fontId="52" fillId="8" borderId="62" xfId="1" applyFont="1" applyFill="1" applyBorder="1" applyAlignment="1" applyProtection="1">
      <alignment horizontal="center" vertical="center"/>
      <protection locked="0"/>
    </xf>
    <xf numFmtId="0" fontId="38" fillId="0" borderId="22" xfId="21" applyFont="1" applyBorder="1" applyAlignment="1" applyProtection="1">
      <alignment horizontal="left"/>
      <protection locked="0"/>
    </xf>
    <xf numFmtId="0" fontId="41" fillId="0" borderId="0" xfId="18" applyFont="1" applyAlignment="1">
      <alignment horizontal="center"/>
    </xf>
    <xf numFmtId="0" fontId="103" fillId="0" borderId="69" xfId="18" applyFont="1" applyBorder="1" applyAlignment="1">
      <alignment horizontal="center"/>
    </xf>
    <xf numFmtId="0" fontId="38" fillId="0" borderId="109" xfId="21" applyFont="1" applyBorder="1" applyAlignment="1" applyProtection="1">
      <alignment horizontal="left"/>
      <protection locked="0"/>
    </xf>
    <xf numFmtId="165" fontId="38" fillId="0" borderId="109" xfId="21" applyNumberFormat="1" applyFont="1" applyBorder="1" applyAlignment="1" applyProtection="1">
      <alignment horizontal="left"/>
      <protection locked="0"/>
    </xf>
    <xf numFmtId="0" fontId="47" fillId="0" borderId="27" xfId="1" applyFont="1" applyBorder="1" applyAlignment="1" applyProtection="1">
      <alignment horizontal="center" vertical="center"/>
      <protection locked="0"/>
    </xf>
    <xf numFmtId="0" fontId="47" fillId="0" borderId="118" xfId="1" applyFont="1" applyBorder="1" applyAlignment="1" applyProtection="1">
      <alignment horizontal="center" vertical="center"/>
      <protection locked="0"/>
    </xf>
    <xf numFmtId="0" fontId="47" fillId="0" borderId="28" xfId="1" applyFont="1" applyBorder="1" applyAlignment="1" applyProtection="1">
      <alignment horizontal="center" vertical="center"/>
      <protection locked="0"/>
    </xf>
    <xf numFmtId="0" fontId="47" fillId="0" borderId="119" xfId="1" applyFont="1" applyBorder="1" applyAlignment="1" applyProtection="1">
      <alignment horizontal="center" vertical="center"/>
      <protection locked="0"/>
    </xf>
    <xf numFmtId="0" fontId="47" fillId="0" borderId="120" xfId="1" applyFont="1" applyBorder="1" applyAlignment="1" applyProtection="1">
      <alignment horizontal="center" vertical="center"/>
      <protection locked="0"/>
    </xf>
    <xf numFmtId="0" fontId="47" fillId="0" borderId="121" xfId="1" applyFont="1" applyBorder="1" applyAlignment="1" applyProtection="1">
      <alignment horizontal="center" vertical="center"/>
      <protection locked="0"/>
    </xf>
    <xf numFmtId="0" fontId="51" fillId="0" borderId="108" xfId="1" applyFont="1" applyBorder="1" applyAlignment="1">
      <alignment horizontal="center" vertical="center"/>
    </xf>
    <xf numFmtId="0" fontId="113" fillId="0" borderId="36" xfId="1" quotePrefix="1" applyFont="1" applyBorder="1" applyAlignment="1">
      <alignment horizontal="center" vertical="center"/>
    </xf>
    <xf numFmtId="0" fontId="96" fillId="0" borderId="36" xfId="1" quotePrefix="1" applyFont="1" applyBorder="1" applyAlignment="1">
      <alignment horizontal="center" vertical="center"/>
    </xf>
    <xf numFmtId="0" fontId="50" fillId="0" borderId="26" xfId="1" applyFont="1" applyBorder="1" applyAlignment="1">
      <alignment horizontal="center"/>
    </xf>
    <xf numFmtId="0" fontId="50" fillId="0" borderId="33" xfId="1" applyFont="1" applyBorder="1" applyAlignment="1">
      <alignment horizontal="center"/>
    </xf>
    <xf numFmtId="0" fontId="50" fillId="0" borderId="25" xfId="1" applyFont="1" applyBorder="1" applyAlignment="1">
      <alignment horizontal="center"/>
    </xf>
    <xf numFmtId="0" fontId="50" fillId="0" borderId="32" xfId="1" applyFont="1" applyBorder="1" applyAlignment="1">
      <alignment horizontal="center" vertical="center"/>
    </xf>
    <xf numFmtId="0" fontId="50" fillId="0" borderId="31" xfId="1" applyFont="1" applyBorder="1" applyAlignment="1">
      <alignment horizontal="center" vertical="center"/>
    </xf>
    <xf numFmtId="0" fontId="50" fillId="0" borderId="110" xfId="1" applyFont="1" applyBorder="1" applyAlignment="1">
      <alignment horizontal="center" vertical="center" wrapText="1"/>
    </xf>
    <xf numFmtId="0" fontId="50" fillId="0" borderId="111" xfId="1" applyFont="1" applyBorder="1" applyAlignment="1">
      <alignment horizontal="center" vertical="center" wrapText="1"/>
    </xf>
    <xf numFmtId="0" fontId="50" fillId="0" borderId="112" xfId="1" applyFont="1" applyBorder="1" applyAlignment="1">
      <alignment horizontal="center" vertical="center" wrapText="1"/>
    </xf>
    <xf numFmtId="0" fontId="47" fillId="0" borderId="113" xfId="1" applyFont="1" applyBorder="1" applyAlignment="1" applyProtection="1">
      <alignment horizontal="center" vertical="center"/>
      <protection locked="0"/>
    </xf>
    <xf numFmtId="0" fontId="47" fillId="0" borderId="114" xfId="1" applyFont="1" applyBorder="1" applyAlignment="1" applyProtection="1">
      <alignment horizontal="center" vertical="center"/>
      <protection locked="0"/>
    </xf>
    <xf numFmtId="0" fontId="47" fillId="0" borderId="115" xfId="1" applyFont="1" applyBorder="1" applyAlignment="1" applyProtection="1">
      <alignment horizontal="center" vertical="center"/>
      <protection locked="0"/>
    </xf>
    <xf numFmtId="0" fontId="47" fillId="0" borderId="116" xfId="1" applyFont="1" applyBorder="1" applyAlignment="1" applyProtection="1">
      <alignment horizontal="center" vertical="center"/>
      <protection locked="0"/>
    </xf>
    <xf numFmtId="0" fontId="47" fillId="0" borderId="0" xfId="1" applyFont="1" applyAlignment="1" applyProtection="1">
      <alignment horizontal="center" vertical="center"/>
      <protection locked="0"/>
    </xf>
    <xf numFmtId="0" fontId="47" fillId="0" borderId="117" xfId="1" applyFont="1" applyBorder="1" applyAlignment="1" applyProtection="1">
      <alignment horizontal="center" vertical="center"/>
      <protection locked="0"/>
    </xf>
    <xf numFmtId="0" fontId="47" fillId="0" borderId="26" xfId="1" applyFont="1" applyBorder="1" applyAlignment="1" applyProtection="1">
      <alignment horizontal="center" vertical="center" wrapText="1"/>
      <protection locked="0"/>
    </xf>
    <xf numFmtId="0" fontId="47" fillId="0" borderId="25" xfId="1" applyFont="1" applyBorder="1" applyAlignment="1" applyProtection="1">
      <alignment horizontal="center" vertical="center" wrapText="1"/>
      <protection locked="0"/>
    </xf>
    <xf numFmtId="0" fontId="47" fillId="0" borderId="27" xfId="1" applyFont="1" applyBorder="1" applyAlignment="1" applyProtection="1">
      <alignment horizontal="center" vertical="center" wrapText="1"/>
      <protection locked="0"/>
    </xf>
    <xf numFmtId="0" fontId="47" fillId="0" borderId="28" xfId="1" applyFont="1" applyBorder="1" applyAlignment="1" applyProtection="1">
      <alignment horizontal="center" vertical="center" wrapText="1"/>
      <protection locked="0"/>
    </xf>
    <xf numFmtId="0" fontId="48" fillId="0" borderId="27" xfId="1" applyFont="1" applyBorder="1" applyAlignment="1" applyProtection="1">
      <alignment horizontal="center" vertical="center"/>
      <protection locked="0"/>
    </xf>
    <xf numFmtId="0" fontId="48" fillId="0" borderId="118" xfId="1" applyFont="1" applyBorder="1" applyAlignment="1" applyProtection="1">
      <alignment horizontal="center" vertical="center"/>
      <protection locked="0"/>
    </xf>
    <xf numFmtId="0" fontId="48" fillId="0" borderId="28" xfId="1" applyFont="1" applyBorder="1" applyAlignment="1" applyProtection="1">
      <alignment horizontal="center" vertical="center"/>
      <protection locked="0"/>
    </xf>
    <xf numFmtId="0" fontId="52" fillId="0" borderId="25" xfId="1" applyFont="1" applyBorder="1" applyAlignment="1">
      <alignment horizontal="center"/>
    </xf>
    <xf numFmtId="0" fontId="51" fillId="0" borderId="123" xfId="1" applyFont="1" applyBorder="1" applyAlignment="1">
      <alignment horizontal="center" vertical="center"/>
    </xf>
    <xf numFmtId="0" fontId="80" fillId="0" borderId="37" xfId="1" applyFont="1" applyBorder="1" applyAlignment="1">
      <alignment horizontal="center" vertical="center"/>
    </xf>
    <xf numFmtId="0" fontId="51" fillId="0" borderId="68" xfId="1" applyFont="1" applyBorder="1" applyAlignment="1">
      <alignment horizontal="center" vertical="center"/>
    </xf>
    <xf numFmtId="0" fontId="38" fillId="0" borderId="124" xfId="18" applyFont="1" applyBorder="1" applyAlignment="1">
      <alignment horizontal="center" vertical="center" wrapText="1"/>
    </xf>
    <xf numFmtId="0" fontId="38" fillId="0" borderId="125" xfId="18" applyFont="1" applyBorder="1" applyAlignment="1">
      <alignment horizontal="center" vertical="center" wrapText="1"/>
    </xf>
    <xf numFmtId="0" fontId="36" fillId="0" borderId="10" xfId="18" applyFont="1" applyBorder="1" applyAlignment="1" applyProtection="1">
      <alignment horizontal="center" vertical="center" wrapText="1"/>
      <protection locked="0"/>
    </xf>
    <xf numFmtId="0" fontId="36" fillId="0" borderId="5" xfId="18" applyFont="1" applyBorder="1" applyAlignment="1" applyProtection="1">
      <alignment horizontal="center" vertical="center" wrapText="1"/>
      <protection locked="0"/>
    </xf>
    <xf numFmtId="0" fontId="36" fillId="0" borderId="74" xfId="18" applyFont="1" applyBorder="1" applyAlignment="1" applyProtection="1">
      <alignment horizontal="center" vertical="center" wrapText="1"/>
      <protection locked="0"/>
    </xf>
    <xf numFmtId="0" fontId="36" fillId="0" borderId="75" xfId="18" applyFont="1" applyBorder="1" applyAlignment="1" applyProtection="1">
      <alignment horizontal="center" vertical="center" wrapText="1"/>
      <protection locked="0"/>
    </xf>
    <xf numFmtId="0" fontId="38" fillId="0" borderId="74" xfId="18" applyFont="1" applyBorder="1" applyAlignment="1" applyProtection="1">
      <alignment horizontal="center" vertical="center"/>
      <protection locked="0"/>
    </xf>
    <xf numFmtId="0" fontId="38" fillId="0" borderId="75" xfId="18" applyFont="1" applyBorder="1" applyAlignment="1" applyProtection="1">
      <alignment horizontal="center" vertical="center"/>
      <protection locked="0"/>
    </xf>
    <xf numFmtId="0" fontId="40" fillId="0" borderId="72" xfId="18" applyFont="1" applyBorder="1" applyAlignment="1">
      <alignment horizontal="center" vertical="center" wrapText="1"/>
    </xf>
    <xf numFmtId="0" fontId="38" fillId="0" borderId="72" xfId="18" applyFont="1" applyBorder="1" applyAlignment="1">
      <alignment horizontal="center" vertical="center"/>
    </xf>
    <xf numFmtId="0" fontId="43" fillId="0" borderId="6" xfId="18" applyFont="1" applyBorder="1" applyAlignment="1" applyProtection="1">
      <alignment horizontal="left" vertical="center"/>
      <protection locked="0"/>
    </xf>
  </cellXfs>
  <cellStyles count="22">
    <cellStyle name="Normal" xfId="0" builtinId="0"/>
    <cellStyle name="Normal 2" xfId="1" xr:uid="{00000000-0005-0000-0000-000001000000}"/>
    <cellStyle name="Normal 3" xfId="3" xr:uid="{00000000-0005-0000-0000-000002000000}"/>
    <cellStyle name="Normal 3 2" xfId="9" xr:uid="{00000000-0005-0000-0000-000003000000}"/>
    <cellStyle name="Normal 4" xfId="2" xr:uid="{00000000-0005-0000-0000-000004000000}"/>
    <cellStyle name="Normal 5" xfId="4" xr:uid="{00000000-0005-0000-0000-000005000000}"/>
    <cellStyle name="Normal 5 2" xfId="6" xr:uid="{00000000-0005-0000-0000-000006000000}"/>
    <cellStyle name="Normal 5 2 2" xfId="14" xr:uid="{00000000-0005-0000-0000-000007000000}"/>
    <cellStyle name="Normal 5 2 3" xfId="20" xr:uid="{4C31B4A5-75CF-454F-A07D-C4747EBE205F}"/>
    <cellStyle name="Normal 5 3" xfId="7" xr:uid="{00000000-0005-0000-0000-000008000000}"/>
    <cellStyle name="Normal 5 3 2" xfId="15" xr:uid="{00000000-0005-0000-0000-000009000000}"/>
    <cellStyle name="Normal 5 3 3" xfId="19" xr:uid="{7FFDCD1A-8967-4348-9B9F-8885284425BE}"/>
    <cellStyle name="Normal 5 4" xfId="13" xr:uid="{00000000-0005-0000-0000-00000A000000}"/>
    <cellStyle name="Normal 5 4 2" xfId="18" xr:uid="{8BB2BA2C-3675-491D-9430-4786BDAFFB87}"/>
    <cellStyle name="Normal 6" xfId="8" xr:uid="{00000000-0005-0000-0000-00000B000000}"/>
    <cellStyle name="Normal 6 2" xfId="21" xr:uid="{AF223656-1C3F-4388-AB4A-B67CCA5E425F}"/>
    <cellStyle name="Normal 7" xfId="10" xr:uid="{00000000-0005-0000-0000-00000C000000}"/>
    <cellStyle name="Normal 8" xfId="11" xr:uid="{00000000-0005-0000-0000-00000D000000}"/>
    <cellStyle name="Normal 8 2 2" xfId="17" xr:uid="{12D2CB31-C719-4DB4-B509-748F9CCC82D3}"/>
    <cellStyle name="Normal 9" xfId="16" xr:uid="{0F2F8D28-44F7-41E8-8406-52C1C21E9892}"/>
    <cellStyle name="Percent" xfId="12" builtinId="5"/>
    <cellStyle name="Percent 2" xfId="5" xr:uid="{00000000-0005-0000-0000-00000F000000}"/>
  </cellStyles>
  <dxfs count="82">
    <dxf>
      <fill>
        <patternFill>
          <bgColor theme="5" tint="0.39994506668294322"/>
        </patternFill>
      </fill>
    </dxf>
    <dxf>
      <fill>
        <patternFill>
          <bgColor theme="5" tint="0.39994506668294322"/>
        </patternFill>
      </fill>
    </dxf>
    <dxf>
      <fill>
        <patternFill>
          <bgColor rgb="FFFFFF00"/>
        </patternFill>
      </fill>
    </dxf>
    <dxf>
      <fill>
        <patternFill>
          <bgColor theme="5" tint="0.39994506668294322"/>
        </patternFill>
      </fill>
    </dxf>
    <dxf>
      <fill>
        <patternFill>
          <bgColor theme="5" tint="0.39994506668294322"/>
        </patternFill>
      </fill>
    </dxf>
    <dxf>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theme="5" tint="0.39994506668294322"/>
        </patternFill>
      </fill>
    </dxf>
    <dxf>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rgb="FFFFFF00"/>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auto="1"/>
      </font>
      <fill>
        <patternFill>
          <bgColor theme="5" tint="0.59996337778862885"/>
        </patternFill>
      </fill>
    </dxf>
    <dxf>
      <fill>
        <patternFill>
          <bgColor theme="5" tint="0.39994506668294322"/>
        </patternFill>
      </fill>
    </dxf>
    <dxf>
      <fill>
        <patternFill>
          <bgColor theme="5" tint="0.39994506668294322"/>
        </patternFill>
      </fill>
    </dxf>
    <dxf>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ill>
        <patternFill>
          <bgColor rgb="FFFFFF00"/>
        </patternFill>
      </fill>
    </dxf>
    <dxf>
      <fill>
        <patternFill>
          <bgColor theme="5" tint="0.39994506668294322"/>
        </patternFill>
      </fill>
    </dxf>
    <dxf>
      <font>
        <b/>
        <i val="0"/>
      </font>
    </dxf>
    <dxf>
      <fill>
        <patternFill>
          <bgColor theme="5" tint="0.39994506668294322"/>
        </patternFill>
      </fill>
    </dxf>
    <dxf>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ont>
        <color rgb="FF9C0006"/>
      </font>
      <fill>
        <patternFill>
          <bgColor rgb="FFFFC7CE"/>
        </patternFill>
      </fill>
    </dxf>
    <dxf>
      <font>
        <color auto="1"/>
      </font>
      <fill>
        <patternFill>
          <bgColor theme="5" tint="0.59996337778862885"/>
        </patternFill>
      </fill>
    </dxf>
    <dxf>
      <fill>
        <patternFill>
          <bgColor rgb="FFFFFF00"/>
        </patternFill>
      </fill>
    </dxf>
    <dxf>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FF00"/>
        </patternFill>
      </fill>
    </dxf>
    <dxf>
      <fill>
        <patternFill patternType="solid">
          <fgColor auto="1"/>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microsoft.com/office/2007/relationships/hdphoto" Target="../media/hdphoto8.wdp"/><Relationship Id="rId2" Type="http://schemas.openxmlformats.org/officeDocument/2006/relationships/image" Target="../media/image31.png"/><Relationship Id="rId1" Type="http://schemas.openxmlformats.org/officeDocument/2006/relationships/image" Target="../media/image13.png"/><Relationship Id="rId5" Type="http://schemas.microsoft.com/office/2007/relationships/hdphoto" Target="../media/hdphoto4.wdp"/><Relationship Id="rId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4.png"/><Relationship Id="rId18" Type="http://schemas.microsoft.com/office/2007/relationships/hdphoto" Target="../media/hdphoto6.wdp"/><Relationship Id="rId26" Type="http://schemas.openxmlformats.org/officeDocument/2006/relationships/image" Target="../media/image23.png"/><Relationship Id="rId3" Type="http://schemas.openxmlformats.org/officeDocument/2006/relationships/image" Target="../media/image7.png"/><Relationship Id="rId21" Type="http://schemas.openxmlformats.org/officeDocument/2006/relationships/image" Target="../media/image18.png"/><Relationship Id="rId7" Type="http://schemas.microsoft.com/office/2007/relationships/hdphoto" Target="../media/hdphoto2.wdp"/><Relationship Id="rId12" Type="http://schemas.openxmlformats.org/officeDocument/2006/relationships/image" Target="../media/image13.png"/><Relationship Id="rId17" Type="http://schemas.openxmlformats.org/officeDocument/2006/relationships/image" Target="../media/image16.png"/><Relationship Id="rId25" Type="http://schemas.openxmlformats.org/officeDocument/2006/relationships/image" Target="../media/image22.png"/><Relationship Id="rId2" Type="http://schemas.openxmlformats.org/officeDocument/2006/relationships/image" Target="../media/image6.JPG"/><Relationship Id="rId16" Type="http://schemas.microsoft.com/office/2007/relationships/hdphoto" Target="../media/hdphoto5.wdp"/><Relationship Id="rId20" Type="http://schemas.microsoft.com/office/2007/relationships/hdphoto" Target="../media/hdphoto7.wdp"/><Relationship Id="rId29" Type="http://schemas.openxmlformats.org/officeDocument/2006/relationships/image" Target="../media/image26.png"/><Relationship Id="rId1" Type="http://schemas.openxmlformats.org/officeDocument/2006/relationships/image" Target="../media/image5.png"/><Relationship Id="rId6" Type="http://schemas.openxmlformats.org/officeDocument/2006/relationships/image" Target="../media/image9.png"/><Relationship Id="rId11" Type="http://schemas.openxmlformats.org/officeDocument/2006/relationships/image" Target="../media/image12.png"/><Relationship Id="rId24" Type="http://schemas.openxmlformats.org/officeDocument/2006/relationships/image" Target="../media/image21.png"/><Relationship Id="rId5" Type="http://schemas.microsoft.com/office/2007/relationships/hdphoto" Target="../media/hdphoto1.wdp"/><Relationship Id="rId15" Type="http://schemas.openxmlformats.org/officeDocument/2006/relationships/image" Target="../media/image15.png"/><Relationship Id="rId23" Type="http://schemas.openxmlformats.org/officeDocument/2006/relationships/image" Target="../media/image20.png"/><Relationship Id="rId28" Type="http://schemas.openxmlformats.org/officeDocument/2006/relationships/image" Target="../media/image25.png"/><Relationship Id="rId10" Type="http://schemas.openxmlformats.org/officeDocument/2006/relationships/image" Target="../media/image11.png"/><Relationship Id="rId19" Type="http://schemas.openxmlformats.org/officeDocument/2006/relationships/image" Target="../media/image17.png"/><Relationship Id="rId31" Type="http://schemas.openxmlformats.org/officeDocument/2006/relationships/image" Target="../media/image28.png"/><Relationship Id="rId4" Type="http://schemas.openxmlformats.org/officeDocument/2006/relationships/image" Target="../media/image8.png"/><Relationship Id="rId9" Type="http://schemas.microsoft.com/office/2007/relationships/hdphoto" Target="../media/hdphoto3.wdp"/><Relationship Id="rId14" Type="http://schemas.microsoft.com/office/2007/relationships/hdphoto" Target="../media/hdphoto4.wdp"/><Relationship Id="rId22" Type="http://schemas.openxmlformats.org/officeDocument/2006/relationships/image" Target="../media/image19.png"/><Relationship Id="rId27" Type="http://schemas.openxmlformats.org/officeDocument/2006/relationships/image" Target="../media/image24.png"/><Relationship Id="rId30" Type="http://schemas.openxmlformats.org/officeDocument/2006/relationships/image" Target="../media/image27.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0.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32.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3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9.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9.png"/></Relationships>
</file>

<file path=xl/drawings/drawing1.xml><?xml version="1.0" encoding="utf-8"?>
<xdr:wsDr xmlns:xdr="http://schemas.openxmlformats.org/drawingml/2006/spreadsheetDrawing" xmlns:a="http://schemas.openxmlformats.org/drawingml/2006/main">
  <xdr:twoCellAnchor editAs="oneCell">
    <xdr:from>
      <xdr:col>2</xdr:col>
      <xdr:colOff>100919</xdr:colOff>
      <xdr:row>7</xdr:row>
      <xdr:rowOff>82824</xdr:rowOff>
    </xdr:from>
    <xdr:to>
      <xdr:col>8</xdr:col>
      <xdr:colOff>848611</xdr:colOff>
      <xdr:row>22</xdr:row>
      <xdr:rowOff>155136</xdr:rowOff>
    </xdr:to>
    <xdr:pic>
      <xdr:nvPicPr>
        <xdr:cNvPr id="2" name="Picture 1">
          <a:extLst>
            <a:ext uri="{FF2B5EF4-FFF2-40B4-BE49-F238E27FC236}">
              <a16:creationId xmlns:a16="http://schemas.microsoft.com/office/drawing/2014/main" id="{F0E8B24C-67F6-4D5B-B264-4E68514B15DE}"/>
            </a:ext>
          </a:extLst>
        </xdr:cNvPr>
        <xdr:cNvPicPr>
          <a:picLocks noChangeAspect="1"/>
        </xdr:cNvPicPr>
      </xdr:nvPicPr>
      <xdr:blipFill>
        <a:blip xmlns:r="http://schemas.openxmlformats.org/officeDocument/2006/relationships" r:embed="rId1"/>
        <a:stretch>
          <a:fillRect/>
        </a:stretch>
      </xdr:blipFill>
      <xdr:spPr>
        <a:xfrm>
          <a:off x="1136245" y="1350063"/>
          <a:ext cx="3754279" cy="4735421"/>
        </a:xfrm>
        <a:prstGeom prst="rect">
          <a:avLst/>
        </a:prstGeom>
      </xdr:spPr>
    </xdr:pic>
    <xdr:clientData fLocksWithSheet="0"/>
  </xdr:twoCellAnchor>
  <xdr:oneCellAnchor>
    <xdr:from>
      <xdr:col>0</xdr:col>
      <xdr:colOff>438150</xdr:colOff>
      <xdr:row>0</xdr:row>
      <xdr:rowOff>1</xdr:rowOff>
    </xdr:from>
    <xdr:ext cx="2936499" cy="971550"/>
    <xdr:pic>
      <xdr:nvPicPr>
        <xdr:cNvPr id="3" name="Picture 2">
          <a:extLst>
            <a:ext uri="{FF2B5EF4-FFF2-40B4-BE49-F238E27FC236}">
              <a16:creationId xmlns:a16="http://schemas.microsoft.com/office/drawing/2014/main" id="{10FC0814-D342-4DB9-BDE1-BE838D99116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8150" y="1"/>
          <a:ext cx="2936499" cy="971550"/>
        </a:xfrm>
        <a:prstGeom prst="rect">
          <a:avLst/>
        </a:prstGeom>
      </xdr:spPr>
    </xdr:pic>
    <xdr:clientData/>
  </xdr:oneCellAnchor>
  <xdr:twoCellAnchor editAs="oneCell">
    <xdr:from>
      <xdr:col>1</xdr:col>
      <xdr:colOff>291042</xdr:colOff>
      <xdr:row>20</xdr:row>
      <xdr:rowOff>193674</xdr:rowOff>
    </xdr:from>
    <xdr:to>
      <xdr:col>3</xdr:col>
      <xdr:colOff>191491</xdr:colOff>
      <xdr:row>24</xdr:row>
      <xdr:rowOff>119680</xdr:rowOff>
    </xdr:to>
    <xdr:pic>
      <xdr:nvPicPr>
        <xdr:cNvPr id="4" name="Picture 3">
          <a:extLst>
            <a:ext uri="{FF2B5EF4-FFF2-40B4-BE49-F238E27FC236}">
              <a16:creationId xmlns:a16="http://schemas.microsoft.com/office/drawing/2014/main" id="{E15C725E-314A-456D-BD9D-3D6DA3473271}"/>
            </a:ext>
          </a:extLst>
        </xdr:cNvPr>
        <xdr:cNvPicPr>
          <a:picLocks noChangeAspect="1"/>
        </xdr:cNvPicPr>
      </xdr:nvPicPr>
      <xdr:blipFill>
        <a:blip xmlns:r="http://schemas.openxmlformats.org/officeDocument/2006/relationships" r:embed="rId3"/>
        <a:stretch>
          <a:fillRect/>
        </a:stretch>
      </xdr:blipFill>
      <xdr:spPr>
        <a:xfrm>
          <a:off x="919692" y="5746749"/>
          <a:ext cx="662449" cy="688006"/>
        </a:xfrm>
        <a:prstGeom prst="rect">
          <a:avLst/>
        </a:prstGeom>
      </xdr:spPr>
    </xdr:pic>
    <xdr:clientData/>
  </xdr:twoCellAnchor>
  <xdr:twoCellAnchor editAs="oneCell">
    <xdr:from>
      <xdr:col>1</xdr:col>
      <xdr:colOff>275166</xdr:colOff>
      <xdr:row>26</xdr:row>
      <xdr:rowOff>171450</xdr:rowOff>
    </xdr:from>
    <xdr:to>
      <xdr:col>3</xdr:col>
      <xdr:colOff>249832</xdr:colOff>
      <xdr:row>30</xdr:row>
      <xdr:rowOff>137694</xdr:rowOff>
    </xdr:to>
    <xdr:pic>
      <xdr:nvPicPr>
        <xdr:cNvPr id="5" name="Picture 4">
          <a:extLst>
            <a:ext uri="{FF2B5EF4-FFF2-40B4-BE49-F238E27FC236}">
              <a16:creationId xmlns:a16="http://schemas.microsoft.com/office/drawing/2014/main" id="{39A5BCE0-F1C1-4E0C-9EF2-F12A23B8A54B}"/>
            </a:ext>
          </a:extLst>
        </xdr:cNvPr>
        <xdr:cNvPicPr>
          <a:picLocks noChangeAspect="1"/>
        </xdr:cNvPicPr>
      </xdr:nvPicPr>
      <xdr:blipFill>
        <a:blip xmlns:r="http://schemas.openxmlformats.org/officeDocument/2006/relationships" r:embed="rId4"/>
        <a:stretch>
          <a:fillRect/>
        </a:stretch>
      </xdr:blipFill>
      <xdr:spPr>
        <a:xfrm>
          <a:off x="903816" y="6867525"/>
          <a:ext cx="736666" cy="78539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438980</xdr:colOff>
      <xdr:row>7</xdr:row>
      <xdr:rowOff>82826</xdr:rowOff>
    </xdr:from>
    <xdr:to>
      <xdr:col>6</xdr:col>
      <xdr:colOff>383411</xdr:colOff>
      <xdr:row>10</xdr:row>
      <xdr:rowOff>10294</xdr:rowOff>
    </xdr:to>
    <xdr:pic>
      <xdr:nvPicPr>
        <xdr:cNvPr id="2" name="Picture 1">
          <a:extLst>
            <a:ext uri="{FF2B5EF4-FFF2-40B4-BE49-F238E27FC236}">
              <a16:creationId xmlns:a16="http://schemas.microsoft.com/office/drawing/2014/main" id="{B09D444D-899A-43B9-9406-8080A41E0028}"/>
            </a:ext>
          </a:extLst>
        </xdr:cNvPr>
        <xdr:cNvPicPr>
          <a:picLocks noChangeAspect="1"/>
        </xdr:cNvPicPr>
      </xdr:nvPicPr>
      <xdr:blipFill>
        <a:blip xmlns:r="http://schemas.openxmlformats.org/officeDocument/2006/relationships" r:embed="rId1"/>
        <a:stretch>
          <a:fillRect/>
        </a:stretch>
      </xdr:blipFill>
      <xdr:spPr>
        <a:xfrm>
          <a:off x="2458280" y="1244876"/>
          <a:ext cx="851688" cy="279893"/>
        </a:xfrm>
        <a:prstGeom prst="rect">
          <a:avLst/>
        </a:prstGeom>
      </xdr:spPr>
    </xdr:pic>
    <xdr:clientData/>
  </xdr:twoCellAnchor>
  <xdr:twoCellAnchor editAs="oneCell">
    <xdr:from>
      <xdr:col>16</xdr:col>
      <xdr:colOff>0</xdr:colOff>
      <xdr:row>1</xdr:row>
      <xdr:rowOff>0</xdr:rowOff>
    </xdr:from>
    <xdr:to>
      <xdr:col>16</xdr:col>
      <xdr:colOff>1120874</xdr:colOff>
      <xdr:row>4</xdr:row>
      <xdr:rowOff>2012</xdr:rowOff>
    </xdr:to>
    <xdr:pic>
      <xdr:nvPicPr>
        <xdr:cNvPr id="3" name="Picture 2">
          <a:extLst>
            <a:ext uri="{FF2B5EF4-FFF2-40B4-BE49-F238E27FC236}">
              <a16:creationId xmlns:a16="http://schemas.microsoft.com/office/drawing/2014/main" id="{5C2EFED4-D388-43E2-8DBB-F74599BF9F95}"/>
            </a:ext>
          </a:extLst>
        </xdr:cNvPr>
        <xdr:cNvPicPr>
          <a:picLocks noChangeAspect="1"/>
        </xdr:cNvPicPr>
      </xdr:nvPicPr>
      <xdr:blipFill>
        <a:blip xmlns:r="http://schemas.openxmlformats.org/officeDocument/2006/relationships" r:embed="rId1"/>
        <a:stretch>
          <a:fillRect/>
        </a:stretch>
      </xdr:blipFill>
      <xdr:spPr>
        <a:xfrm>
          <a:off x="7553325" y="190500"/>
          <a:ext cx="1120874" cy="373487"/>
        </a:xfrm>
        <a:prstGeom prst="rect">
          <a:avLst/>
        </a:prstGeom>
      </xdr:spPr>
    </xdr:pic>
    <xdr:clientData/>
  </xdr:twoCellAnchor>
  <xdr:twoCellAnchor editAs="oneCell">
    <xdr:from>
      <xdr:col>16</xdr:col>
      <xdr:colOff>85533</xdr:colOff>
      <xdr:row>5</xdr:row>
      <xdr:rowOff>0</xdr:rowOff>
    </xdr:from>
    <xdr:to>
      <xdr:col>16</xdr:col>
      <xdr:colOff>834619</xdr:colOff>
      <xdr:row>6</xdr:row>
      <xdr:rowOff>61224</xdr:rowOff>
    </xdr:to>
    <xdr:pic>
      <xdr:nvPicPr>
        <xdr:cNvPr id="4" name="Picture 3">
          <a:extLst>
            <a:ext uri="{FF2B5EF4-FFF2-40B4-BE49-F238E27FC236}">
              <a16:creationId xmlns:a16="http://schemas.microsoft.com/office/drawing/2014/main" id="{1132AEF4-40F2-4086-948A-19C43F9DDB17}"/>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6944" b="93056" l="4673" r="90187">
                      <a14:foregroundMark x1="10748" y1="16667" x2="11215" y2="94444"/>
                      <a14:foregroundMark x1="11215" y1="94444" x2="10748" y2="94444"/>
                      <a14:foregroundMark x1="5140" y1="54167" x2="7944" y2="52778"/>
                      <a14:foregroundMark x1="88318" y1="52778" x2="90187" y2="48611"/>
                    </a14:backgroundRemoval>
                  </a14:imgEffect>
                </a14:imgLayer>
              </a14:imgProps>
            </a:ext>
          </a:extLst>
        </a:blip>
        <a:stretch>
          <a:fillRect/>
        </a:stretch>
      </xdr:blipFill>
      <xdr:spPr>
        <a:xfrm>
          <a:off x="7593861" y="755431"/>
          <a:ext cx="750399" cy="258293"/>
        </a:xfrm>
        <a:prstGeom prst="rect">
          <a:avLst/>
        </a:prstGeom>
      </xdr:spPr>
    </xdr:pic>
    <xdr:clientData/>
  </xdr:twoCellAnchor>
  <xdr:twoCellAnchor editAs="oneCell">
    <xdr:from>
      <xdr:col>16</xdr:col>
      <xdr:colOff>0</xdr:colOff>
      <xdr:row>9</xdr:row>
      <xdr:rowOff>49787</xdr:rowOff>
    </xdr:from>
    <xdr:to>
      <xdr:col>16</xdr:col>
      <xdr:colOff>893235</xdr:colOff>
      <xdr:row>11</xdr:row>
      <xdr:rowOff>75440</xdr:rowOff>
    </xdr:to>
    <xdr:pic>
      <xdr:nvPicPr>
        <xdr:cNvPr id="5" name="Picture 4">
          <a:extLst>
            <a:ext uri="{FF2B5EF4-FFF2-40B4-BE49-F238E27FC236}">
              <a16:creationId xmlns:a16="http://schemas.microsoft.com/office/drawing/2014/main" id="{6E8C508C-8FE3-4C77-8050-5CF798BFD287}"/>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6838" b="89744" l="5505" r="89602">
                      <a14:foregroundMark x1="8869" y1="31624" x2="24771" y2="25641"/>
                      <a14:foregroundMark x1="24771" y1="25641" x2="25382" y2="6838"/>
                      <a14:foregroundMark x1="25382" y1="18803" x2="18043" y2="56410"/>
                      <a14:foregroundMark x1="18043" y1="56410" x2="5505" y2="88889"/>
                      <a14:foregroundMark x1="5505" y1="88889" x2="14067" y2="48718"/>
                      <a14:foregroundMark x1="14067" y1="48718" x2="23853" y2="32479"/>
                      <a14:foregroundMark x1="17125" y1="75214" x2="37920" y2="47009"/>
                    </a14:backgroundRemoval>
                  </a14:imgEffect>
                </a14:imgLayer>
              </a14:imgProps>
            </a:ext>
          </a:extLst>
        </a:blip>
        <a:stretch>
          <a:fillRect/>
        </a:stretch>
      </xdr:blipFill>
      <xdr:spPr>
        <a:xfrm>
          <a:off x="7508328" y="1363580"/>
          <a:ext cx="894548" cy="3212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97266</xdr:rowOff>
    </xdr:from>
    <xdr:to>
      <xdr:col>5</xdr:col>
      <xdr:colOff>281608</xdr:colOff>
      <xdr:row>5</xdr:row>
      <xdr:rowOff>133282</xdr:rowOff>
    </xdr:to>
    <xdr:pic>
      <xdr:nvPicPr>
        <xdr:cNvPr id="4" name="Picture 3">
          <a:extLst>
            <a:ext uri="{FF2B5EF4-FFF2-40B4-BE49-F238E27FC236}">
              <a16:creationId xmlns:a16="http://schemas.microsoft.com/office/drawing/2014/main" id="{B5995412-7610-7354-1AE5-7CC25E5967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7266"/>
          <a:ext cx="2910508" cy="9123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384834</xdr:colOff>
      <xdr:row>0</xdr:row>
      <xdr:rowOff>135958</xdr:rowOff>
    </xdr:from>
    <xdr:to>
      <xdr:col>16</xdr:col>
      <xdr:colOff>729698</xdr:colOff>
      <xdr:row>1</xdr:row>
      <xdr:rowOff>123030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clrChange>
            <a:clrFrom>
              <a:srgbClr val="FEFEFE"/>
            </a:clrFrom>
            <a:clrTo>
              <a:srgbClr val="FEFEFE">
                <a:alpha val="0"/>
              </a:srgbClr>
            </a:clrTo>
          </a:clrChange>
        </a:blip>
        <a:stretch>
          <a:fillRect/>
        </a:stretch>
      </xdr:blipFill>
      <xdr:spPr>
        <a:xfrm>
          <a:off x="7839182" y="135958"/>
          <a:ext cx="961090" cy="353577"/>
        </a:xfrm>
        <a:prstGeom prst="rect">
          <a:avLst/>
        </a:prstGeom>
        <a:noFill/>
        <a:ln>
          <a:noFill/>
        </a:ln>
        <a:effectLst>
          <a:glow rad="127000">
            <a:schemeClr val="accent1">
              <a:alpha val="0"/>
            </a:schemeClr>
          </a:glow>
        </a:effectLst>
      </xdr:spPr>
    </xdr:pic>
    <xdr:clientData/>
  </xdr:twoCellAnchor>
  <xdr:twoCellAnchor editAs="oneCell">
    <xdr:from>
      <xdr:col>15</xdr:col>
      <xdr:colOff>527278</xdr:colOff>
      <xdr:row>2</xdr:row>
      <xdr:rowOff>124175</xdr:rowOff>
    </xdr:from>
    <xdr:to>
      <xdr:col>16</xdr:col>
      <xdr:colOff>764366</xdr:colOff>
      <xdr:row>5</xdr:row>
      <xdr:rowOff>146152</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tretch>
          <a:fillRect/>
        </a:stretch>
      </xdr:blipFill>
      <xdr:spPr>
        <a:xfrm>
          <a:off x="8153904" y="641010"/>
          <a:ext cx="873192" cy="492429"/>
        </a:xfrm>
        <a:prstGeom prst="rect">
          <a:avLst/>
        </a:prstGeom>
      </xdr:spPr>
    </xdr:pic>
    <xdr:clientData/>
  </xdr:twoCellAnchor>
  <xdr:oneCellAnchor>
    <xdr:from>
      <xdr:col>15</xdr:col>
      <xdr:colOff>386416</xdr:colOff>
      <xdr:row>5</xdr:row>
      <xdr:rowOff>123719</xdr:rowOff>
    </xdr:from>
    <xdr:ext cx="1005699" cy="453903"/>
    <xdr:pic>
      <xdr:nvPicPr>
        <xdr:cNvPr id="15" name="Picture 14">
          <a:extLst>
            <a:ext uri="{FF2B5EF4-FFF2-40B4-BE49-F238E27FC236}">
              <a16:creationId xmlns:a16="http://schemas.microsoft.com/office/drawing/2014/main" id="{EB255D78-97A3-4202-BD25-37289FE2A3F6}"/>
            </a:ext>
          </a:extLst>
        </xdr:cNvPr>
        <xdr:cNvPicPr>
          <a:picLocks noChangeAspect="1"/>
        </xdr:cNvPicPr>
      </xdr:nvPicPr>
      <xdr:blipFill>
        <a:blip xmlns:r="http://schemas.openxmlformats.org/officeDocument/2006/relationships" r:embed="rId3">
          <a:clrChange>
            <a:clrFrom>
              <a:srgbClr val="FEFEFE"/>
            </a:clrFrom>
            <a:clrTo>
              <a:srgbClr val="FEFEFE">
                <a:alpha val="0"/>
              </a:srgbClr>
            </a:clrTo>
          </a:clrChange>
        </a:blip>
        <a:stretch>
          <a:fillRect/>
        </a:stretch>
      </xdr:blipFill>
      <xdr:spPr>
        <a:xfrm>
          <a:off x="7815916" y="1230084"/>
          <a:ext cx="1005699" cy="453903"/>
        </a:xfrm>
        <a:prstGeom prst="rect">
          <a:avLst/>
        </a:prstGeom>
      </xdr:spPr>
    </xdr:pic>
    <xdr:clientData/>
  </xdr:oneCellAnchor>
  <xdr:oneCellAnchor>
    <xdr:from>
      <xdr:col>15</xdr:col>
      <xdr:colOff>295496</xdr:colOff>
      <xdr:row>7</xdr:row>
      <xdr:rowOff>202322</xdr:rowOff>
    </xdr:from>
    <xdr:ext cx="1506927" cy="362952"/>
    <xdr:pic>
      <xdr:nvPicPr>
        <xdr:cNvPr id="17" name="Picture 16">
          <a:extLst>
            <a:ext uri="{FF2B5EF4-FFF2-40B4-BE49-F238E27FC236}">
              <a16:creationId xmlns:a16="http://schemas.microsoft.com/office/drawing/2014/main" id="{A7D06426-D853-49D5-A3A1-92ECA667D178}"/>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743" b="96535" l="9184" r="89796">
                      <a14:foregroundMark x1="31633" y1="92822" x2="31633" y2="92822"/>
                      <a14:foregroundMark x1="19388" y1="89604" x2="19388" y2="89604"/>
                      <a14:foregroundMark x1="44898" y1="94554" x2="47959" y2="91584"/>
                      <a14:foregroundMark x1="87755" y1="96782" x2="48980" y2="91584"/>
                      <a14:foregroundMark x1="44898" y1="89604" x2="40816" y2="85396"/>
                      <a14:foregroundMark x1="47959" y1="86139" x2="54082" y2="84158"/>
                      <a14:foregroundMark x1="56122" y1="84406" x2="51020" y2="71782"/>
                      <a14:foregroundMark x1="51020" y1="71782" x2="50000" y2="71040"/>
                      <a14:foregroundMark x1="31633" y1="62871" x2="31633" y2="62871"/>
                      <a14:foregroundMark x1="21429" y1="59653" x2="21429" y2="59653"/>
                      <a14:foregroundMark x1="19388" y1="57426" x2="19388" y2="57426"/>
                      <a14:foregroundMark x1="50000" y1="66584" x2="15306" y2="56683"/>
                      <a14:foregroundMark x1="15306" y1="56683" x2="34694" y2="56436"/>
                      <a14:foregroundMark x1="74490" y1="72277" x2="70408" y2="70050"/>
                      <a14:foregroundMark x1="65306" y1="55693" x2="57143" y2="50990"/>
                      <a14:foregroundMark x1="58163" y1="51733" x2="44898" y2="47277"/>
                      <a14:foregroundMark x1="56122" y1="49257" x2="45918" y2="43069"/>
                      <a14:foregroundMark x1="52041" y1="43812" x2="51020" y2="38614"/>
                      <a14:foregroundMark x1="56122" y1="39356" x2="55102" y2="34901"/>
                      <a14:foregroundMark x1="55102" y1="34158" x2="59184" y2="29455"/>
                      <a14:foregroundMark x1="61224" y1="29208" x2="67347" y2="26733"/>
                      <a14:foregroundMark x1="73469" y1="30693" x2="41837" y2="743"/>
                    </a14:backgroundRemoval>
                  </a14:imgEffect>
                </a14:imgLayer>
              </a14:imgProps>
            </a:ext>
          </a:extLst>
        </a:blip>
        <a:stretch>
          <a:fillRect/>
        </a:stretch>
      </xdr:blipFill>
      <xdr:spPr>
        <a:xfrm rot="5400000">
          <a:off x="8296984" y="956507"/>
          <a:ext cx="362952" cy="1506927"/>
        </a:xfrm>
        <a:prstGeom prst="rect">
          <a:avLst/>
        </a:prstGeom>
      </xdr:spPr>
    </xdr:pic>
    <xdr:clientData/>
  </xdr:oneCellAnchor>
  <xdr:oneCellAnchor>
    <xdr:from>
      <xdr:col>19</xdr:col>
      <xdr:colOff>25804</xdr:colOff>
      <xdr:row>0</xdr:row>
      <xdr:rowOff>64356</xdr:rowOff>
    </xdr:from>
    <xdr:ext cx="1230922" cy="293801"/>
    <xdr:pic>
      <xdr:nvPicPr>
        <xdr:cNvPr id="21" name="Picture 20">
          <a:extLst>
            <a:ext uri="{FF2B5EF4-FFF2-40B4-BE49-F238E27FC236}">
              <a16:creationId xmlns:a16="http://schemas.microsoft.com/office/drawing/2014/main" id="{EAFBE2CE-8391-4A85-9E6E-5D994E823612}"/>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8475" b="89831" l="3306" r="94215">
                      <a14:foregroundMark x1="18595" y1="74576" x2="48760" y2="50847"/>
                      <a14:foregroundMark x1="48760" y1="50847" x2="42562" y2="74576"/>
                      <a14:foregroundMark x1="42562" y1="35593" x2="39256" y2="55932"/>
                      <a14:foregroundMark x1="12810" y1="35593" x2="3306" y2="77966"/>
                      <a14:foregroundMark x1="61570" y1="54237" x2="64463" y2="45763"/>
                      <a14:foregroundMark x1="67355" y1="74576" x2="94215" y2="66102"/>
                      <a14:foregroundMark x1="81405" y1="81356" x2="81405" y2="81356"/>
                      <a14:foregroundMark x1="78099" y1="76271" x2="78099" y2="76271"/>
                      <a14:foregroundMark x1="78099" y1="76271" x2="78099" y2="76271"/>
                      <a14:foregroundMark x1="74380" y1="81356" x2="81818" y2="74576"/>
                    </a14:backgroundRemoval>
                  </a14:imgEffect>
                </a14:imgLayer>
              </a14:imgProps>
            </a:ext>
          </a:extLst>
        </a:blip>
        <a:stretch>
          <a:fillRect/>
        </a:stretch>
      </xdr:blipFill>
      <xdr:spPr>
        <a:xfrm>
          <a:off x="10544717" y="64356"/>
          <a:ext cx="1230922" cy="293801"/>
        </a:xfrm>
        <a:prstGeom prst="rect">
          <a:avLst/>
        </a:prstGeom>
      </xdr:spPr>
    </xdr:pic>
    <xdr:clientData/>
  </xdr:oneCellAnchor>
  <xdr:twoCellAnchor editAs="oneCell">
    <xdr:from>
      <xdr:col>15</xdr:col>
      <xdr:colOff>556846</xdr:colOff>
      <xdr:row>11</xdr:row>
      <xdr:rowOff>60909</xdr:rowOff>
    </xdr:from>
    <xdr:to>
      <xdr:col>16</xdr:col>
      <xdr:colOff>638908</xdr:colOff>
      <xdr:row>12</xdr:row>
      <xdr:rowOff>154885</xdr:rowOff>
    </xdr:to>
    <xdr:pic>
      <xdr:nvPicPr>
        <xdr:cNvPr id="14" name="Picture 13">
          <a:extLst>
            <a:ext uri="{FF2B5EF4-FFF2-40B4-BE49-F238E27FC236}">
              <a16:creationId xmlns:a16="http://schemas.microsoft.com/office/drawing/2014/main" id="{012EC777-A96F-4558-ABEF-CD2FDF7E9BF4}"/>
            </a:ext>
          </a:extLst>
        </xdr:cNvPr>
        <xdr:cNvPicPr/>
      </xdr:nvPicPr>
      <xdr:blipFill>
        <a:blip xmlns:r="http://schemas.openxmlformats.org/officeDocument/2006/relationships" r:embed="rId8">
          <a:biLevel thresh="75000"/>
          <a:extLst>
            <a:ext uri="{BEBA8EAE-BF5A-486C-A8C5-ECC9F3942E4B}">
              <a14:imgProps xmlns:a14="http://schemas.microsoft.com/office/drawing/2010/main">
                <a14:imgLayer r:embed="rId9">
                  <a14:imgEffect>
                    <a14:backgroundRemoval t="5109" b="91971" l="3876" r="96899">
                      <a14:foregroundMark x1="26754" y1="8858" x2="28295" y2="7299"/>
                      <a14:foregroundMark x1="2326" y1="33577" x2="2466" y2="33436"/>
                      <a14:foregroundMark x1="32384" y1="39383" x2="34936" y2="59411"/>
                      <a14:foregroundMark x1="31073" y1="29100" x2="31281" y2="30736"/>
                      <a14:foregroundMark x1="28295" y1="7299" x2="28495" y2="8870"/>
                      <a14:foregroundMark x1="7932" y1="20063" x2="8915" y2="16788"/>
                      <a14:foregroundMark x1="28444" y1="55193" x2="31783" y2="48905"/>
                      <a14:foregroundMark x1="28295" y1="55474" x2="28439" y2="55202"/>
                      <a14:foregroundMark x1="14341" y1="91971" x2="22093" y2="87591"/>
                      <a14:foregroundMark x1="36822" y1="41606" x2="65504" y2="39416"/>
                      <a14:foregroundMark x1="65504" y1="39416" x2="93023" y2="55474"/>
                      <a14:foregroundMark x1="93023" y1="55474" x2="96899" y2="72263"/>
                      <a14:backgroundMark x1="2713" y1="34307" x2="30233" y2="16788"/>
                      <a14:backgroundMark x1="30233" y1="16788" x2="3488" y2="35766"/>
                      <a14:backgroundMark x1="3488" y1="35766" x2="2713" y2="33577"/>
                      <a14:backgroundMark x1="2713" y1="32117" x2="2713" y2="32117"/>
                      <a14:backgroundMark x1="30620" y1="28467" x2="31008" y2="29197"/>
                      <a14:backgroundMark x1="30620" y1="43796" x2="33721" y2="28467"/>
                      <a14:backgroundMark x1="29845" y1="41606" x2="31783" y2="31387"/>
                      <a14:backgroundMark x1="32171" y1="35766" x2="31008" y2="26277"/>
                      <a14:backgroundMark x1="31783" y1="30657" x2="32171" y2="39416"/>
                      <a14:backgroundMark x1="36822" y1="65693" x2="34884" y2="64964"/>
                    </a14:backgroundRemoval>
                  </a14:imgEffect>
                </a14:imgLayer>
              </a14:imgProps>
            </a:ext>
          </a:extLst>
        </a:blip>
        <a:stretch>
          <a:fillRect/>
        </a:stretch>
      </xdr:blipFill>
      <xdr:spPr>
        <a:xfrm>
          <a:off x="8011194" y="2048735"/>
          <a:ext cx="698288" cy="284476"/>
        </a:xfrm>
        <a:prstGeom prst="rect">
          <a:avLst/>
        </a:prstGeom>
      </xdr:spPr>
    </xdr:pic>
    <xdr:clientData/>
  </xdr:twoCellAnchor>
  <xdr:twoCellAnchor editAs="oneCell">
    <xdr:from>
      <xdr:col>18</xdr:col>
      <xdr:colOff>601892</xdr:colOff>
      <xdr:row>2</xdr:row>
      <xdr:rowOff>2867</xdr:rowOff>
    </xdr:from>
    <xdr:to>
      <xdr:col>20</xdr:col>
      <xdr:colOff>102500</xdr:colOff>
      <xdr:row>5</xdr:row>
      <xdr:rowOff>117832</xdr:rowOff>
    </xdr:to>
    <xdr:pic>
      <xdr:nvPicPr>
        <xdr:cNvPr id="2" name="Picture 1">
          <a:extLst>
            <a:ext uri="{FF2B5EF4-FFF2-40B4-BE49-F238E27FC236}">
              <a16:creationId xmlns:a16="http://schemas.microsoft.com/office/drawing/2014/main" id="{03EC5D2D-2886-426F-9CFE-7BC9F40BCCE1}"/>
            </a:ext>
          </a:extLst>
        </xdr:cNvPr>
        <xdr:cNvPicPr>
          <a:picLocks noChangeAspect="1"/>
        </xdr:cNvPicPr>
      </xdr:nvPicPr>
      <xdr:blipFill>
        <a:blip xmlns:r="http://schemas.openxmlformats.org/officeDocument/2006/relationships" r:embed="rId10"/>
        <a:stretch>
          <a:fillRect/>
        </a:stretch>
      </xdr:blipFill>
      <xdr:spPr>
        <a:xfrm>
          <a:off x="10097075" y="519702"/>
          <a:ext cx="746312" cy="585417"/>
        </a:xfrm>
        <a:prstGeom prst="rect">
          <a:avLst/>
        </a:prstGeom>
      </xdr:spPr>
    </xdr:pic>
    <xdr:clientData/>
  </xdr:twoCellAnchor>
  <xdr:twoCellAnchor editAs="oneCell">
    <xdr:from>
      <xdr:col>16</xdr:col>
      <xdr:colOff>44472</xdr:colOff>
      <xdr:row>14</xdr:row>
      <xdr:rowOff>154423</xdr:rowOff>
    </xdr:from>
    <xdr:to>
      <xdr:col>16</xdr:col>
      <xdr:colOff>632090</xdr:colOff>
      <xdr:row>16</xdr:row>
      <xdr:rowOff>101514</xdr:rowOff>
    </xdr:to>
    <xdr:pic>
      <xdr:nvPicPr>
        <xdr:cNvPr id="4" name="Picture 3">
          <a:extLst>
            <a:ext uri="{FF2B5EF4-FFF2-40B4-BE49-F238E27FC236}">
              <a16:creationId xmlns:a16="http://schemas.microsoft.com/office/drawing/2014/main" id="{098A930F-2582-6885-A010-5669F1BB7B75}"/>
            </a:ext>
          </a:extLst>
        </xdr:cNvPr>
        <xdr:cNvPicPr>
          <a:picLocks noChangeAspect="1"/>
        </xdr:cNvPicPr>
      </xdr:nvPicPr>
      <xdr:blipFill>
        <a:blip xmlns:r="http://schemas.openxmlformats.org/officeDocument/2006/relationships" r:embed="rId11"/>
        <a:stretch>
          <a:fillRect/>
        </a:stretch>
      </xdr:blipFill>
      <xdr:spPr>
        <a:xfrm>
          <a:off x="8293950" y="2910875"/>
          <a:ext cx="600870" cy="331404"/>
        </a:xfrm>
        <a:prstGeom prst="rect">
          <a:avLst/>
        </a:prstGeom>
      </xdr:spPr>
    </xdr:pic>
    <xdr:clientData/>
  </xdr:twoCellAnchor>
  <xdr:twoCellAnchor editAs="oneCell">
    <xdr:from>
      <xdr:col>15</xdr:col>
      <xdr:colOff>534865</xdr:colOff>
      <xdr:row>16</xdr:row>
      <xdr:rowOff>146538</xdr:rowOff>
    </xdr:from>
    <xdr:to>
      <xdr:col>17</xdr:col>
      <xdr:colOff>50160</xdr:colOff>
      <xdr:row>16</xdr:row>
      <xdr:rowOff>439381</xdr:rowOff>
    </xdr:to>
    <xdr:pic>
      <xdr:nvPicPr>
        <xdr:cNvPr id="5" name="Picture 4">
          <a:extLst>
            <a:ext uri="{FF2B5EF4-FFF2-40B4-BE49-F238E27FC236}">
              <a16:creationId xmlns:a16="http://schemas.microsoft.com/office/drawing/2014/main" id="{FDD57EC8-1D84-4514-8C5B-C63D8F40D7BA}"/>
            </a:ext>
          </a:extLst>
        </xdr:cNvPr>
        <xdr:cNvPicPr>
          <a:picLocks noChangeAspect="1"/>
        </xdr:cNvPicPr>
      </xdr:nvPicPr>
      <xdr:blipFill>
        <a:blip xmlns:r="http://schemas.openxmlformats.org/officeDocument/2006/relationships" r:embed="rId12"/>
        <a:stretch>
          <a:fillRect/>
        </a:stretch>
      </xdr:blipFill>
      <xdr:spPr>
        <a:xfrm>
          <a:off x="7964365" y="4996961"/>
          <a:ext cx="903014" cy="294436"/>
        </a:xfrm>
        <a:prstGeom prst="rect">
          <a:avLst/>
        </a:prstGeom>
      </xdr:spPr>
    </xdr:pic>
    <xdr:clientData/>
  </xdr:twoCellAnchor>
  <xdr:twoCellAnchor editAs="oneCell">
    <xdr:from>
      <xdr:col>15</xdr:col>
      <xdr:colOff>562289</xdr:colOff>
      <xdr:row>19</xdr:row>
      <xdr:rowOff>11758</xdr:rowOff>
    </xdr:from>
    <xdr:to>
      <xdr:col>17</xdr:col>
      <xdr:colOff>63012</xdr:colOff>
      <xdr:row>20</xdr:row>
      <xdr:rowOff>29802</xdr:rowOff>
    </xdr:to>
    <xdr:pic>
      <xdr:nvPicPr>
        <xdr:cNvPr id="13" name="Picture 12">
          <a:extLst>
            <a:ext uri="{FF2B5EF4-FFF2-40B4-BE49-F238E27FC236}">
              <a16:creationId xmlns:a16="http://schemas.microsoft.com/office/drawing/2014/main" id="{AA485B74-4AB5-F68E-B7A0-EAF7AAB34F41}"/>
            </a:ext>
          </a:extLst>
        </xdr:cNvPr>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ackgroundRemoval t="6838" b="89744" l="5505" r="89602">
                      <a14:foregroundMark x1="8869" y1="31624" x2="24771" y2="25641"/>
                      <a14:foregroundMark x1="24771" y1="25641" x2="25382" y2="6838"/>
                      <a14:foregroundMark x1="25382" y1="18803" x2="18043" y2="56410"/>
                      <a14:foregroundMark x1="18043" y1="56410" x2="5505" y2="88889"/>
                      <a14:foregroundMark x1="5505" y1="88889" x2="14067" y2="48718"/>
                      <a14:foregroundMark x1="14067" y1="48718" x2="23853" y2="32479"/>
                      <a14:foregroundMark x1="17125" y1="75214" x2="37920" y2="47009"/>
                    </a14:backgroundRemoval>
                  </a14:imgEffect>
                </a14:imgLayer>
              </a14:imgProps>
            </a:ext>
          </a:extLst>
        </a:blip>
        <a:stretch>
          <a:fillRect/>
        </a:stretch>
      </xdr:blipFill>
      <xdr:spPr>
        <a:xfrm>
          <a:off x="7991789" y="6701239"/>
          <a:ext cx="888442" cy="319532"/>
        </a:xfrm>
        <a:prstGeom prst="rect">
          <a:avLst/>
        </a:prstGeom>
      </xdr:spPr>
    </xdr:pic>
    <xdr:clientData/>
  </xdr:twoCellAnchor>
  <xdr:twoCellAnchor editAs="oneCell">
    <xdr:from>
      <xdr:col>16</xdr:col>
      <xdr:colOff>83874</xdr:colOff>
      <xdr:row>21</xdr:row>
      <xdr:rowOff>74043</xdr:rowOff>
    </xdr:from>
    <xdr:to>
      <xdr:col>17</xdr:col>
      <xdr:colOff>297156</xdr:colOff>
      <xdr:row>22</xdr:row>
      <xdr:rowOff>157620</xdr:rowOff>
    </xdr:to>
    <xdr:pic>
      <xdr:nvPicPr>
        <xdr:cNvPr id="16" name="Picture 15">
          <a:extLst>
            <a:ext uri="{FF2B5EF4-FFF2-40B4-BE49-F238E27FC236}">
              <a16:creationId xmlns:a16="http://schemas.microsoft.com/office/drawing/2014/main" id="{3EC2B7E9-1F96-116B-ED84-E6418217302F}"/>
            </a:ext>
          </a:extLst>
        </xdr:cNvPr>
        <xdr:cNvPicPr>
          <a:picLocks noChangeAspect="1"/>
        </xdr:cNvPicPr>
      </xdr:nvPicPr>
      <xdr:blipFill>
        <a:blip xmlns:r="http://schemas.openxmlformats.org/officeDocument/2006/relationships" r:embed="rId15">
          <a:extLst>
            <a:ext uri="{BEBA8EAE-BF5A-486C-A8C5-ECC9F3942E4B}">
              <a14:imgProps xmlns:a14="http://schemas.microsoft.com/office/drawing/2010/main">
                <a14:imgLayer r:embed="rId16">
                  <a14:imgEffect>
                    <a14:backgroundRemoval t="9434" b="89623" l="2899" r="97101">
                      <a14:foregroundMark x1="12174" y1="23585" x2="3188" y2="68868"/>
                      <a14:foregroundMark x1="3188" y1="68868" x2="11594" y2="30189"/>
                      <a14:foregroundMark x1="11594" y1="30189" x2="11594" y2="25472"/>
                      <a14:foregroundMark x1="8986" y1="75472" x2="15072" y2="30189"/>
                      <a14:foregroundMark x1="15072" y1="30189" x2="15072" y2="81132"/>
                      <a14:foregroundMark x1="19710" y1="48113" x2="33913" y2="33019"/>
                      <a14:foregroundMark x1="33913" y1="33019" x2="35362" y2="66981"/>
                      <a14:foregroundMark x1="41739" y1="65094" x2="48696" y2="64151"/>
                      <a14:foregroundMark x1="84928" y1="50943" x2="97101" y2="52830"/>
                      <a14:foregroundMark x1="80580" y1="49057" x2="84638" y2="49057"/>
                      <a14:foregroundMark x1="71014" y1="33962" x2="67246" y2="54717"/>
                    </a14:backgroundRemoval>
                  </a14:imgEffect>
                </a14:imgLayer>
              </a14:imgProps>
            </a:ext>
          </a:extLst>
        </a:blip>
        <a:stretch>
          <a:fillRect/>
        </a:stretch>
      </xdr:blipFill>
      <xdr:spPr>
        <a:xfrm>
          <a:off x="8151135" y="5722782"/>
          <a:ext cx="997645" cy="308864"/>
        </a:xfrm>
        <a:prstGeom prst="rect">
          <a:avLst/>
        </a:prstGeom>
      </xdr:spPr>
    </xdr:pic>
    <xdr:clientData/>
  </xdr:twoCellAnchor>
  <xdr:twoCellAnchor editAs="oneCell">
    <xdr:from>
      <xdr:col>19</xdr:col>
      <xdr:colOff>60719</xdr:colOff>
      <xdr:row>5</xdr:row>
      <xdr:rowOff>84804</xdr:rowOff>
    </xdr:from>
    <xdr:to>
      <xdr:col>20</xdr:col>
      <xdr:colOff>56239</xdr:colOff>
      <xdr:row>7</xdr:row>
      <xdr:rowOff>149406</xdr:rowOff>
    </xdr:to>
    <xdr:pic>
      <xdr:nvPicPr>
        <xdr:cNvPr id="18" name="Picture 17">
          <a:extLst>
            <a:ext uri="{FF2B5EF4-FFF2-40B4-BE49-F238E27FC236}">
              <a16:creationId xmlns:a16="http://schemas.microsoft.com/office/drawing/2014/main" id="{10B4AC2F-5B65-E7E6-E37B-9967E25A39E0}"/>
            </a:ext>
          </a:extLst>
        </xdr:cNvPr>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8">
                  <a14:imgEffect>
                    <a14:backgroundRemoval t="10000" b="90000" l="3371" r="89888">
                      <a14:foregroundMark x1="14943" y1="46194" x2="5618" y2="85714"/>
                      <a14:foregroundMark x1="22472" y1="14286" x2="18668" y2="30409"/>
                      <a14:foregroundMark x1="5618" y1="85714" x2="19101" y2="82857"/>
                      <a14:foregroundMark x1="82022" y1="10000" x2="84270" y2="27143"/>
                      <a14:foregroundMark x1="71910" y1="70000" x2="68539" y2="80000"/>
                      <a14:foregroundMark x1="67416" y1="64286" x2="60674" y2="78571"/>
                      <a14:foregroundMark x1="42697" y1="72857" x2="35955" y2="71429"/>
                      <a14:foregroundMark x1="13909" y1="46454" x2="3371" y2="84286"/>
                      <a14:foregroundMark x1="22472" y1="15714" x2="18357" y2="30487"/>
                      <a14:foregroundMark x1="3371" y1="84286" x2="21348" y2="87143"/>
                      <a14:backgroundMark x1="24719" y1="7143" x2="29213" y2="1429"/>
                      <a14:backgroundMark x1="88764" y1="4286" x2="91011" y2="7143"/>
                      <a14:backgroundMark x1="85393" y1="37143" x2="89888" y2="37143"/>
                      <a14:backgroundMark x1="41573" y1="85714" x2="41573" y2="90000"/>
                      <a14:backgroundMark x1="5618" y1="5714" x2="10112" y2="5714"/>
                      <a14:backgroundMark x1="37079" y1="10000" x2="22472" y2="5714"/>
                      <a14:backgroundMark x1="89490" y1="8432" x2="94382" y2="4286"/>
                      <a14:backgroundMark x1="87640" y1="42857" x2="86517" y2="42857"/>
                      <a14:backgroundMark x1="3371" y1="14286" x2="3371" y2="60000"/>
                      <a14:backgroundMark x1="14607" y1="31429" x2="16854" y2="45714"/>
                      <a14:backgroundMark x1="0" y1="72857" x2="3371" y2="57143"/>
                    </a14:backgroundRemoval>
                  </a14:imgEffect>
                </a14:imgLayer>
              </a14:imgProps>
            </a:ext>
          </a:extLst>
        </a:blip>
        <a:stretch>
          <a:fillRect/>
        </a:stretch>
      </xdr:blipFill>
      <xdr:spPr>
        <a:xfrm>
          <a:off x="10178754" y="1072091"/>
          <a:ext cx="618372" cy="482045"/>
        </a:xfrm>
        <a:prstGeom prst="rect">
          <a:avLst/>
        </a:prstGeom>
      </xdr:spPr>
    </xdr:pic>
    <xdr:clientData/>
  </xdr:twoCellAnchor>
  <xdr:twoCellAnchor editAs="oneCell">
    <xdr:from>
      <xdr:col>18</xdr:col>
      <xdr:colOff>463063</xdr:colOff>
      <xdr:row>8</xdr:row>
      <xdr:rowOff>75309</xdr:rowOff>
    </xdr:from>
    <xdr:to>
      <xdr:col>20</xdr:col>
      <xdr:colOff>314739</xdr:colOff>
      <xdr:row>12</xdr:row>
      <xdr:rowOff>83313</xdr:rowOff>
    </xdr:to>
    <xdr:pic>
      <xdr:nvPicPr>
        <xdr:cNvPr id="10" name="Picture 9">
          <a:extLst>
            <a:ext uri="{FF2B5EF4-FFF2-40B4-BE49-F238E27FC236}">
              <a16:creationId xmlns:a16="http://schemas.microsoft.com/office/drawing/2014/main" id="{B07037E7-7E53-9563-1127-0475920C287C}"/>
            </a:ext>
          </a:extLst>
        </xdr:cNvPr>
        <xdr:cNvPicPr>
          <a:picLocks noChangeAspect="1"/>
        </xdr:cNvPicPr>
      </xdr:nvPicPr>
      <xdr:blipFill>
        <a:blip xmlns:r="http://schemas.openxmlformats.org/officeDocument/2006/relationships" r:embed="rId19">
          <a:grayscl/>
          <a:extLst>
            <a:ext uri="{BEBA8EAE-BF5A-486C-A8C5-ECC9F3942E4B}">
              <a14:imgProps xmlns:a14="http://schemas.microsoft.com/office/drawing/2010/main">
                <a14:imgLayer r:embed="rId20">
                  <a14:imgEffect>
                    <a14:backgroundRemoval t="7692" b="96154" l="6180" r="95506">
                      <a14:foregroundMark x1="38764" y1="80769" x2="10674" y2="78322"/>
                      <a14:foregroundMark x1="41011" y1="77622" x2="74157" y2="85315"/>
                      <a14:foregroundMark x1="74157" y1="85315" x2="96629" y2="96154"/>
                      <a14:foregroundMark x1="96629" y1="96154" x2="68539" y2="89860"/>
                      <a14:foregroundMark x1="68539" y1="89860" x2="40449" y2="76923"/>
                      <a14:foregroundMark x1="40449" y1="76923" x2="52809" y2="78322"/>
                      <a14:foregroundMark x1="50562" y1="66783" x2="29213" y2="52448"/>
                      <a14:foregroundMark x1="29213" y1="52448" x2="57303" y2="54545"/>
                      <a14:foregroundMark x1="57303" y1="54545" x2="42697" y2="39510"/>
                      <a14:foregroundMark x1="42697" y1="39510" x2="13483" y2="32867"/>
                      <a14:foregroundMark x1="37079" y1="38811" x2="21910" y2="23427"/>
                      <a14:foregroundMark x1="21910" y1="23427" x2="6180" y2="20629"/>
                      <a14:foregroundMark x1="46629" y1="27972" x2="29775" y2="11888"/>
                      <a14:foregroundMark x1="29775" y1="11888" x2="48315" y2="7692"/>
                    </a14:backgroundRemoval>
                  </a14:imgEffect>
                </a14:imgLayer>
              </a14:imgProps>
            </a:ext>
          </a:extLst>
        </a:blip>
        <a:stretch>
          <a:fillRect/>
        </a:stretch>
      </xdr:blipFill>
      <xdr:spPr>
        <a:xfrm rot="5400000">
          <a:off x="9959594" y="1387582"/>
          <a:ext cx="670613" cy="1077502"/>
        </a:xfrm>
        <a:prstGeom prst="rect">
          <a:avLst/>
        </a:prstGeom>
      </xdr:spPr>
    </xdr:pic>
    <xdr:clientData/>
  </xdr:twoCellAnchor>
  <xdr:twoCellAnchor editAs="oneCell">
    <xdr:from>
      <xdr:col>19</xdr:col>
      <xdr:colOff>31751</xdr:colOff>
      <xdr:row>11</xdr:row>
      <xdr:rowOff>142877</xdr:rowOff>
    </xdr:from>
    <xdr:to>
      <xdr:col>21</xdr:col>
      <xdr:colOff>106343</xdr:colOff>
      <xdr:row>13</xdr:row>
      <xdr:rowOff>178629</xdr:rowOff>
    </xdr:to>
    <xdr:pic>
      <xdr:nvPicPr>
        <xdr:cNvPr id="24" name="Picture 23">
          <a:extLst>
            <a:ext uri="{FF2B5EF4-FFF2-40B4-BE49-F238E27FC236}">
              <a16:creationId xmlns:a16="http://schemas.microsoft.com/office/drawing/2014/main" id="{D81D7208-1ABA-A10A-74AD-09E1AE6BC2A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929814" y="4095752"/>
          <a:ext cx="1296967" cy="508000"/>
        </a:xfrm>
        <a:prstGeom prst="rect">
          <a:avLst/>
        </a:prstGeom>
      </xdr:spPr>
    </xdr:pic>
    <xdr:clientData/>
  </xdr:twoCellAnchor>
  <xdr:twoCellAnchor editAs="oneCell">
    <xdr:from>
      <xdr:col>19</xdr:col>
      <xdr:colOff>418514</xdr:colOff>
      <xdr:row>13</xdr:row>
      <xdr:rowOff>176345</xdr:rowOff>
    </xdr:from>
    <xdr:to>
      <xdr:col>21</xdr:col>
      <xdr:colOff>169889</xdr:colOff>
      <xdr:row>16</xdr:row>
      <xdr:rowOff>75397</xdr:rowOff>
    </xdr:to>
    <xdr:pic>
      <xdr:nvPicPr>
        <xdr:cNvPr id="22" name="Picture 21">
          <a:extLst>
            <a:ext uri="{FF2B5EF4-FFF2-40B4-BE49-F238E27FC236}">
              <a16:creationId xmlns:a16="http://schemas.microsoft.com/office/drawing/2014/main" id="{466BF151-C8A6-66A3-7469-8B3ABD41C17F}"/>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728374" y="2729045"/>
          <a:ext cx="1001055" cy="470552"/>
        </a:xfrm>
        <a:prstGeom prst="rect">
          <a:avLst/>
        </a:prstGeom>
      </xdr:spPr>
    </xdr:pic>
    <xdr:clientData/>
  </xdr:twoCellAnchor>
  <xdr:twoCellAnchor editAs="oneCell">
    <xdr:from>
      <xdr:col>19</xdr:col>
      <xdr:colOff>517663</xdr:colOff>
      <xdr:row>16</xdr:row>
      <xdr:rowOff>247236</xdr:rowOff>
    </xdr:from>
    <xdr:to>
      <xdr:col>22</xdr:col>
      <xdr:colOff>63440</xdr:colOff>
      <xdr:row>17</xdr:row>
      <xdr:rowOff>291569</xdr:rowOff>
    </xdr:to>
    <xdr:pic>
      <xdr:nvPicPr>
        <xdr:cNvPr id="23" name="Picture 22">
          <a:extLst>
            <a:ext uri="{FF2B5EF4-FFF2-40B4-BE49-F238E27FC236}">
              <a16:creationId xmlns:a16="http://schemas.microsoft.com/office/drawing/2014/main" id="{4B36A791-8073-9B3E-32C3-682457C7567B}"/>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566538" y="3409536"/>
          <a:ext cx="1374577" cy="539633"/>
        </a:xfrm>
        <a:prstGeom prst="rect">
          <a:avLst/>
        </a:prstGeom>
      </xdr:spPr>
    </xdr:pic>
    <xdr:clientData/>
  </xdr:twoCellAnchor>
  <xdr:twoCellAnchor editAs="oneCell">
    <xdr:from>
      <xdr:col>19</xdr:col>
      <xdr:colOff>495301</xdr:colOff>
      <xdr:row>18</xdr:row>
      <xdr:rowOff>5383</xdr:rowOff>
    </xdr:from>
    <xdr:to>
      <xdr:col>21</xdr:col>
      <xdr:colOff>282906</xdr:colOff>
      <xdr:row>19</xdr:row>
      <xdr:rowOff>243092</xdr:rowOff>
    </xdr:to>
    <xdr:pic>
      <xdr:nvPicPr>
        <xdr:cNvPr id="20" name="Picture 19">
          <a:extLst>
            <a:ext uri="{FF2B5EF4-FFF2-40B4-BE49-F238E27FC236}">
              <a16:creationId xmlns:a16="http://schemas.microsoft.com/office/drawing/2014/main" id="{8635FF19-2CF0-1B23-473D-FC828A62F7E8}"/>
            </a:ext>
          </a:extLst>
        </xdr:cNvPr>
        <xdr:cNvPicPr>
          <a:picLocks noChangeAspect="1"/>
        </xdr:cNvPicPr>
      </xdr:nvPicPr>
      <xdr:blipFill>
        <a:blip xmlns:r="http://schemas.openxmlformats.org/officeDocument/2006/relationships" r:embed="rId24"/>
        <a:stretch>
          <a:fillRect/>
        </a:stretch>
      </xdr:blipFill>
      <xdr:spPr>
        <a:xfrm>
          <a:off x="10544176" y="3967783"/>
          <a:ext cx="1006805" cy="428209"/>
        </a:xfrm>
        <a:prstGeom prst="rect">
          <a:avLst/>
        </a:prstGeom>
      </xdr:spPr>
    </xdr:pic>
    <xdr:clientData/>
  </xdr:twoCellAnchor>
  <xdr:twoCellAnchor editAs="oneCell">
    <xdr:from>
      <xdr:col>19</xdr:col>
      <xdr:colOff>344556</xdr:colOff>
      <xdr:row>22</xdr:row>
      <xdr:rowOff>231913</xdr:rowOff>
    </xdr:from>
    <xdr:to>
      <xdr:col>21</xdr:col>
      <xdr:colOff>604849</xdr:colOff>
      <xdr:row>24</xdr:row>
      <xdr:rowOff>61293</xdr:rowOff>
    </xdr:to>
    <xdr:pic>
      <xdr:nvPicPr>
        <xdr:cNvPr id="8" name="Picture 7">
          <a:extLst>
            <a:ext uri="{FF2B5EF4-FFF2-40B4-BE49-F238E27FC236}">
              <a16:creationId xmlns:a16="http://schemas.microsoft.com/office/drawing/2014/main" id="{F608C8B6-70FE-4210-8568-ECAD14E419AF}"/>
            </a:ext>
          </a:extLst>
        </xdr:cNvPr>
        <xdr:cNvPicPr>
          <a:picLocks noChangeAspect="1"/>
        </xdr:cNvPicPr>
      </xdr:nvPicPr>
      <xdr:blipFill>
        <a:blip xmlns:r="http://schemas.openxmlformats.org/officeDocument/2006/relationships" r:embed="rId25"/>
        <a:stretch>
          <a:fillRect/>
        </a:stretch>
      </xdr:blipFill>
      <xdr:spPr>
        <a:xfrm>
          <a:off x="10462591" y="5148470"/>
          <a:ext cx="1515522" cy="306458"/>
        </a:xfrm>
        <a:prstGeom prst="rect">
          <a:avLst/>
        </a:prstGeom>
      </xdr:spPr>
    </xdr:pic>
    <xdr:clientData/>
  </xdr:twoCellAnchor>
  <xdr:twoCellAnchor editAs="oneCell">
    <xdr:from>
      <xdr:col>19</xdr:col>
      <xdr:colOff>348699</xdr:colOff>
      <xdr:row>24</xdr:row>
      <xdr:rowOff>126311</xdr:rowOff>
    </xdr:from>
    <xdr:to>
      <xdr:col>21</xdr:col>
      <xdr:colOff>172724</xdr:colOff>
      <xdr:row>29</xdr:row>
      <xdr:rowOff>110988</xdr:rowOff>
    </xdr:to>
    <xdr:pic>
      <xdr:nvPicPr>
        <xdr:cNvPr id="9" name="Picture 8">
          <a:extLst>
            <a:ext uri="{FF2B5EF4-FFF2-40B4-BE49-F238E27FC236}">
              <a16:creationId xmlns:a16="http://schemas.microsoft.com/office/drawing/2014/main" id="{F5CA9DCC-792F-400E-718E-D5A89E79BD68}"/>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0397574" y="5536511"/>
          <a:ext cx="1043225" cy="860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357768</xdr:colOff>
      <xdr:row>26</xdr:row>
      <xdr:rowOff>27876</xdr:rowOff>
    </xdr:from>
    <xdr:to>
      <xdr:col>17</xdr:col>
      <xdr:colOff>355694</xdr:colOff>
      <xdr:row>30</xdr:row>
      <xdr:rowOff>1625</xdr:rowOff>
    </xdr:to>
    <xdr:pic>
      <xdr:nvPicPr>
        <xdr:cNvPr id="12" name="Picture 11">
          <a:extLst>
            <a:ext uri="{FF2B5EF4-FFF2-40B4-BE49-F238E27FC236}">
              <a16:creationId xmlns:a16="http://schemas.microsoft.com/office/drawing/2014/main" id="{AD85B6E4-A8D5-A19F-1883-267C9AD40B23}"/>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7791914" y="5793986"/>
          <a:ext cx="1386718" cy="661407"/>
        </a:xfrm>
        <a:prstGeom prst="rect">
          <a:avLst/>
        </a:prstGeom>
      </xdr:spPr>
    </xdr:pic>
    <xdr:clientData/>
  </xdr:twoCellAnchor>
  <xdr:twoCellAnchor editAs="oneCell">
    <xdr:from>
      <xdr:col>15</xdr:col>
      <xdr:colOff>297367</xdr:colOff>
      <xdr:row>23</xdr:row>
      <xdr:rowOff>41817</xdr:rowOff>
    </xdr:from>
    <xdr:to>
      <xdr:col>17</xdr:col>
      <xdr:colOff>473406</xdr:colOff>
      <xdr:row>26</xdr:row>
      <xdr:rowOff>61099</xdr:rowOff>
    </xdr:to>
    <xdr:pic>
      <xdr:nvPicPr>
        <xdr:cNvPr id="25" name="Picture 24">
          <a:extLst>
            <a:ext uri="{FF2B5EF4-FFF2-40B4-BE49-F238E27FC236}">
              <a16:creationId xmlns:a16="http://schemas.microsoft.com/office/drawing/2014/main" id="{E67B06CF-E987-F551-7983-6D3BD70C0ADE}"/>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7731513" y="5217841"/>
          <a:ext cx="1563902" cy="609368"/>
        </a:xfrm>
        <a:prstGeom prst="rect">
          <a:avLst/>
        </a:prstGeom>
      </xdr:spPr>
    </xdr:pic>
    <xdr:clientData/>
  </xdr:twoCellAnchor>
  <xdr:twoCellAnchor editAs="oneCell">
    <xdr:from>
      <xdr:col>15</xdr:col>
      <xdr:colOff>276225</xdr:colOff>
      <xdr:row>29</xdr:row>
      <xdr:rowOff>133351</xdr:rowOff>
    </xdr:from>
    <xdr:to>
      <xdr:col>17</xdr:col>
      <xdr:colOff>438150</xdr:colOff>
      <xdr:row>34</xdr:row>
      <xdr:rowOff>9624</xdr:rowOff>
    </xdr:to>
    <xdr:pic>
      <xdr:nvPicPr>
        <xdr:cNvPr id="19" name="Picture 18">
          <a:extLst>
            <a:ext uri="{FF2B5EF4-FFF2-40B4-BE49-F238E27FC236}">
              <a16:creationId xmlns:a16="http://schemas.microsoft.com/office/drawing/2014/main" id="{B20B86F8-0F8E-E9B5-613E-7EAA5028D38D}"/>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7715250" y="6419851"/>
          <a:ext cx="1552575" cy="685898"/>
        </a:xfrm>
        <a:prstGeom prst="rect">
          <a:avLst/>
        </a:prstGeom>
      </xdr:spPr>
    </xdr:pic>
    <xdr:clientData/>
  </xdr:twoCellAnchor>
  <xdr:twoCellAnchor editAs="oneCell">
    <xdr:from>
      <xdr:col>19</xdr:col>
      <xdr:colOff>333376</xdr:colOff>
      <xdr:row>28</xdr:row>
      <xdr:rowOff>190500</xdr:rowOff>
    </xdr:from>
    <xdr:to>
      <xdr:col>21</xdr:col>
      <xdr:colOff>400050</xdr:colOff>
      <xdr:row>34</xdr:row>
      <xdr:rowOff>76700</xdr:rowOff>
    </xdr:to>
    <xdr:pic>
      <xdr:nvPicPr>
        <xdr:cNvPr id="26" name="Picture 25">
          <a:extLst>
            <a:ext uri="{FF2B5EF4-FFF2-40B4-BE49-F238E27FC236}">
              <a16:creationId xmlns:a16="http://schemas.microsoft.com/office/drawing/2014/main" id="{B63E0A3A-6B8E-7F1A-3E3F-E9CD1995B7B3}"/>
            </a:ext>
          </a:extLst>
        </xdr:cNvPr>
        <xdr:cNvPicPr>
          <a:picLocks noChangeAspect="1"/>
        </xdr:cNvPicPr>
      </xdr:nvPicPr>
      <xdr:blipFill>
        <a:blip xmlns:r="http://schemas.openxmlformats.org/officeDocument/2006/relationships" r:embed="rId30"/>
        <a:stretch>
          <a:fillRect/>
        </a:stretch>
      </xdr:blipFill>
      <xdr:spPr>
        <a:xfrm>
          <a:off x="10382251" y="6276975"/>
          <a:ext cx="1285874" cy="895850"/>
        </a:xfrm>
        <a:prstGeom prst="rect">
          <a:avLst/>
        </a:prstGeom>
      </xdr:spPr>
    </xdr:pic>
    <xdr:clientData/>
  </xdr:twoCellAnchor>
  <xdr:twoCellAnchor editAs="oneCell">
    <xdr:from>
      <xdr:col>19</xdr:col>
      <xdr:colOff>304800</xdr:colOff>
      <xdr:row>19</xdr:row>
      <xdr:rowOff>133350</xdr:rowOff>
    </xdr:from>
    <xdr:to>
      <xdr:col>21</xdr:col>
      <xdr:colOff>78301</xdr:colOff>
      <xdr:row>23</xdr:row>
      <xdr:rowOff>29107</xdr:rowOff>
    </xdr:to>
    <xdr:pic>
      <xdr:nvPicPr>
        <xdr:cNvPr id="3" name="Picture 2">
          <a:extLst>
            <a:ext uri="{FF2B5EF4-FFF2-40B4-BE49-F238E27FC236}">
              <a16:creationId xmlns:a16="http://schemas.microsoft.com/office/drawing/2014/main" id="{89CCFB9A-A3E6-445B-990D-76DAF38E3D9A}"/>
            </a:ext>
          </a:extLst>
        </xdr:cNvPr>
        <xdr:cNvPicPr>
          <a:picLocks noChangeAspect="1"/>
        </xdr:cNvPicPr>
      </xdr:nvPicPr>
      <xdr:blipFill>
        <a:blip xmlns:r="http://schemas.openxmlformats.org/officeDocument/2006/relationships" r:embed="rId31"/>
        <a:stretch>
          <a:fillRect/>
        </a:stretch>
      </xdr:blipFill>
      <xdr:spPr>
        <a:xfrm>
          <a:off x="10353675" y="4286250"/>
          <a:ext cx="992701" cy="9149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599515</xdr:colOff>
      <xdr:row>2</xdr:row>
      <xdr:rowOff>7284</xdr:rowOff>
    </xdr:from>
    <xdr:to>
      <xdr:col>19</xdr:col>
      <xdr:colOff>333562</xdr:colOff>
      <xdr:row>3</xdr:row>
      <xdr:rowOff>108884</xdr:rowOff>
    </xdr:to>
    <xdr:sp macro="" textlink="">
      <xdr:nvSpPr>
        <xdr:cNvPr id="2" name="Rectangle: Rounded Corners 1">
          <a:extLst>
            <a:ext uri="{FF2B5EF4-FFF2-40B4-BE49-F238E27FC236}">
              <a16:creationId xmlns:a16="http://schemas.microsoft.com/office/drawing/2014/main" id="{88D319B7-8F18-4E9A-A580-E53430DED271}"/>
            </a:ext>
            <a:ext uri="{6ECC49D1-AA05-4338-93AA-15A1B29DFB0A}">
              <asl:scriptLink xmlns:asl="http://schemas.microsoft.com/office/drawing/2021/scriptlink" val="{&quot;shareId&quot;:&quot;ms-officescript%3A%2F%2Fsharepoint_sharinglink%2Fu!aHR0cHM6Ly9jYW50ZWMzNDAzLnNoYXJlcG9pbnQuY29tLzp1Oi9zL0NhbnRlY0NyZXcvRWJKMEE3MTJwMTlNazBnMEtMYTdjcG9CVFQzWlhsMVlGdXFSNUthNGlqQnBFQQ&quot;}"/>
            </a:ext>
          </a:extLst>
        </xdr:cNvPr>
        <xdr:cNvSpPr/>
      </xdr:nvSpPr>
      <xdr:spPr>
        <a:xfrm>
          <a:off x="8096250" y="276225"/>
          <a:ext cx="1549400" cy="292100"/>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Refresh Ref Column</a:t>
          </a:r>
        </a:p>
      </xdr:txBody>
    </xdr:sp>
    <xdr:clientData/>
  </xdr:twoCellAnchor>
  <xdr:twoCellAnchor>
    <xdr:from>
      <xdr:col>17</xdr:col>
      <xdr:colOff>0</xdr:colOff>
      <xdr:row>4</xdr:row>
      <xdr:rowOff>188301</xdr:rowOff>
    </xdr:from>
    <xdr:to>
      <xdr:col>20</xdr:col>
      <xdr:colOff>42496</xdr:colOff>
      <xdr:row>10</xdr:row>
      <xdr:rowOff>11206</xdr:rowOff>
    </xdr:to>
    <xdr:sp macro="" textlink="">
      <xdr:nvSpPr>
        <xdr:cNvPr id="4" name="Rectangle: Rounded Corners 3">
          <a:extLst>
            <a:ext uri="{FF2B5EF4-FFF2-40B4-BE49-F238E27FC236}">
              <a16:creationId xmlns:a16="http://schemas.microsoft.com/office/drawing/2014/main" id="{FBD52953-6928-4C2B-9167-8AD38A37BB22}"/>
            </a:ext>
            <a:ext uri="{6ECC49D1-AA05-4338-93AA-15A1B29DFB0A}">
              <asl:scriptLink xmlns:asl="http://schemas.microsoft.com/office/drawing/2021/scriptlink" val="{&quot;shareId&quot;:&quot;ms-officescript%3A%2F%2Fsharepoint_sharinglink%2Fu!aHR0cHM6Ly9jYW50ZWMzNDAzLnNoYXJlcG9pbnQuY29tLzp1Oi9zL0NhbnRlY0NyZXcvRVN0aHJaY2ZGZ05MdmV5Y3VBeUFsZUFCMWplRENxeHpoZEhyYXprN2FYWk9Ydw&quot;}"/>
            </a:ext>
          </a:extLst>
        </xdr:cNvPr>
        <xdr:cNvSpPr/>
      </xdr:nvSpPr>
      <xdr:spPr>
        <a:xfrm>
          <a:off x="8101853" y="838242"/>
          <a:ext cx="1857849" cy="696964"/>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Adjust Page View to Fit Content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523876</xdr:colOff>
      <xdr:row>8</xdr:row>
      <xdr:rowOff>8164</xdr:rowOff>
    </xdr:from>
    <xdr:to>
      <xdr:col>11</xdr:col>
      <xdr:colOff>438150</xdr:colOff>
      <xdr:row>11</xdr:row>
      <xdr:rowOff>142875</xdr:rowOff>
    </xdr:to>
    <xdr:sp macro="" textlink="">
      <xdr:nvSpPr>
        <xdr:cNvPr id="2" name="Rectangle: Rounded Corners 1">
          <a:extLst>
            <a:ext uri="{FF2B5EF4-FFF2-40B4-BE49-F238E27FC236}">
              <a16:creationId xmlns:a16="http://schemas.microsoft.com/office/drawing/2014/main" id="{67D99D82-BEC4-45DA-B197-7AB42BDCC235}"/>
            </a:ext>
            <a:ext uri="{6ECC49D1-AA05-4338-93AA-15A1B29DFB0A}">
              <asl:scriptLink xmlns:asl="http://schemas.microsoft.com/office/drawing/2021/scriptlink" val="{&quot;shareId&quot;:&quot;ms-officescript%3A%2F%2Fsharepoint_sharinglink%2Fu!aHR0cHM6Ly9jYW50ZWMzNDAzLnNoYXJlcG9pbnQuY29tLzp1Oi9zL0NhbnRlY0NyZXcvRVRSb2l0Q3hzeWRKcmsyRlhTejhJZElCYXM1elNjeFF2c19kTFA0UGItRHNCZw&quot;}"/>
            </a:ext>
          </a:extLst>
        </xdr:cNvPr>
        <xdr:cNvSpPr/>
      </xdr:nvSpPr>
      <xdr:spPr>
        <a:xfrm>
          <a:off x="6772276" y="855889"/>
          <a:ext cx="1743074" cy="630011"/>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EXTs on Full Report -  Automated Processor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487176</xdr:colOff>
      <xdr:row>9</xdr:row>
      <xdr:rowOff>28294</xdr:rowOff>
    </xdr:from>
    <xdr:to>
      <xdr:col>11</xdr:col>
      <xdr:colOff>539283</xdr:colOff>
      <xdr:row>12</xdr:row>
      <xdr:rowOff>63032</xdr:rowOff>
    </xdr:to>
    <xdr:sp macro="" textlink="">
      <xdr:nvSpPr>
        <xdr:cNvPr id="2" name="Rectangle: Rounded Corners 1">
          <a:extLst>
            <a:ext uri="{FF2B5EF4-FFF2-40B4-BE49-F238E27FC236}">
              <a16:creationId xmlns:a16="http://schemas.microsoft.com/office/drawing/2014/main" id="{CAD521F5-D265-4522-A83C-2F9BE652E10D}"/>
            </a:ext>
            <a:ext uri="{6ECC49D1-AA05-4338-93AA-15A1B29DFB0A}">
              <asl:scriptLink xmlns:asl="http://schemas.microsoft.com/office/drawing/2021/scriptlink" val="{&quot;shareId&quot;:&quot;ms-officescript%3A%2F%2Fsharepoint_sharinglink%2Fu!aHR0cHM6Ly9jYW50ZWMzNDAzLnNoYXJlcG9pbnQuY29tLzp1Oi9zL0NhbnRlY0NyZXcvRVFCY2RKbEQxc1pMdnhPODVxejB6NXdCYU9kVG44WGFoOW81enhBTVlHdVR2QQ&quot;}"/>
            </a:ext>
          </a:extLst>
        </xdr:cNvPr>
        <xdr:cNvSpPr/>
      </xdr:nvSpPr>
      <xdr:spPr>
        <a:xfrm>
          <a:off x="6608389" y="1057834"/>
          <a:ext cx="1880067" cy="496981"/>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ELUs on Full Report -  Automated Processor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17</xdr:col>
      <xdr:colOff>171449</xdr:colOff>
      <xdr:row>13</xdr:row>
      <xdr:rowOff>38100</xdr:rowOff>
    </xdr:from>
    <xdr:to>
      <xdr:col>20</xdr:col>
      <xdr:colOff>504824</xdr:colOff>
      <xdr:row>23</xdr:row>
      <xdr:rowOff>28575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896099" y="1562100"/>
          <a:ext cx="2162175" cy="11334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1600" b="1"/>
            <a:t>FIRE</a:t>
          </a:r>
          <a:r>
            <a:rPr lang="en-US" sz="1600" b="1" baseline="0"/>
            <a:t> EXTINGUISHERS ARE TESTED BY OTHER SERVICE PROVIDER</a:t>
          </a:r>
          <a:endParaRPr lang="en-US" sz="1600" b="1"/>
        </a:p>
      </xdr:txBody>
    </xdr:sp>
    <xdr:clientData/>
  </xdr:twoCellAnchor>
  <xdr:twoCellAnchor>
    <xdr:from>
      <xdr:col>17</xdr:col>
      <xdr:colOff>161925</xdr:colOff>
      <xdr:row>40</xdr:row>
      <xdr:rowOff>85725</xdr:rowOff>
    </xdr:from>
    <xdr:to>
      <xdr:col>20</xdr:col>
      <xdr:colOff>495300</xdr:colOff>
      <xdr:row>50</xdr:row>
      <xdr:rowOff>76200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6886575" y="4838700"/>
          <a:ext cx="2162175" cy="113347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US" sz="1600" b="1"/>
            <a:t>EMERGENCY LIGHTS ARE</a:t>
          </a:r>
          <a:r>
            <a:rPr lang="en-US" sz="1600" b="1" baseline="0"/>
            <a:t> TESTED BY OTHER SERVICE PROVIDER</a:t>
          </a:r>
          <a:endParaRPr lang="en-US" sz="16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15</xdr:col>
      <xdr:colOff>515711</xdr:colOff>
      <xdr:row>4</xdr:row>
      <xdr:rowOff>144235</xdr:rowOff>
    </xdr:from>
    <xdr:to>
      <xdr:col>19</xdr:col>
      <xdr:colOff>0</xdr:colOff>
      <xdr:row>8</xdr:row>
      <xdr:rowOff>54427</xdr:rowOff>
    </xdr:to>
    <xdr:sp macro="" textlink="">
      <xdr:nvSpPr>
        <xdr:cNvPr id="2" name="Rectangle: Rounded Corners 1">
          <a:extLst>
            <a:ext uri="{FF2B5EF4-FFF2-40B4-BE49-F238E27FC236}">
              <a16:creationId xmlns:a16="http://schemas.microsoft.com/office/drawing/2014/main" id="{C1482B9B-3A1E-4FE5-BD03-1A872192FDEF}"/>
            </a:ext>
            <a:ext uri="{6ECC49D1-AA05-4338-93AA-15A1B29DFB0A}">
              <asl:scriptLink xmlns:asl="http://schemas.microsoft.com/office/drawing/2021/scriptlink" val="{&quot;shareId&quot;:&quot;ms-officescript%3A%2F%2Fsharepoint_sharinglink%2Fu!aHR0cHM6Ly9jYW50ZWMzNDAzLnNoYXJlcG9pbnQuY29tLzp1Oi9zL0NhbnRlY0NyZXcvRWNhTy0tOXA3MkpHZ3M1cHp4ckVfSjhCSHNudHhnZGJoaXF2c21LOXJPS2NzZw&quot;}"/>
            </a:ext>
          </a:extLst>
        </xdr:cNvPr>
        <xdr:cNvSpPr/>
      </xdr:nvSpPr>
      <xdr:spPr>
        <a:xfrm>
          <a:off x="7496175" y="742949"/>
          <a:ext cx="1865539" cy="508907"/>
        </a:xfrm>
        <a:prstGeom prst="roundRect">
          <a:avLst/>
        </a:prstGeom>
        <a:solidFill>
          <a:srgbClr val="107C41"/>
        </a:solidFill>
        <a:ln w="25400" cap="flat" cmpd="sng" algn="ctr">
          <a:solidFill>
            <a:schemeClr val="accent1">
              <a:shade val="15000"/>
            </a:schemeClr>
          </a:solidFill>
          <a:prstDash val="solid"/>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a:t>ULC on Full Report - Automated Processor</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100919</xdr:colOff>
      <xdr:row>7</xdr:row>
      <xdr:rowOff>82824</xdr:rowOff>
    </xdr:from>
    <xdr:to>
      <xdr:col>8</xdr:col>
      <xdr:colOff>848611</xdr:colOff>
      <xdr:row>24</xdr:row>
      <xdr:rowOff>91912</xdr:rowOff>
    </xdr:to>
    <xdr:pic>
      <xdr:nvPicPr>
        <xdr:cNvPr id="2" name="Picture 1">
          <a:extLst>
            <a:ext uri="{FF2B5EF4-FFF2-40B4-BE49-F238E27FC236}">
              <a16:creationId xmlns:a16="http://schemas.microsoft.com/office/drawing/2014/main" id="{DB3CE041-1ECA-4EC0-A00F-83E2D9ED54E9}"/>
            </a:ext>
          </a:extLst>
        </xdr:cNvPr>
        <xdr:cNvPicPr>
          <a:picLocks noChangeAspect="1"/>
        </xdr:cNvPicPr>
      </xdr:nvPicPr>
      <xdr:blipFill>
        <a:blip xmlns:r="http://schemas.openxmlformats.org/officeDocument/2006/relationships" r:embed="rId1"/>
        <a:stretch>
          <a:fillRect/>
        </a:stretch>
      </xdr:blipFill>
      <xdr:spPr>
        <a:xfrm>
          <a:off x="1142716" y="1350840"/>
          <a:ext cx="3742114" cy="4700150"/>
        </a:xfrm>
        <a:prstGeom prst="rect">
          <a:avLst/>
        </a:prstGeom>
      </xdr:spPr>
    </xdr:pic>
    <xdr:clientData fLocksWithSheet="0"/>
  </xdr:twoCellAnchor>
  <xdr:oneCellAnchor>
    <xdr:from>
      <xdr:col>0</xdr:col>
      <xdr:colOff>438150</xdr:colOff>
      <xdr:row>0</xdr:row>
      <xdr:rowOff>1</xdr:rowOff>
    </xdr:from>
    <xdr:ext cx="2936499" cy="971550"/>
    <xdr:pic>
      <xdr:nvPicPr>
        <xdr:cNvPr id="3" name="Picture 2">
          <a:extLst>
            <a:ext uri="{FF2B5EF4-FFF2-40B4-BE49-F238E27FC236}">
              <a16:creationId xmlns:a16="http://schemas.microsoft.com/office/drawing/2014/main" id="{D7331772-60BF-4291-BC21-FAA03D4F6F6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8150" y="1"/>
          <a:ext cx="2936499" cy="971550"/>
        </a:xfrm>
        <a:prstGeom prst="rect">
          <a:avLst/>
        </a:prstGeom>
      </xdr:spPr>
    </xdr:pic>
    <xdr:clientData/>
  </xdr:oneCellAnchor>
  <xdr:twoCellAnchor editAs="oneCell">
    <xdr:from>
      <xdr:col>1</xdr:col>
      <xdr:colOff>281516</xdr:colOff>
      <xdr:row>31</xdr:row>
      <xdr:rowOff>82550</xdr:rowOff>
    </xdr:from>
    <xdr:to>
      <xdr:col>3</xdr:col>
      <xdr:colOff>256182</xdr:colOff>
      <xdr:row>35</xdr:row>
      <xdr:rowOff>48794</xdr:rowOff>
    </xdr:to>
    <xdr:pic>
      <xdr:nvPicPr>
        <xdr:cNvPr id="5" name="Picture 4">
          <a:extLst>
            <a:ext uri="{FF2B5EF4-FFF2-40B4-BE49-F238E27FC236}">
              <a16:creationId xmlns:a16="http://schemas.microsoft.com/office/drawing/2014/main" id="{82046804-22FF-426F-A54B-DACF7984B451}"/>
            </a:ext>
          </a:extLst>
        </xdr:cNvPr>
        <xdr:cNvPicPr>
          <a:picLocks noChangeAspect="1"/>
        </xdr:cNvPicPr>
      </xdr:nvPicPr>
      <xdr:blipFill>
        <a:blip xmlns:r="http://schemas.openxmlformats.org/officeDocument/2006/relationships" r:embed="rId3"/>
        <a:stretch>
          <a:fillRect/>
        </a:stretch>
      </xdr:blipFill>
      <xdr:spPr>
        <a:xfrm>
          <a:off x="910166" y="6813550"/>
          <a:ext cx="743016" cy="785394"/>
        </a:xfrm>
        <a:prstGeom prst="rect">
          <a:avLst/>
        </a:prstGeom>
      </xdr:spPr>
    </xdr:pic>
    <xdr:clientData/>
  </xdr:twoCellAnchor>
  <xdr:twoCellAnchor editAs="oneCell">
    <xdr:from>
      <xdr:col>1</xdr:col>
      <xdr:colOff>342900</xdr:colOff>
      <xdr:row>26</xdr:row>
      <xdr:rowOff>171450</xdr:rowOff>
    </xdr:from>
    <xdr:to>
      <xdr:col>3</xdr:col>
      <xdr:colOff>190500</xdr:colOff>
      <xdr:row>30</xdr:row>
      <xdr:rowOff>25400</xdr:rowOff>
    </xdr:to>
    <xdr:pic>
      <xdr:nvPicPr>
        <xdr:cNvPr id="7" name="Picture 6">
          <a:extLst>
            <a:ext uri="{FF2B5EF4-FFF2-40B4-BE49-F238E27FC236}">
              <a16:creationId xmlns:a16="http://schemas.microsoft.com/office/drawing/2014/main" id="{31B644A3-6B37-51C2-9B67-AA57BA876D5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71550" y="5949950"/>
          <a:ext cx="615950" cy="615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Operations\Templates\Report%20Templates\Log%20Templates\Annual%20ULC%20Template%20-%20CAN,ULC-S536-13%20v7.0%20with%20cover%20page.xlsx" TargetMode="External"/><Relationship Id="rId1" Type="http://schemas.openxmlformats.org/officeDocument/2006/relationships/externalLinkPath" Target="Annual%20ULC%20Template%20-%20CAN,ULC-S536-13%20v7.0%20with%20cover%20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LC Coverpage"/>
      <sheetName val="DEFICIENCY SUMMARY"/>
      <sheetName val="APPENDIX C1+C2.13 2.14 2.15"/>
      <sheetName val="LOG REPORT C3.2- Device Record"/>
      <sheetName val="EXTINGUISHERS"/>
      <sheetName val="EMERGENCY LIGHTING"/>
      <sheetName val="ULC - C2.1-2.12"/>
      <sheetName val="C3.1FieldDeviceTesting-Legend"/>
      <sheetName val="HOSES"/>
      <sheetName val="ULC-extraPG-3+ annunciators"/>
      <sheetName val="ULC-extra-Power Supply|Booster"/>
      <sheetName val="ULC-extra-battery box"/>
    </sheetNames>
    <sheetDataSet>
      <sheetData sheetId="0"/>
      <sheetData sheetId="1" refreshError="1"/>
      <sheetData sheetId="2" refreshError="1"/>
      <sheetData sheetId="3" refreshError="1"/>
      <sheetData sheetId="4" refreshError="1"/>
      <sheetData sheetId="5" refreshError="1"/>
      <sheetData sheetId="6">
        <row r="92">
          <cell r="A92" t="str">
            <v>m</v>
          </cell>
        </row>
        <row r="93">
          <cell r="A93" t="str">
            <v>m</v>
          </cell>
        </row>
        <row r="96">
          <cell r="A96" t="str">
            <v>m</v>
          </cell>
        </row>
        <row r="101">
          <cell r="A101" t="str">
            <v>m</v>
          </cell>
        </row>
        <row r="103">
          <cell r="A103" t="str">
            <v>m</v>
          </cell>
        </row>
        <row r="105">
          <cell r="A105" t="str">
            <v>m</v>
          </cell>
        </row>
        <row r="107">
          <cell r="A107" t="str">
            <v>m</v>
          </cell>
        </row>
        <row r="108">
          <cell r="A108" t="str">
            <v>m</v>
          </cell>
        </row>
        <row r="109">
          <cell r="A109" t="str">
            <v>m</v>
          </cell>
        </row>
        <row r="110">
          <cell r="A110" t="str">
            <v>m</v>
          </cell>
        </row>
        <row r="111">
          <cell r="A111" t="str">
            <v>m</v>
          </cell>
        </row>
        <row r="115">
          <cell r="A115" t="str">
            <v>m</v>
          </cell>
        </row>
        <row r="116">
          <cell r="A116" t="str">
            <v>m</v>
          </cell>
        </row>
        <row r="117">
          <cell r="A117" t="str">
            <v>m</v>
          </cell>
        </row>
      </sheetData>
      <sheetData sheetId="7" refreshError="1"/>
      <sheetData sheetId="8" refreshError="1"/>
      <sheetData sheetId="9" refreshError="1"/>
      <sheetData sheetId="10" refreshError="1"/>
      <sheetData sheetId="11" refreshError="1"/>
    </sheetDataSet>
  </externalBook>
</externalLink>
</file>

<file path=xl/persons/person.xml><?xml version="1.0" encoding="utf-8"?>
<personList xmlns="http://schemas.microsoft.com/office/spreadsheetml/2018/threadedcomments" xmlns:x="http://schemas.openxmlformats.org/spreadsheetml/2006/main">
  <person displayName="Tanya Weston" id="{0C7DA0E2-BF9F-412F-A99A-489FA7204245}" userId="S::Tanya.Weston@cantec.ca::0e495c27-a742-45e1-9d61-e0657fbf3d6d"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4" dT="2023-10-19T19:44:23.38" personId="{0C7DA0E2-BF9F-412F-A99A-489FA7204245}" id="{6DAF77C4-EF8C-451C-8474-624B532FA3C7}">
    <text>YES=only if they have a full FSP binder (red duotangs no longer count!)</text>
  </threadedComment>
</ThreadedComments>
</file>

<file path=xl/threadedComments/threadedComment2.xml><?xml version="1.0" encoding="utf-8"?>
<ThreadedComments xmlns="http://schemas.microsoft.com/office/spreadsheetml/2018/threadedcomments" xmlns:x="http://schemas.openxmlformats.org/spreadsheetml/2006/main">
  <threadedComment ref="B29" dT="2024-08-13T16:47:12.58" personId="{0C7DA0E2-BF9F-412F-A99A-489FA7204245}" id="{1E030731-7444-4D98-9923-1768083B86C9}">
    <text>Note if both Annual &amp; 5yr or Annual &amp; 3 yr done in same visit</text>
  </threadedComment>
  <threadedComment ref="B109" dT="2024-08-13T16:48:24.24" personId="{0C7DA0E2-BF9F-412F-A99A-489FA7204245}" id="{32A6C9CC-C8BA-4800-A136-73B068444142}">
    <text>Make note if no FDC (rare)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0.xml"/><Relationship Id="rId1" Type="http://schemas.openxmlformats.org/officeDocument/2006/relationships/printerSettings" Target="../printerSettings/printerSettings15.bin"/><Relationship Id="rId6" Type="http://schemas.microsoft.com/office/2017/10/relationships/threadedComment" Target="../threadedComments/threadedComment2.xml"/><Relationship Id="rId5" Type="http://schemas.openxmlformats.org/officeDocument/2006/relationships/comments" Target="../comments5.xml"/><Relationship Id="rId4" Type="http://schemas.openxmlformats.org/officeDocument/2006/relationships/vmlDrawing" Target="../drawings/vmlDrawing17.v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3.xml"/><Relationship Id="rId4"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8.xml"/><Relationship Id="rId1" Type="http://schemas.openxmlformats.org/officeDocument/2006/relationships/printerSettings" Target="../printerSettings/printerSettings9.bin"/><Relationship Id="rId5" Type="http://schemas.openxmlformats.org/officeDocument/2006/relationships/comments" Target="../comments4.xml"/><Relationship Id="rId4" Type="http://schemas.openxmlformats.org/officeDocument/2006/relationships/vmlDrawing" Target="../drawings/vmlDrawing1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D89B-22D3-4FFA-A049-795D0DB77673}">
  <sheetPr codeName="Sheet9">
    <tabColor theme="9"/>
    <pageSetUpPr fitToPage="1"/>
  </sheetPr>
  <dimension ref="A1:P51"/>
  <sheetViews>
    <sheetView view="pageBreakPreview" zoomScale="115" zoomScaleNormal="100" zoomScaleSheetLayoutView="115" workbookViewId="0">
      <selection activeCell="A30" sqref="A30:O30"/>
    </sheetView>
  </sheetViews>
  <sheetFormatPr defaultColWidth="9.140625" defaultRowHeight="15"/>
  <cols>
    <col min="1" max="1" width="9.42578125" style="493" customWidth="1"/>
    <col min="2" max="2" width="6.140625" style="493" customWidth="1"/>
    <col min="3" max="3" width="5.28515625" style="493" customWidth="1"/>
    <col min="4" max="4" width="7.7109375" style="493" customWidth="1"/>
    <col min="5" max="5" width="9.140625" style="493"/>
    <col min="6" max="6" width="7.5703125" style="493" customWidth="1"/>
    <col min="7" max="7" width="3.140625" style="493" customWidth="1"/>
    <col min="8" max="8" width="12.140625" style="493" customWidth="1"/>
    <col min="9" max="9" width="14.5703125" style="493" customWidth="1"/>
    <col min="10" max="10" width="8.28515625" style="493" customWidth="1"/>
    <col min="11" max="11" width="9.42578125" style="493" customWidth="1"/>
    <col min="12" max="14" width="9.140625" style="493"/>
    <col min="15" max="15" width="9.140625" style="493" customWidth="1"/>
    <col min="16" max="16" width="10.7109375" style="493" customWidth="1"/>
    <col min="17" max="17" width="9.140625" style="493" customWidth="1"/>
    <col min="18" max="16384" width="9.140625" style="493"/>
  </cols>
  <sheetData>
    <row r="1" spans="1:16">
      <c r="H1" s="521" t="s">
        <v>1120</v>
      </c>
      <c r="K1" s="494"/>
    </row>
    <row r="2" spans="1:16">
      <c r="H2" s="521" t="s">
        <v>0</v>
      </c>
      <c r="K2" s="494"/>
    </row>
    <row r="3" spans="1:16">
      <c r="H3" s="212" t="s">
        <v>1</v>
      </c>
    </row>
    <row r="4" spans="1:16">
      <c r="D4" s="494"/>
      <c r="H4" s="212" t="s">
        <v>2</v>
      </c>
      <c r="J4" s="495"/>
      <c r="K4" s="496"/>
    </row>
    <row r="5" spans="1:16">
      <c r="D5" s="494"/>
      <c r="H5" s="521"/>
    </row>
    <row r="6" spans="1:16">
      <c r="B6" s="494"/>
      <c r="C6" s="497"/>
      <c r="D6" s="497"/>
      <c r="E6" s="497"/>
      <c r="F6" s="497"/>
      <c r="G6" s="497"/>
      <c r="H6" s="497"/>
      <c r="I6" s="494"/>
      <c r="J6" s="498"/>
      <c r="K6" s="498"/>
    </row>
    <row r="7" spans="1:16" ht="9.75" customHeight="1">
      <c r="A7" s="494"/>
      <c r="B7" s="494"/>
      <c r="C7" s="494"/>
      <c r="D7" s="499"/>
      <c r="E7" s="499"/>
      <c r="F7" s="499"/>
      <c r="G7" s="499"/>
      <c r="H7" s="499"/>
      <c r="I7" s="499"/>
      <c r="J7" s="500"/>
      <c r="K7" s="500"/>
    </row>
    <row r="8" spans="1:16" ht="26.25" customHeight="1">
      <c r="A8" s="992">
        <v>2025</v>
      </c>
      <c r="B8" s="992"/>
      <c r="C8" s="992"/>
      <c r="D8" s="992"/>
      <c r="E8" s="992"/>
      <c r="F8" s="992"/>
      <c r="G8" s="992"/>
      <c r="H8" s="992"/>
      <c r="I8" s="992"/>
      <c r="J8" s="992"/>
      <c r="K8" s="992"/>
    </row>
    <row r="9" spans="1:16" ht="67.5" customHeight="1">
      <c r="A9" s="993" t="s">
        <v>3</v>
      </c>
      <c r="B9" s="993"/>
      <c r="C9" s="993"/>
      <c r="D9" s="993"/>
      <c r="E9" s="993"/>
      <c r="F9" s="993"/>
      <c r="G9" s="993"/>
      <c r="H9" s="993"/>
      <c r="I9" s="993"/>
      <c r="J9" s="993"/>
      <c r="K9" s="993"/>
      <c r="L9" s="501"/>
      <c r="P9" s="502"/>
    </row>
    <row r="10" spans="1:16" ht="9.75" customHeight="1">
      <c r="A10" s="504"/>
      <c r="B10" s="504"/>
      <c r="C10" s="504"/>
      <c r="D10" s="504"/>
      <c r="E10" s="504"/>
      <c r="F10" s="504"/>
      <c r="G10" s="504"/>
      <c r="H10" s="504"/>
      <c r="I10" s="504"/>
      <c r="J10" s="504"/>
      <c r="K10" s="504"/>
      <c r="P10" s="502"/>
    </row>
    <row r="11" spans="1:16" ht="15" customHeight="1">
      <c r="A11" s="504"/>
      <c r="B11" s="504"/>
      <c r="C11" s="504"/>
      <c r="D11" s="504"/>
      <c r="E11" s="505" t="s">
        <v>4</v>
      </c>
      <c r="G11" s="506"/>
      <c r="H11" s="507" t="str">
        <f>'APPENDIX C1+C2.13 2.14 2.15'!B19</f>
        <v>PROPERTY MANAGER</v>
      </c>
      <c r="J11" s="504"/>
      <c r="K11" s="504"/>
    </row>
    <row r="12" spans="1:16" ht="15" customHeight="1">
      <c r="A12" s="504"/>
      <c r="B12" s="504"/>
      <c r="C12" s="504"/>
      <c r="D12" s="504"/>
      <c r="E12" s="505" t="s">
        <v>5</v>
      </c>
      <c r="G12" s="506"/>
      <c r="H12" s="507">
        <f>'LOG REPORT C3.2- Device Record'!C5</f>
        <v>0</v>
      </c>
      <c r="J12" s="504"/>
      <c r="K12" s="504"/>
    </row>
    <row r="13" spans="1:16" ht="15" customHeight="1">
      <c r="A13" s="504"/>
      <c r="B13" s="504"/>
      <c r="C13" s="504"/>
      <c r="D13" s="504"/>
      <c r="E13" s="505" t="s">
        <v>6</v>
      </c>
      <c r="G13" s="506"/>
      <c r="H13" s="507" t="str">
        <f>IF('LOG REPORT C3.2- Device Record'!C4&lt;&gt;"",'LOG REPORT C3.2- Device Record'!C4,"")</f>
        <v/>
      </c>
      <c r="J13" s="504"/>
      <c r="K13" s="504"/>
    </row>
    <row r="14" spans="1:16" ht="15" customHeight="1">
      <c r="A14" s="504"/>
      <c r="B14" s="504"/>
      <c r="C14" s="504"/>
      <c r="D14" s="504"/>
      <c r="E14" s="505" t="s">
        <v>7</v>
      </c>
      <c r="G14" s="506"/>
      <c r="H14" s="994">
        <f>'APPENDIX C1+C2.13 2.14 2.15'!I6</f>
        <v>0</v>
      </c>
      <c r="I14" s="994"/>
      <c r="J14" s="994"/>
      <c r="K14" s="504"/>
    </row>
    <row r="15" spans="1:16" ht="47.25" customHeight="1"/>
    <row r="16" spans="1:16" ht="14.25" hidden="1" customHeight="1">
      <c r="A16" s="995"/>
      <c r="B16" s="995"/>
      <c r="C16" s="995"/>
      <c r="D16" s="995"/>
      <c r="E16" s="995"/>
      <c r="F16" s="995"/>
      <c r="G16" s="995"/>
      <c r="H16" s="995"/>
      <c r="I16" s="995"/>
      <c r="J16" s="995"/>
      <c r="K16" s="508"/>
    </row>
    <row r="17" spans="1:16" ht="46.5" customHeight="1">
      <c r="A17" s="990" t="s">
        <v>8</v>
      </c>
      <c r="B17" s="990"/>
      <c r="C17" s="990"/>
      <c r="D17" s="990"/>
      <c r="E17" s="990"/>
      <c r="F17" s="990"/>
      <c r="G17" s="990"/>
      <c r="H17" s="990"/>
      <c r="I17" s="990"/>
      <c r="J17" s="990"/>
      <c r="K17" s="990"/>
    </row>
    <row r="18" spans="1:16" ht="15" customHeight="1">
      <c r="A18" s="509"/>
      <c r="B18" s="509"/>
      <c r="C18" s="509"/>
      <c r="D18" s="509"/>
      <c r="E18" s="509"/>
      <c r="F18" s="509"/>
      <c r="G18" s="509"/>
      <c r="H18" s="509"/>
      <c r="I18" s="509"/>
      <c r="J18" s="509"/>
      <c r="K18" s="509"/>
    </row>
    <row r="19" spans="1:16" ht="50.25" customHeight="1">
      <c r="A19" s="509"/>
      <c r="B19" s="509"/>
      <c r="C19" s="509"/>
      <c r="D19" s="509"/>
      <c r="E19" s="509"/>
      <c r="F19" s="509"/>
      <c r="G19" s="509"/>
      <c r="H19" s="509"/>
      <c r="I19" s="509"/>
      <c r="J19" s="509"/>
      <c r="K19" s="509"/>
    </row>
    <row r="20" spans="1:16" ht="15" customHeight="1">
      <c r="A20" s="510"/>
      <c r="B20" s="510"/>
      <c r="C20" s="510"/>
      <c r="D20" s="510"/>
      <c r="E20" s="511" t="s">
        <v>9</v>
      </c>
      <c r="F20" s="212"/>
      <c r="G20" s="501"/>
      <c r="H20" s="510"/>
      <c r="I20" s="510"/>
      <c r="J20" s="510"/>
      <c r="K20" s="510"/>
    </row>
    <row r="21" spans="1:16" ht="15" customHeight="1">
      <c r="A21" s="494"/>
      <c r="B21" s="494"/>
      <c r="C21" s="494"/>
      <c r="D21" s="494"/>
      <c r="E21" s="494"/>
      <c r="F21" s="494"/>
      <c r="G21" s="494"/>
      <c r="H21" s="494"/>
      <c r="I21" s="494"/>
      <c r="J21" s="494"/>
      <c r="K21" s="494"/>
    </row>
    <row r="22" spans="1:16">
      <c r="A22" s="503"/>
      <c r="B22" s="502"/>
      <c r="C22" s="502"/>
      <c r="D22" s="502"/>
      <c r="E22" s="502" t="s">
        <v>10</v>
      </c>
      <c r="G22" s="512"/>
      <c r="H22" s="513" t="s">
        <v>11</v>
      </c>
      <c r="J22" s="502"/>
      <c r="K22" s="502"/>
    </row>
    <row r="23" spans="1:16" s="212" customFormat="1">
      <c r="A23" s="503"/>
      <c r="B23" s="502"/>
      <c r="C23" s="502"/>
      <c r="D23" s="502"/>
      <c r="E23" s="502" t="s">
        <v>12</v>
      </c>
      <c r="F23" s="493"/>
      <c r="G23" s="512"/>
      <c r="H23" s="513" t="s">
        <v>13</v>
      </c>
      <c r="I23" s="493"/>
      <c r="J23" s="502"/>
      <c r="K23" s="502"/>
      <c r="P23" s="493"/>
    </row>
    <row r="24" spans="1:16">
      <c r="A24" s="503"/>
      <c r="B24" s="502"/>
      <c r="C24" s="502"/>
      <c r="D24" s="502"/>
      <c r="E24" s="502" t="s">
        <v>14</v>
      </c>
      <c r="G24" s="512"/>
      <c r="H24" s="513" t="s">
        <v>15</v>
      </c>
      <c r="J24" s="502"/>
      <c r="K24" s="502"/>
    </row>
    <row r="25" spans="1:16">
      <c r="A25" s="503"/>
      <c r="B25" s="502"/>
      <c r="C25" s="502"/>
      <c r="D25" s="502"/>
      <c r="E25" s="502" t="s">
        <v>16</v>
      </c>
      <c r="G25" s="512"/>
      <c r="H25" s="513" t="s">
        <v>17</v>
      </c>
      <c r="J25" s="502"/>
      <c r="K25" s="502"/>
    </row>
    <row r="26" spans="1:16">
      <c r="A26" s="503"/>
      <c r="B26" s="514"/>
      <c r="C26" s="514"/>
      <c r="D26" s="514"/>
      <c r="E26" s="515"/>
      <c r="G26" s="516"/>
      <c r="H26" s="517"/>
      <c r="J26" s="514"/>
      <c r="K26" s="514"/>
    </row>
    <row r="27" spans="1:16" ht="15" customHeight="1">
      <c r="A27" s="503"/>
      <c r="B27" s="514"/>
      <c r="C27" s="514"/>
      <c r="D27" s="514"/>
      <c r="E27" s="514"/>
      <c r="F27" s="514"/>
      <c r="G27" s="514"/>
      <c r="H27" s="514"/>
      <c r="I27" s="518"/>
      <c r="J27" s="514"/>
      <c r="K27" s="514"/>
    </row>
    <row r="28" spans="1:16" ht="15" customHeight="1">
      <c r="E28" s="493" t="s">
        <v>18</v>
      </c>
      <c r="I28" s="494"/>
    </row>
    <row r="29" spans="1:16" ht="15" customHeight="1">
      <c r="A29" s="510"/>
      <c r="B29" s="510"/>
      <c r="C29" s="510"/>
      <c r="D29" s="510"/>
      <c r="E29" s="953" t="s">
        <v>19</v>
      </c>
      <c r="H29" s="510"/>
      <c r="I29" s="510"/>
      <c r="J29" s="510"/>
      <c r="K29" s="510"/>
    </row>
    <row r="30" spans="1:16" ht="20.100000000000001" customHeight="1">
      <c r="A30" s="494"/>
      <c r="B30" s="494"/>
      <c r="C30" s="494"/>
      <c r="D30" s="494"/>
      <c r="E30" s="493" t="s">
        <v>20</v>
      </c>
      <c r="H30" s="494"/>
      <c r="I30" s="494"/>
      <c r="J30" s="494"/>
      <c r="K30" s="494"/>
    </row>
    <row r="31" spans="1:16">
      <c r="A31" s="503"/>
      <c r="B31" s="520"/>
      <c r="C31" s="514"/>
      <c r="D31" s="514"/>
      <c r="E31" s="514"/>
      <c r="F31" s="514"/>
      <c r="G31" s="514"/>
      <c r="H31" s="514"/>
      <c r="I31" s="514"/>
      <c r="J31" s="514"/>
      <c r="K31" s="514"/>
    </row>
    <row r="32" spans="1:16">
      <c r="A32" s="503"/>
      <c r="B32" s="514"/>
      <c r="C32" s="514"/>
      <c r="D32" s="514"/>
      <c r="E32" s="514"/>
      <c r="F32" s="514"/>
      <c r="G32" s="514"/>
      <c r="H32" s="514"/>
      <c r="I32" s="514"/>
      <c r="J32" s="514"/>
      <c r="K32" s="514"/>
    </row>
    <row r="33" spans="1:11" s="521" customFormat="1" ht="33" customHeight="1">
      <c r="A33" s="991" t="s">
        <v>21</v>
      </c>
      <c r="B33" s="991"/>
      <c r="C33" s="991"/>
      <c r="D33" s="991"/>
      <c r="E33" s="991"/>
      <c r="F33" s="991"/>
      <c r="G33" s="991"/>
      <c r="H33" s="991"/>
      <c r="I33" s="991"/>
      <c r="J33" s="991"/>
      <c r="K33" s="991"/>
    </row>
    <row r="34" spans="1:11" s="521" customFormat="1" ht="12.75">
      <c r="A34" s="522"/>
      <c r="B34" s="522"/>
      <c r="C34" s="522"/>
      <c r="D34" s="522"/>
      <c r="E34" s="522"/>
      <c r="F34" s="522"/>
      <c r="G34" s="522"/>
      <c r="H34" s="522"/>
      <c r="I34" s="522"/>
      <c r="J34" s="522"/>
      <c r="K34" s="522"/>
    </row>
    <row r="35" spans="1:11" s="521" customFormat="1" ht="44.25" customHeight="1">
      <c r="A35" s="991" t="s">
        <v>22</v>
      </c>
      <c r="B35" s="991"/>
      <c r="C35" s="991"/>
      <c r="D35" s="991"/>
      <c r="E35" s="991"/>
      <c r="F35" s="991"/>
      <c r="G35" s="991"/>
      <c r="H35" s="991"/>
      <c r="I35" s="991"/>
      <c r="J35" s="991"/>
      <c r="K35" s="991"/>
    </row>
    <row r="36" spans="1:11">
      <c r="A36" s="523"/>
      <c r="B36" s="523"/>
      <c r="C36" s="523"/>
      <c r="D36" s="523"/>
      <c r="E36" s="523"/>
      <c r="F36" s="523"/>
      <c r="G36" s="523"/>
      <c r="H36" s="523"/>
      <c r="I36" s="523"/>
      <c r="J36" s="523"/>
      <c r="K36" s="523"/>
    </row>
    <row r="37" spans="1:11" ht="45" customHeight="1"/>
    <row r="39" spans="1:11" ht="15" customHeight="1"/>
    <row r="42" spans="1:11" ht="14.25" customHeight="1"/>
    <row r="44" spans="1:11" ht="14.25" customHeight="1"/>
    <row r="46" spans="1:11" ht="14.25" customHeight="1"/>
    <row r="48" spans="1:11" ht="14.25" customHeight="1"/>
    <row r="51" spans="16:16">
      <c r="P51" s="519"/>
    </row>
  </sheetData>
  <sheetProtection selectLockedCells="1"/>
  <dataConsolidate link="1"/>
  <mergeCells count="7">
    <mergeCell ref="A17:K17"/>
    <mergeCell ref="A33:K33"/>
    <mergeCell ref="A35:K35"/>
    <mergeCell ref="A8:K8"/>
    <mergeCell ref="A9:K9"/>
    <mergeCell ref="H14:J14"/>
    <mergeCell ref="A16:J16"/>
  </mergeCells>
  <dataValidations count="1">
    <dataValidation type="whole" allowBlank="1" showInputMessage="1" showErrorMessage="1" sqref="A31:A32 A16" xr:uid="{0DFAB770-A374-4972-A246-FFF780BBE2AD}">
      <formula1>0</formula1>
      <formula2>500</formula2>
    </dataValidation>
  </dataValidations>
  <printOptions horizontalCentered="1" verticalCentered="1"/>
  <pageMargins left="0.70866141732283472" right="0.70866141732283472" top="0.59055118110236227" bottom="0.55118110236220474" header="0.31496062992125984" footer="0.31496062992125984"/>
  <pageSetup scale="99" orientation="portrait" r:id="rId1"/>
  <headerFooter>
    <oddHeader>&amp;C&amp;"Arial,Italic""Protecting Property and Lives Since 1974"</oddHeader>
    <oddFooter>&amp;C444 William Street, Victoria, BC, V9A 3Y9</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39997558519241921"/>
  </sheetPr>
  <dimension ref="A1:O63"/>
  <sheetViews>
    <sheetView showGridLines="0" view="pageBreakPreview" zoomScaleNormal="100" zoomScaleSheetLayoutView="100" workbookViewId="0">
      <selection activeCell="A30" sqref="A30:O30"/>
    </sheetView>
  </sheetViews>
  <sheetFormatPr defaultColWidth="9.140625" defaultRowHeight="12.75"/>
  <cols>
    <col min="1" max="1" width="3.7109375" style="4" customWidth="1"/>
    <col min="2" max="2" width="3.42578125" style="52" customWidth="1"/>
    <col min="3" max="3" width="3.5703125" style="52" customWidth="1"/>
    <col min="4" max="4" width="20.7109375" style="52" customWidth="1"/>
    <col min="5" max="5" width="12.28515625" style="4" customWidth="1"/>
    <col min="6" max="6" width="5.85546875" style="52" customWidth="1"/>
    <col min="7" max="7" width="1.85546875" style="4" customWidth="1"/>
    <col min="8" max="8" width="3.7109375" style="4" customWidth="1"/>
    <col min="9" max="9" width="3.42578125" style="4" customWidth="1"/>
    <col min="10" max="10" width="4.42578125" style="4" customWidth="1"/>
    <col min="11" max="11" width="20.140625" style="4" customWidth="1"/>
    <col min="12" max="12" width="4.7109375" style="4" customWidth="1"/>
    <col min="13" max="13" width="5.85546875" style="4" customWidth="1"/>
    <col min="14" max="15" width="5.28515625" style="4" customWidth="1"/>
    <col min="16" max="16" width="8.140625" style="4" customWidth="1"/>
    <col min="17" max="16384" width="9.140625" style="4"/>
  </cols>
  <sheetData>
    <row r="1" spans="1:15">
      <c r="A1" s="136" t="s">
        <v>215</v>
      </c>
      <c r="B1" s="448" t="s">
        <v>216</v>
      </c>
      <c r="C1" s="133"/>
      <c r="D1" s="133"/>
      <c r="E1" s="96"/>
      <c r="F1" s="133"/>
      <c r="G1" s="96"/>
      <c r="H1" s="96"/>
      <c r="I1" s="96"/>
      <c r="J1" s="96"/>
      <c r="K1" s="96"/>
      <c r="L1" s="96"/>
      <c r="M1" s="96"/>
      <c r="N1" s="96"/>
      <c r="O1" s="297">
        <f>IF('LOG REPORT C3.2- Device Record'!$C$4=0,'LOG REPORT C3.2- Device Record'!$C$5,(CONCATENATE('LOG REPORT C3.2- Device Record'!$C$5," - ",'LOG REPORT C3.2- Device Record'!$C$4)))</f>
        <v>0</v>
      </c>
    </row>
    <row r="2" spans="1:15">
      <c r="A2" s="183">
        <v>3</v>
      </c>
      <c r="B2" s="184" t="s">
        <v>217</v>
      </c>
      <c r="C2" s="185"/>
      <c r="D2" s="96"/>
      <c r="E2" s="185">
        <v>5</v>
      </c>
      <c r="F2" s="184" t="s">
        <v>218</v>
      </c>
      <c r="G2" s="186"/>
      <c r="H2" s="186"/>
      <c r="I2" s="186"/>
      <c r="J2" s="186"/>
      <c r="K2" s="186"/>
      <c r="L2" s="187" t="s">
        <v>219</v>
      </c>
      <c r="M2" s="188" t="s">
        <v>220</v>
      </c>
      <c r="N2" s="187"/>
      <c r="O2" s="97"/>
    </row>
    <row r="3" spans="1:15" ht="8.25" customHeight="1">
      <c r="A3" s="41"/>
      <c r="B3" s="40"/>
      <c r="C3" s="41"/>
      <c r="D3" s="4"/>
      <c r="E3" s="41"/>
      <c r="F3" s="40"/>
      <c r="G3" s="39"/>
      <c r="H3" s="39"/>
      <c r="I3" s="39"/>
      <c r="J3" s="39"/>
      <c r="K3" s="39"/>
      <c r="L3" s="43"/>
      <c r="M3" s="42"/>
      <c r="N3" s="43"/>
    </row>
    <row r="4" spans="1:15" ht="12" customHeight="1">
      <c r="A4" s="12" t="s">
        <v>420</v>
      </c>
      <c r="B4" s="4"/>
      <c r="C4" s="4"/>
      <c r="D4" s="4"/>
      <c r="F4" s="4"/>
      <c r="H4" s="12" t="s">
        <v>420</v>
      </c>
    </row>
    <row r="5" spans="1:15" ht="12" customHeight="1">
      <c r="A5" s="156" t="s">
        <v>421</v>
      </c>
      <c r="B5" s="96"/>
      <c r="C5" s="73"/>
      <c r="D5" s="165"/>
      <c r="E5" s="1098"/>
      <c r="F5" s="1099"/>
      <c r="H5" s="156" t="s">
        <v>421</v>
      </c>
      <c r="I5" s="96"/>
      <c r="J5" s="73"/>
      <c r="K5" s="165"/>
      <c r="L5" s="1098"/>
      <c r="M5" s="1118"/>
      <c r="N5" s="1118"/>
      <c r="O5" s="1099"/>
    </row>
    <row r="6" spans="1:15" ht="12" customHeight="1">
      <c r="A6" s="156" t="s">
        <v>422</v>
      </c>
      <c r="B6" s="4"/>
      <c r="C6" s="134"/>
      <c r="D6" s="131"/>
      <c r="E6" s="1093"/>
      <c r="F6" s="1094"/>
      <c r="H6" s="156" t="s">
        <v>422</v>
      </c>
      <c r="J6" s="134"/>
      <c r="K6" s="131"/>
      <c r="L6" s="1119"/>
      <c r="M6" s="1120"/>
      <c r="N6" s="1120"/>
      <c r="O6" s="1121"/>
    </row>
    <row r="7" spans="1:15" ht="12" customHeight="1">
      <c r="A7" s="50"/>
      <c r="B7" s="75" t="s">
        <v>58</v>
      </c>
      <c r="C7" s="14" t="s">
        <v>378</v>
      </c>
      <c r="D7" s="82"/>
      <c r="E7" s="82"/>
      <c r="F7" s="97"/>
      <c r="H7" s="50"/>
      <c r="I7" s="75" t="s">
        <v>58</v>
      </c>
      <c r="J7" s="1116" t="s">
        <v>378</v>
      </c>
      <c r="K7" s="1117"/>
      <c r="L7" s="1117"/>
      <c r="M7" s="1117"/>
      <c r="N7" s="1117"/>
      <c r="O7" s="1117"/>
    </row>
    <row r="8" spans="1:15" ht="12" customHeight="1">
      <c r="A8" s="50"/>
      <c r="B8" s="124" t="s">
        <v>61</v>
      </c>
      <c r="C8" s="98" t="s">
        <v>423</v>
      </c>
      <c r="D8" s="110"/>
      <c r="E8" s="110"/>
      <c r="F8" s="100"/>
      <c r="H8" s="50"/>
      <c r="I8" s="124" t="s">
        <v>61</v>
      </c>
      <c r="J8" s="98" t="s">
        <v>423</v>
      </c>
      <c r="K8" s="110"/>
      <c r="L8" s="110"/>
      <c r="M8" s="100"/>
      <c r="N8" s="298"/>
      <c r="O8" s="100"/>
    </row>
    <row r="9" spans="1:15" ht="12" customHeight="1">
      <c r="A9" s="275"/>
      <c r="B9" s="191"/>
      <c r="C9" s="150" t="s">
        <v>424</v>
      </c>
      <c r="D9" s="86"/>
      <c r="E9" s="86"/>
      <c r="F9" s="103"/>
      <c r="H9" s="275"/>
      <c r="I9" s="191"/>
      <c r="J9" s="150" t="s">
        <v>424</v>
      </c>
      <c r="K9" s="86"/>
      <c r="L9" s="86"/>
      <c r="O9" s="103"/>
    </row>
    <row r="10" spans="1:15" ht="12" customHeight="1">
      <c r="B10" s="230"/>
      <c r="C10" s="4"/>
      <c r="D10" s="4"/>
      <c r="F10" s="103"/>
      <c r="I10" s="230"/>
      <c r="O10" s="103"/>
    </row>
    <row r="11" spans="1:15" ht="12" customHeight="1">
      <c r="A11" s="146"/>
      <c r="B11" s="191"/>
      <c r="C11" s="65" t="s">
        <v>425</v>
      </c>
      <c r="D11" s="126"/>
      <c r="E11" s="126"/>
      <c r="F11" s="151"/>
      <c r="H11" s="146"/>
      <c r="I11" s="191"/>
      <c r="J11" s="65" t="s">
        <v>425</v>
      </c>
      <c r="K11" s="126"/>
      <c r="L11" s="126"/>
      <c r="M11" s="152"/>
      <c r="O11" s="103"/>
    </row>
    <row r="12" spans="1:15" ht="12" customHeight="1">
      <c r="A12" s="275"/>
      <c r="B12" s="191"/>
      <c r="C12" s="65" t="s">
        <v>426</v>
      </c>
      <c r="D12" s="126"/>
      <c r="E12" s="86"/>
      <c r="F12" s="103"/>
      <c r="H12" s="275"/>
      <c r="I12" s="191"/>
      <c r="J12" s="65" t="s">
        <v>426</v>
      </c>
      <c r="K12" s="126"/>
      <c r="L12" s="86"/>
      <c r="O12" s="103"/>
    </row>
    <row r="13" spans="1:15" ht="12" customHeight="1">
      <c r="A13" s="275"/>
      <c r="B13" s="191"/>
      <c r="C13" s="65" t="s">
        <v>427</v>
      </c>
      <c r="D13" s="126"/>
      <c r="E13" s="86"/>
      <c r="F13" s="103"/>
      <c r="H13" s="275"/>
      <c r="I13" s="191"/>
      <c r="J13" s="65" t="s">
        <v>427</v>
      </c>
      <c r="K13" s="126"/>
      <c r="L13" s="86"/>
      <c r="O13" s="103"/>
    </row>
    <row r="14" spans="1:15" ht="12" customHeight="1">
      <c r="A14" s="275"/>
      <c r="B14" s="191"/>
      <c r="C14" s="153"/>
      <c r="D14" s="169" t="s">
        <v>428</v>
      </c>
      <c r="E14" s="109"/>
      <c r="F14" s="103"/>
      <c r="H14" s="275"/>
      <c r="I14" s="191"/>
      <c r="J14" s="153"/>
      <c r="K14" s="169" t="s">
        <v>428</v>
      </c>
      <c r="L14" s="109"/>
      <c r="O14" s="103"/>
    </row>
    <row r="15" spans="1:15" ht="12" customHeight="1">
      <c r="A15" s="275"/>
      <c r="B15" s="191"/>
      <c r="C15" s="65"/>
      <c r="D15" s="211"/>
      <c r="E15" s="211"/>
      <c r="F15" s="103"/>
      <c r="H15" s="275"/>
      <c r="I15" s="191"/>
      <c r="J15" s="65"/>
      <c r="K15" s="211"/>
      <c r="L15" s="211"/>
      <c r="M15" s="101"/>
      <c r="N15" s="101"/>
      <c r="O15" s="102"/>
    </row>
    <row r="16" spans="1:15" ht="12" customHeight="1">
      <c r="A16" s="50"/>
      <c r="B16" s="191"/>
      <c r="C16" s="65" t="s">
        <v>429</v>
      </c>
      <c r="D16" s="86"/>
      <c r="E16" s="86"/>
      <c r="F16" s="103"/>
      <c r="H16" s="50"/>
      <c r="I16" s="191"/>
      <c r="J16" s="65" t="s">
        <v>429</v>
      </c>
      <c r="K16" s="86"/>
      <c r="L16" s="86"/>
      <c r="M16" s="103"/>
      <c r="O16" s="103"/>
    </row>
    <row r="17" spans="1:15" ht="12" customHeight="1">
      <c r="B17" s="192"/>
      <c r="C17" s="65" t="s">
        <v>430</v>
      </c>
      <c r="D17" s="86"/>
      <c r="E17" s="109"/>
      <c r="F17" s="102"/>
      <c r="I17" s="192"/>
      <c r="J17" s="65" t="s">
        <v>430</v>
      </c>
      <c r="K17" s="86"/>
      <c r="L17" s="109"/>
      <c r="M17" s="101"/>
      <c r="N17" s="101"/>
      <c r="O17" s="102"/>
    </row>
    <row r="18" spans="1:15" ht="12" customHeight="1">
      <c r="A18" s="50"/>
      <c r="B18" s="75" t="s">
        <v>63</v>
      </c>
      <c r="C18" s="98" t="s">
        <v>384</v>
      </c>
      <c r="D18" s="110"/>
      <c r="E18" s="110"/>
      <c r="F18" s="100"/>
      <c r="H18" s="50"/>
      <c r="I18" s="75" t="s">
        <v>63</v>
      </c>
      <c r="J18" s="98" t="s">
        <v>384</v>
      </c>
      <c r="K18" s="110"/>
      <c r="L18" s="110"/>
      <c r="M18" s="99"/>
      <c r="N18" s="99"/>
      <c r="O18" s="100"/>
    </row>
    <row r="19" spans="1:15" ht="12" customHeight="1">
      <c r="B19" s="51"/>
      <c r="C19" s="92" t="s">
        <v>386</v>
      </c>
      <c r="D19" s="109"/>
      <c r="E19" s="109"/>
      <c r="F19" s="102"/>
      <c r="I19" s="51"/>
      <c r="J19" s="92" t="s">
        <v>386</v>
      </c>
      <c r="K19" s="109"/>
      <c r="L19" s="109"/>
      <c r="M19" s="109"/>
      <c r="N19" s="109"/>
      <c r="O19" s="109"/>
    </row>
    <row r="20" spans="1:15" ht="12" customHeight="1">
      <c r="A20" s="50"/>
      <c r="B20" s="75" t="s">
        <v>66</v>
      </c>
      <c r="C20" s="98" t="s">
        <v>388</v>
      </c>
      <c r="D20" s="110"/>
      <c r="E20" s="110"/>
      <c r="F20" s="100"/>
      <c r="H20" s="50"/>
      <c r="I20" s="75" t="s">
        <v>66</v>
      </c>
      <c r="J20" s="98" t="s">
        <v>388</v>
      </c>
      <c r="K20" s="110"/>
      <c r="L20" s="110"/>
      <c r="M20" s="100"/>
      <c r="O20" s="103"/>
    </row>
    <row r="21" spans="1:15" ht="12" customHeight="1">
      <c r="B21" s="4"/>
      <c r="C21" s="92" t="s">
        <v>390</v>
      </c>
      <c r="D21" s="109"/>
      <c r="E21" s="109"/>
      <c r="F21" s="102"/>
      <c r="J21" s="92" t="s">
        <v>390</v>
      </c>
      <c r="K21" s="109"/>
      <c r="L21" s="109"/>
      <c r="M21" s="102"/>
      <c r="N21" s="101"/>
      <c r="O21" s="102"/>
    </row>
    <row r="22" spans="1:15" ht="12" customHeight="1">
      <c r="A22" s="50"/>
      <c r="B22" s="75" t="s">
        <v>68</v>
      </c>
      <c r="C22" s="14" t="s">
        <v>392</v>
      </c>
      <c r="D22" s="82"/>
      <c r="E22" s="82"/>
      <c r="F22" s="97"/>
      <c r="H22" s="50"/>
      <c r="I22" s="75" t="s">
        <v>68</v>
      </c>
      <c r="J22" s="1116" t="s">
        <v>392</v>
      </c>
      <c r="K22" s="1117"/>
      <c r="L22" s="1117"/>
      <c r="M22" s="1117"/>
      <c r="N22" s="1117"/>
      <c r="O22" s="1117"/>
    </row>
    <row r="23" spans="1:15" ht="12" customHeight="1">
      <c r="A23" s="50"/>
      <c r="B23" s="75" t="s">
        <v>70</v>
      </c>
      <c r="C23" s="14" t="s">
        <v>431</v>
      </c>
      <c r="D23" s="82"/>
      <c r="E23" s="82"/>
      <c r="F23" s="97"/>
      <c r="H23" s="50"/>
      <c r="I23" s="75" t="s">
        <v>70</v>
      </c>
      <c r="J23" s="1116" t="s">
        <v>431</v>
      </c>
      <c r="K23" s="1117"/>
      <c r="L23" s="1117"/>
      <c r="M23" s="1117"/>
      <c r="N23" s="1117"/>
      <c r="O23" s="1117"/>
    </row>
    <row r="24" spans="1:15" ht="12" customHeight="1">
      <c r="A24" s="50"/>
      <c r="B24" s="75" t="s">
        <v>72</v>
      </c>
      <c r="C24" s="78" t="s">
        <v>395</v>
      </c>
      <c r="D24" s="115"/>
      <c r="E24" s="82"/>
      <c r="F24" s="97"/>
      <c r="H24" s="50"/>
      <c r="I24" s="75" t="s">
        <v>72</v>
      </c>
      <c r="J24" s="1116" t="s">
        <v>395</v>
      </c>
      <c r="K24" s="1117"/>
      <c r="L24" s="1117"/>
      <c r="M24" s="1117"/>
      <c r="N24" s="1117"/>
      <c r="O24" s="1117"/>
    </row>
    <row r="25" spans="1:15" ht="12" customHeight="1">
      <c r="A25" s="50"/>
      <c r="B25" s="75" t="s">
        <v>75</v>
      </c>
      <c r="C25" s="149" t="s">
        <v>397</v>
      </c>
      <c r="D25" s="168"/>
      <c r="E25" s="82"/>
      <c r="F25" s="97"/>
      <c r="H25" s="50"/>
      <c r="I25" s="75" t="s">
        <v>75</v>
      </c>
      <c r="J25" s="1116" t="s">
        <v>397</v>
      </c>
      <c r="K25" s="1117"/>
      <c r="L25" s="1117"/>
      <c r="M25" s="1117"/>
      <c r="N25" s="1117"/>
      <c r="O25" s="1117"/>
    </row>
    <row r="26" spans="1:15" ht="12" customHeight="1">
      <c r="A26" s="50"/>
      <c r="B26" s="75" t="s">
        <v>242</v>
      </c>
      <c r="C26" s="98" t="s">
        <v>399</v>
      </c>
      <c r="D26" s="110"/>
      <c r="E26" s="110"/>
      <c r="F26" s="100"/>
      <c r="H26" s="50"/>
      <c r="I26" s="75" t="s">
        <v>242</v>
      </c>
      <c r="J26" s="98" t="s">
        <v>399</v>
      </c>
      <c r="K26" s="110"/>
      <c r="L26" s="110"/>
      <c r="M26" s="100"/>
      <c r="N26" s="298"/>
      <c r="O26" s="100"/>
    </row>
    <row r="27" spans="1:15" ht="12" customHeight="1">
      <c r="A27" s="275"/>
      <c r="C27" s="65" t="s">
        <v>401</v>
      </c>
      <c r="D27" s="86"/>
      <c r="E27" s="86"/>
      <c r="F27" s="103"/>
      <c r="H27" s="275"/>
      <c r="I27" s="52"/>
      <c r="J27" s="65" t="s">
        <v>401</v>
      </c>
      <c r="K27" s="86"/>
      <c r="L27" s="86"/>
      <c r="M27" s="103"/>
      <c r="N27" s="299"/>
      <c r="O27" s="300"/>
    </row>
    <row r="28" spans="1:15" ht="12" customHeight="1">
      <c r="A28" s="275"/>
      <c r="C28" s="65" t="s">
        <v>403</v>
      </c>
      <c r="D28" s="86"/>
      <c r="E28" s="86"/>
      <c r="F28" s="103"/>
      <c r="H28" s="275"/>
      <c r="I28" s="52"/>
      <c r="J28" s="65" t="s">
        <v>403</v>
      </c>
      <c r="K28" s="86"/>
      <c r="L28" s="86"/>
      <c r="M28" s="103"/>
      <c r="N28" s="299"/>
      <c r="O28" s="300"/>
    </row>
    <row r="29" spans="1:15" ht="12" customHeight="1">
      <c r="B29" s="4"/>
      <c r="C29" s="92" t="s">
        <v>280</v>
      </c>
      <c r="D29" s="109"/>
      <c r="E29" s="109"/>
      <c r="F29" s="102"/>
      <c r="J29" s="92" t="s">
        <v>280</v>
      </c>
      <c r="K29" s="109"/>
      <c r="L29" s="109"/>
      <c r="M29" s="101"/>
      <c r="N29" s="302"/>
      <c r="O29" s="301"/>
    </row>
    <row r="30" spans="1:15" ht="12" customHeight="1">
      <c r="A30" s="50"/>
      <c r="B30" s="75" t="s">
        <v>245</v>
      </c>
      <c r="C30" s="78" t="s">
        <v>432</v>
      </c>
      <c r="D30" s="115"/>
      <c r="E30" s="82"/>
      <c r="F30" s="97"/>
      <c r="H30" s="50"/>
      <c r="I30" s="75" t="s">
        <v>245</v>
      </c>
      <c r="J30" s="1113" t="s">
        <v>432</v>
      </c>
      <c r="K30" s="1114"/>
      <c r="L30" s="1114"/>
      <c r="M30" s="1114"/>
      <c r="N30" s="1114"/>
      <c r="O30" s="1115"/>
    </row>
    <row r="31" spans="1:15" ht="12" customHeight="1">
      <c r="A31" s="50"/>
      <c r="B31" s="75" t="s">
        <v>248</v>
      </c>
      <c r="C31" s="78" t="s">
        <v>408</v>
      </c>
      <c r="D31" s="115"/>
      <c r="E31" s="82"/>
      <c r="F31" s="97"/>
      <c r="H31" s="50"/>
      <c r="I31" s="75" t="s">
        <v>248</v>
      </c>
      <c r="J31" s="1113" t="s">
        <v>408</v>
      </c>
      <c r="K31" s="1114"/>
      <c r="L31" s="1114"/>
      <c r="M31" s="1114"/>
      <c r="N31" s="1114"/>
      <c r="O31" s="1115"/>
    </row>
    <row r="32" spans="1:15" ht="12" customHeight="1">
      <c r="A32" s="50"/>
      <c r="B32" s="75" t="s">
        <v>253</v>
      </c>
      <c r="C32" s="78" t="s">
        <v>411</v>
      </c>
      <c r="D32" s="115"/>
      <c r="E32" s="82"/>
      <c r="F32" s="97"/>
      <c r="H32" s="123"/>
      <c r="I32" s="75" t="s">
        <v>253</v>
      </c>
      <c r="J32" s="1113" t="s">
        <v>411</v>
      </c>
      <c r="K32" s="1114"/>
      <c r="L32" s="1114"/>
      <c r="M32" s="1114"/>
      <c r="N32" s="1114"/>
      <c r="O32" s="1115"/>
    </row>
    <row r="33" spans="1:15" ht="7.5" customHeight="1"/>
    <row r="34" spans="1:15" ht="6.75" customHeight="1">
      <c r="A34" s="12"/>
      <c r="B34" s="4"/>
      <c r="C34" s="4"/>
      <c r="D34" s="4"/>
      <c r="F34" s="4"/>
      <c r="H34" s="12"/>
    </row>
    <row r="35" spans="1:15" ht="12" customHeight="1">
      <c r="A35" s="12" t="s">
        <v>420</v>
      </c>
      <c r="B35" s="4"/>
      <c r="C35" s="4"/>
      <c r="D35" s="4"/>
      <c r="F35" s="4"/>
      <c r="H35" s="12" t="s">
        <v>420</v>
      </c>
    </row>
    <row r="36" spans="1:15" ht="12" customHeight="1">
      <c r="A36" s="156" t="s">
        <v>421</v>
      </c>
      <c r="B36" s="96"/>
      <c r="C36" s="73"/>
      <c r="D36" s="165"/>
      <c r="E36" s="1098"/>
      <c r="F36" s="1099"/>
      <c r="H36" s="156" t="s">
        <v>421</v>
      </c>
      <c r="I36" s="96"/>
      <c r="J36" s="73"/>
      <c r="K36" s="165"/>
      <c r="L36" s="1098"/>
      <c r="M36" s="1118"/>
      <c r="N36" s="1118"/>
      <c r="O36" s="1099"/>
    </row>
    <row r="37" spans="1:15" ht="12" customHeight="1">
      <c r="A37" s="156" t="s">
        <v>422</v>
      </c>
      <c r="B37" s="4"/>
      <c r="C37" s="134"/>
      <c r="D37" s="131"/>
      <c r="E37" s="1093"/>
      <c r="F37" s="1094"/>
      <c r="H37" s="156" t="s">
        <v>422</v>
      </c>
      <c r="J37" s="134"/>
      <c r="K37" s="131"/>
      <c r="L37" s="1119"/>
      <c r="M37" s="1120"/>
      <c r="N37" s="1120"/>
      <c r="O37" s="1121"/>
    </row>
    <row r="38" spans="1:15" ht="12" customHeight="1">
      <c r="A38" s="50"/>
      <c r="B38" s="75" t="s">
        <v>58</v>
      </c>
      <c r="C38" s="14" t="s">
        <v>378</v>
      </c>
      <c r="D38" s="82"/>
      <c r="E38" s="82"/>
      <c r="F38" s="97"/>
      <c r="H38" s="50"/>
      <c r="I38" s="75" t="s">
        <v>58</v>
      </c>
      <c r="J38" s="1116" t="s">
        <v>378</v>
      </c>
      <c r="K38" s="1117"/>
      <c r="L38" s="1117"/>
      <c r="M38" s="1117"/>
      <c r="N38" s="1117"/>
      <c r="O38" s="1117"/>
    </row>
    <row r="39" spans="1:15" ht="12" customHeight="1">
      <c r="A39" s="50"/>
      <c r="B39" s="124" t="s">
        <v>61</v>
      </c>
      <c r="C39" s="98" t="s">
        <v>423</v>
      </c>
      <c r="D39" s="110"/>
      <c r="E39" s="110"/>
      <c r="F39" s="100"/>
      <c r="H39" s="50"/>
      <c r="I39" s="124" t="s">
        <v>61</v>
      </c>
      <c r="J39" s="98" t="s">
        <v>423</v>
      </c>
      <c r="K39" s="110"/>
      <c r="L39" s="110"/>
      <c r="M39" s="100"/>
      <c r="N39" s="298"/>
      <c r="O39" s="100"/>
    </row>
    <row r="40" spans="1:15" ht="12" customHeight="1">
      <c r="A40" s="275"/>
      <c r="B40" s="191"/>
      <c r="C40" s="150" t="s">
        <v>424</v>
      </c>
      <c r="D40" s="86"/>
      <c r="E40" s="86"/>
      <c r="F40" s="103"/>
      <c r="H40" s="275"/>
      <c r="I40" s="191"/>
      <c r="J40" s="150" t="s">
        <v>424</v>
      </c>
      <c r="K40" s="86"/>
      <c r="L40" s="86"/>
      <c r="O40" s="103"/>
    </row>
    <row r="41" spans="1:15" ht="12" customHeight="1">
      <c r="B41" s="230"/>
      <c r="C41" s="4"/>
      <c r="D41" s="4"/>
      <c r="F41" s="103"/>
      <c r="I41" s="230"/>
      <c r="O41" s="103"/>
    </row>
    <row r="42" spans="1:15" ht="12" customHeight="1">
      <c r="A42" s="146"/>
      <c r="B42" s="191"/>
      <c r="C42" s="65" t="s">
        <v>425</v>
      </c>
      <c r="D42" s="126"/>
      <c r="E42" s="126"/>
      <c r="F42" s="151"/>
      <c r="H42" s="146"/>
      <c r="I42" s="191"/>
      <c r="J42" s="65" t="s">
        <v>425</v>
      </c>
      <c r="K42" s="126"/>
      <c r="L42" s="126"/>
      <c r="M42" s="152"/>
      <c r="O42" s="103"/>
    </row>
    <row r="43" spans="1:15" ht="12" customHeight="1">
      <c r="A43" s="275"/>
      <c r="B43" s="191"/>
      <c r="C43" s="65" t="s">
        <v>426</v>
      </c>
      <c r="D43" s="126"/>
      <c r="E43" s="86"/>
      <c r="F43" s="103"/>
      <c r="H43" s="275"/>
      <c r="I43" s="191"/>
      <c r="J43" s="65" t="s">
        <v>426</v>
      </c>
      <c r="K43" s="126"/>
      <c r="L43" s="86"/>
      <c r="O43" s="103"/>
    </row>
    <row r="44" spans="1:15" ht="12" customHeight="1">
      <c r="A44" s="275"/>
      <c r="B44" s="191"/>
      <c r="C44" s="65" t="s">
        <v>427</v>
      </c>
      <c r="D44" s="126"/>
      <c r="E44" s="86"/>
      <c r="F44" s="103"/>
      <c r="H44" s="275"/>
      <c r="I44" s="191"/>
      <c r="J44" s="65" t="s">
        <v>427</v>
      </c>
      <c r="K44" s="126"/>
      <c r="L44" s="86"/>
      <c r="O44" s="103"/>
    </row>
    <row r="45" spans="1:15" ht="12" customHeight="1">
      <c r="A45" s="275"/>
      <c r="B45" s="191"/>
      <c r="C45" s="153"/>
      <c r="D45" s="169" t="s">
        <v>428</v>
      </c>
      <c r="E45" s="109"/>
      <c r="F45" s="103"/>
      <c r="H45" s="275"/>
      <c r="I45" s="191"/>
      <c r="J45" s="153"/>
      <c r="K45" s="169" t="s">
        <v>428</v>
      </c>
      <c r="L45" s="109"/>
      <c r="O45" s="103"/>
    </row>
    <row r="46" spans="1:15" ht="12" customHeight="1">
      <c r="A46" s="275"/>
      <c r="B46" s="191"/>
      <c r="C46" s="65"/>
      <c r="D46" s="211"/>
      <c r="E46" s="211"/>
      <c r="F46" s="103"/>
      <c r="H46" s="275"/>
      <c r="I46" s="191"/>
      <c r="J46" s="65"/>
      <c r="K46" s="211"/>
      <c r="L46" s="211"/>
      <c r="M46" s="101"/>
      <c r="N46" s="101"/>
      <c r="O46" s="102"/>
    </row>
    <row r="47" spans="1:15" ht="12" customHeight="1">
      <c r="A47" s="50"/>
      <c r="B47" s="191"/>
      <c r="C47" s="65" t="s">
        <v>429</v>
      </c>
      <c r="D47" s="86"/>
      <c r="E47" s="86"/>
      <c r="F47" s="103"/>
      <c r="H47" s="50"/>
      <c r="I47" s="191"/>
      <c r="J47" s="65" t="s">
        <v>429</v>
      </c>
      <c r="K47" s="86"/>
      <c r="L47" s="86"/>
      <c r="M47" s="103"/>
      <c r="O47" s="103"/>
    </row>
    <row r="48" spans="1:15" ht="12" customHeight="1">
      <c r="B48" s="192"/>
      <c r="C48" s="65" t="s">
        <v>430</v>
      </c>
      <c r="D48" s="86"/>
      <c r="E48" s="109"/>
      <c r="F48" s="102"/>
      <c r="I48" s="192"/>
      <c r="J48" s="65" t="s">
        <v>430</v>
      </c>
      <c r="K48" s="86"/>
      <c r="L48" s="109"/>
      <c r="M48" s="101"/>
      <c r="N48" s="101"/>
      <c r="O48" s="102"/>
    </row>
    <row r="49" spans="1:15" ht="12" customHeight="1">
      <c r="A49" s="50"/>
      <c r="B49" s="75" t="s">
        <v>63</v>
      </c>
      <c r="C49" s="98" t="s">
        <v>384</v>
      </c>
      <c r="D49" s="110"/>
      <c r="E49" s="110"/>
      <c r="F49" s="100"/>
      <c r="H49" s="50"/>
      <c r="I49" s="75" t="s">
        <v>63</v>
      </c>
      <c r="J49" s="98" t="s">
        <v>384</v>
      </c>
      <c r="K49" s="110"/>
      <c r="L49" s="110"/>
      <c r="M49" s="99"/>
      <c r="N49" s="99"/>
      <c r="O49" s="100"/>
    </row>
    <row r="50" spans="1:15" ht="12" customHeight="1">
      <c r="B50" s="51"/>
      <c r="C50" s="92" t="s">
        <v>386</v>
      </c>
      <c r="D50" s="109"/>
      <c r="E50" s="109"/>
      <c r="F50" s="102"/>
      <c r="I50" s="51"/>
      <c r="J50" s="92" t="s">
        <v>386</v>
      </c>
      <c r="K50" s="109"/>
      <c r="L50" s="109"/>
      <c r="M50" s="109"/>
      <c r="N50" s="109"/>
      <c r="O50" s="109"/>
    </row>
    <row r="51" spans="1:15" ht="12" customHeight="1">
      <c r="A51" s="50"/>
      <c r="B51" s="75" t="s">
        <v>66</v>
      </c>
      <c r="C51" s="98" t="s">
        <v>388</v>
      </c>
      <c r="D51" s="110"/>
      <c r="E51" s="110"/>
      <c r="F51" s="100"/>
      <c r="H51" s="50"/>
      <c r="I51" s="75" t="s">
        <v>66</v>
      </c>
      <c r="J51" s="98" t="s">
        <v>388</v>
      </c>
      <c r="K51" s="110"/>
      <c r="L51" s="110"/>
      <c r="M51" s="100"/>
      <c r="O51" s="103"/>
    </row>
    <row r="52" spans="1:15" ht="12" customHeight="1">
      <c r="B52" s="4"/>
      <c r="C52" s="92" t="s">
        <v>390</v>
      </c>
      <c r="D52" s="109"/>
      <c r="E52" s="109"/>
      <c r="F52" s="102"/>
      <c r="J52" s="92" t="s">
        <v>390</v>
      </c>
      <c r="K52" s="109"/>
      <c r="L52" s="109"/>
      <c r="M52" s="102"/>
      <c r="N52" s="101"/>
      <c r="O52" s="102"/>
    </row>
    <row r="53" spans="1:15" ht="12" customHeight="1">
      <c r="A53" s="50"/>
      <c r="B53" s="75" t="s">
        <v>68</v>
      </c>
      <c r="C53" s="14" t="s">
        <v>392</v>
      </c>
      <c r="D53" s="82"/>
      <c r="E53" s="82"/>
      <c r="F53" s="97"/>
      <c r="H53" s="50"/>
      <c r="I53" s="75" t="s">
        <v>68</v>
      </c>
      <c r="J53" s="1116" t="s">
        <v>392</v>
      </c>
      <c r="K53" s="1117"/>
      <c r="L53" s="1117"/>
      <c r="M53" s="1117"/>
      <c r="N53" s="1117"/>
      <c r="O53" s="1117"/>
    </row>
    <row r="54" spans="1:15" ht="12" customHeight="1">
      <c r="A54" s="50"/>
      <c r="B54" s="75" t="s">
        <v>70</v>
      </c>
      <c r="C54" s="14" t="s">
        <v>431</v>
      </c>
      <c r="D54" s="82"/>
      <c r="E54" s="82"/>
      <c r="F54" s="97"/>
      <c r="H54" s="50"/>
      <c r="I54" s="75" t="s">
        <v>70</v>
      </c>
      <c r="J54" s="1116" t="s">
        <v>431</v>
      </c>
      <c r="K54" s="1117"/>
      <c r="L54" s="1117"/>
      <c r="M54" s="1117"/>
      <c r="N54" s="1117"/>
      <c r="O54" s="1117"/>
    </row>
    <row r="55" spans="1:15" ht="12" customHeight="1">
      <c r="A55" s="50"/>
      <c r="B55" s="75" t="s">
        <v>72</v>
      </c>
      <c r="C55" s="78" t="s">
        <v>395</v>
      </c>
      <c r="D55" s="115"/>
      <c r="E55" s="82"/>
      <c r="F55" s="97"/>
      <c r="H55" s="50"/>
      <c r="I55" s="75" t="s">
        <v>72</v>
      </c>
      <c r="J55" s="1116" t="s">
        <v>395</v>
      </c>
      <c r="K55" s="1117"/>
      <c r="L55" s="1117"/>
      <c r="M55" s="1117"/>
      <c r="N55" s="1117"/>
      <c r="O55" s="1117"/>
    </row>
    <row r="56" spans="1:15" ht="12" customHeight="1">
      <c r="A56" s="50"/>
      <c r="B56" s="75" t="s">
        <v>75</v>
      </c>
      <c r="C56" s="149" t="s">
        <v>397</v>
      </c>
      <c r="D56" s="168"/>
      <c r="E56" s="82"/>
      <c r="F56" s="97"/>
      <c r="H56" s="50"/>
      <c r="I56" s="75" t="s">
        <v>75</v>
      </c>
      <c r="J56" s="1116" t="s">
        <v>397</v>
      </c>
      <c r="K56" s="1117"/>
      <c r="L56" s="1117"/>
      <c r="M56" s="1117"/>
      <c r="N56" s="1117"/>
      <c r="O56" s="1117"/>
    </row>
    <row r="57" spans="1:15" ht="12" customHeight="1">
      <c r="A57" s="50"/>
      <c r="B57" s="75" t="s">
        <v>242</v>
      </c>
      <c r="C57" s="98" t="s">
        <v>399</v>
      </c>
      <c r="D57" s="110"/>
      <c r="E57" s="110"/>
      <c r="F57" s="100"/>
      <c r="H57" s="50"/>
      <c r="I57" s="75" t="s">
        <v>242</v>
      </c>
      <c r="J57" s="98" t="s">
        <v>399</v>
      </c>
      <c r="K57" s="110"/>
      <c r="L57" s="110"/>
      <c r="M57" s="100"/>
      <c r="N57" s="298"/>
      <c r="O57" s="100"/>
    </row>
    <row r="58" spans="1:15" ht="12" customHeight="1">
      <c r="A58" s="275"/>
      <c r="C58" s="65" t="s">
        <v>401</v>
      </c>
      <c r="D58" s="86"/>
      <c r="E58" s="86"/>
      <c r="F58" s="103"/>
      <c r="H58" s="275"/>
      <c r="I58" s="52"/>
      <c r="J58" s="65" t="s">
        <v>401</v>
      </c>
      <c r="K58" s="86"/>
      <c r="L58" s="86"/>
      <c r="M58" s="103"/>
      <c r="N58" s="299"/>
      <c r="O58" s="300"/>
    </row>
    <row r="59" spans="1:15" ht="12" customHeight="1">
      <c r="A59" s="275"/>
      <c r="C59" s="65" t="s">
        <v>403</v>
      </c>
      <c r="D59" s="86"/>
      <c r="E59" s="86"/>
      <c r="F59" s="103"/>
      <c r="H59" s="275"/>
      <c r="I59" s="52"/>
      <c r="J59" s="65" t="s">
        <v>403</v>
      </c>
      <c r="K59" s="86"/>
      <c r="L59" s="86"/>
      <c r="M59" s="103"/>
      <c r="N59" s="299"/>
      <c r="O59" s="300"/>
    </row>
    <row r="60" spans="1:15" ht="12" customHeight="1">
      <c r="B60" s="4"/>
      <c r="C60" s="92" t="s">
        <v>280</v>
      </c>
      <c r="D60" s="109"/>
      <c r="E60" s="109"/>
      <c r="F60" s="102"/>
      <c r="J60" s="92" t="s">
        <v>280</v>
      </c>
      <c r="K60" s="109"/>
      <c r="L60" s="109"/>
      <c r="M60" s="101"/>
      <c r="N60" s="302"/>
      <c r="O60" s="301"/>
    </row>
    <row r="61" spans="1:15" ht="12" customHeight="1">
      <c r="A61" s="50"/>
      <c r="B61" s="75" t="s">
        <v>245</v>
      </c>
      <c r="C61" s="78" t="s">
        <v>432</v>
      </c>
      <c r="D61" s="115"/>
      <c r="E61" s="82"/>
      <c r="F61" s="97"/>
      <c r="H61" s="50"/>
      <c r="I61" s="75" t="s">
        <v>245</v>
      </c>
      <c r="J61" s="1113" t="s">
        <v>432</v>
      </c>
      <c r="K61" s="1114"/>
      <c r="L61" s="1114"/>
      <c r="M61" s="1114"/>
      <c r="N61" s="1114"/>
      <c r="O61" s="1115"/>
    </row>
    <row r="62" spans="1:15" ht="12" customHeight="1">
      <c r="A62" s="50"/>
      <c r="B62" s="75" t="s">
        <v>248</v>
      </c>
      <c r="C62" s="78" t="s">
        <v>408</v>
      </c>
      <c r="D62" s="115"/>
      <c r="E62" s="82"/>
      <c r="F62" s="97"/>
      <c r="H62" s="50"/>
      <c r="I62" s="75" t="s">
        <v>248</v>
      </c>
      <c r="J62" s="1113" t="s">
        <v>408</v>
      </c>
      <c r="K62" s="1114"/>
      <c r="L62" s="1114"/>
      <c r="M62" s="1114"/>
      <c r="N62" s="1114"/>
      <c r="O62" s="1115"/>
    </row>
    <row r="63" spans="1:15" ht="12" customHeight="1">
      <c r="A63" s="50"/>
      <c r="B63" s="75" t="s">
        <v>253</v>
      </c>
      <c r="C63" s="78" t="s">
        <v>411</v>
      </c>
      <c r="D63" s="115"/>
      <c r="E63" s="82"/>
      <c r="F63" s="97"/>
      <c r="H63" s="123"/>
      <c r="I63" s="75" t="s">
        <v>253</v>
      </c>
      <c r="J63" s="1113" t="s">
        <v>411</v>
      </c>
      <c r="K63" s="1114"/>
      <c r="L63" s="1114"/>
      <c r="M63" s="1114"/>
      <c r="N63" s="1114"/>
      <c r="O63" s="1115"/>
    </row>
  </sheetData>
  <sheetProtection sheet="1" objects="1" scenarios="1" formatCells="0" selectLockedCells="1"/>
  <mergeCells count="24">
    <mergeCell ref="J63:O63"/>
    <mergeCell ref="J62:O62"/>
    <mergeCell ref="E36:F36"/>
    <mergeCell ref="L36:O36"/>
    <mergeCell ref="J53:O53"/>
    <mergeCell ref="J54:O54"/>
    <mergeCell ref="J55:O55"/>
    <mergeCell ref="J61:O61"/>
    <mergeCell ref="E37:F37"/>
    <mergeCell ref="L37:O37"/>
    <mergeCell ref="J38:O38"/>
    <mergeCell ref="J56:O56"/>
    <mergeCell ref="J32:O32"/>
    <mergeCell ref="J22:O22"/>
    <mergeCell ref="J23:O23"/>
    <mergeCell ref="L5:O5"/>
    <mergeCell ref="E6:F6"/>
    <mergeCell ref="E5:F5"/>
    <mergeCell ref="L6:O6"/>
    <mergeCell ref="J7:O7"/>
    <mergeCell ref="J24:O24"/>
    <mergeCell ref="J25:O25"/>
    <mergeCell ref="J30:O30"/>
    <mergeCell ref="J31:O31"/>
  </mergeCells>
  <conditionalFormatting sqref="M2:M3">
    <cfRule type="containsText" dxfId="62" priority="3" operator="containsText" text="FAILED">
      <formula>NOT(ISERROR(SEARCH("FAILED",M2)))</formula>
    </cfRule>
    <cfRule type="cellIs" dxfId="61" priority="4" operator="equal">
      <formula>"OLD"</formula>
    </cfRule>
  </conditionalFormatting>
  <printOptions horizontalCentered="1"/>
  <pageMargins left="0.23622047244094491" right="0.23622047244094491" top="0.47244094488188981" bottom="0.39370078740157483" header="0.19685039370078741" footer="0.15748031496062992"/>
  <pageSetup scale="91" orientation="portrait" r:id="rId1"/>
  <headerFooter>
    <oddHeader>&amp;L&amp;"Calibri,Bold"C2 CONTROL UNIT TEST OR TRANSPONDER TEST RECORD&amp;C&amp;"Calibri,Regular"CAN/ULC-S536-13</oddHeader>
    <oddFooter>&amp;C&amp;G&amp;R&amp;8&amp;P of &amp;N</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39997558519241921"/>
  </sheetPr>
  <dimension ref="A1:Q63"/>
  <sheetViews>
    <sheetView showGridLines="0" view="pageBreakPreview" zoomScaleNormal="100" zoomScaleSheetLayoutView="100" workbookViewId="0">
      <selection activeCell="A30" sqref="A30:O30"/>
    </sheetView>
  </sheetViews>
  <sheetFormatPr defaultColWidth="9.140625" defaultRowHeight="12.75"/>
  <cols>
    <col min="1" max="1" width="3.7109375" style="4" customWidth="1"/>
    <col min="2" max="2" width="3.42578125" style="52" customWidth="1"/>
    <col min="3" max="3" width="3.5703125" style="52" customWidth="1"/>
    <col min="4" max="4" width="20.7109375" style="52" customWidth="1"/>
    <col min="5" max="5" width="12.28515625" style="4" customWidth="1"/>
    <col min="6" max="6" width="5.85546875" style="52" customWidth="1"/>
    <col min="7" max="7" width="1.85546875" style="4" customWidth="1"/>
    <col min="8" max="8" width="3.7109375" style="4" customWidth="1"/>
    <col min="9" max="9" width="3.42578125" style="4" customWidth="1"/>
    <col min="10" max="10" width="4.42578125" style="4" customWidth="1"/>
    <col min="11" max="11" width="20.140625" style="4" customWidth="1"/>
    <col min="12" max="12" width="4.7109375" style="4" customWidth="1"/>
    <col min="13" max="13" width="5.85546875" style="4" customWidth="1"/>
    <col min="14" max="15" width="5.28515625" style="4" customWidth="1"/>
    <col min="16" max="16" width="8.140625" style="4" customWidth="1"/>
    <col min="17" max="16384" width="9.140625" style="4"/>
  </cols>
  <sheetData>
    <row r="1" spans="1:15">
      <c r="A1" s="136" t="s">
        <v>215</v>
      </c>
      <c r="B1" s="448" t="s">
        <v>216</v>
      </c>
      <c r="C1" s="133"/>
      <c r="D1" s="133"/>
      <c r="E1" s="96"/>
      <c r="F1" s="133"/>
      <c r="G1" s="96"/>
      <c r="H1" s="96"/>
      <c r="I1" s="96"/>
      <c r="J1" s="96"/>
      <c r="K1" s="96"/>
      <c r="L1" s="96"/>
      <c r="M1" s="96"/>
      <c r="N1" s="96"/>
      <c r="O1" s="297">
        <f>IF('LOG REPORT C3.2- Device Record'!$C$4=0,'LOG REPORT C3.2- Device Record'!$C$5,(CONCATENATE('LOG REPORT C3.2- Device Record'!$C$5," - ",'LOG REPORT C3.2- Device Record'!$C$4)))</f>
        <v>0</v>
      </c>
    </row>
    <row r="2" spans="1:15">
      <c r="A2" s="183">
        <v>3</v>
      </c>
      <c r="B2" s="184" t="s">
        <v>217</v>
      </c>
      <c r="C2" s="185"/>
      <c r="D2" s="96"/>
      <c r="E2" s="185">
        <v>5</v>
      </c>
      <c r="F2" s="184" t="s">
        <v>218</v>
      </c>
      <c r="G2" s="186"/>
      <c r="H2" s="186"/>
      <c r="I2" s="186"/>
      <c r="J2" s="186"/>
      <c r="K2" s="186"/>
      <c r="L2" s="187" t="s">
        <v>219</v>
      </c>
      <c r="M2" s="188" t="s">
        <v>220</v>
      </c>
      <c r="N2" s="187"/>
      <c r="O2" s="97"/>
    </row>
    <row r="3" spans="1:15" ht="8.25" customHeight="1">
      <c r="A3" s="41"/>
      <c r="B3" s="40"/>
      <c r="C3" s="41"/>
      <c r="D3" s="4"/>
      <c r="E3" s="41"/>
      <c r="F3" s="40"/>
      <c r="G3" s="39"/>
      <c r="H3" s="39"/>
      <c r="I3" s="39"/>
      <c r="J3" s="39"/>
      <c r="K3" s="39"/>
      <c r="L3" s="43"/>
      <c r="M3" s="42"/>
      <c r="N3" s="43"/>
    </row>
    <row r="4" spans="1:15">
      <c r="A4" s="62" t="s">
        <v>221</v>
      </c>
      <c r="H4" s="12" t="s">
        <v>222</v>
      </c>
    </row>
    <row r="5" spans="1:15" ht="12" customHeight="1">
      <c r="A5" s="156" t="s">
        <v>223</v>
      </c>
      <c r="B5" s="96"/>
      <c r="C5" s="73"/>
      <c r="D5" s="165"/>
      <c r="E5" s="1098"/>
      <c r="F5" s="1099"/>
      <c r="H5" s="50"/>
      <c r="I5" s="75" t="s">
        <v>58</v>
      </c>
      <c r="J5" s="80" t="s">
        <v>224</v>
      </c>
      <c r="K5" s="80"/>
      <c r="L5" s="113"/>
      <c r="M5" s="113"/>
      <c r="N5" s="99"/>
      <c r="O5" s="100"/>
    </row>
    <row r="6" spans="1:15" ht="12" customHeight="1">
      <c r="A6" s="156" t="s">
        <v>225</v>
      </c>
      <c r="B6" s="4"/>
      <c r="C6" s="134"/>
      <c r="D6" s="131"/>
      <c r="E6" s="1093"/>
      <c r="F6" s="1094"/>
      <c r="I6" s="51"/>
      <c r="J6" s="232" t="s">
        <v>226</v>
      </c>
      <c r="K6" s="92"/>
      <c r="L6" s="109"/>
      <c r="M6" s="109"/>
      <c r="N6" s="101"/>
      <c r="O6" s="102"/>
    </row>
    <row r="7" spans="1:15" ht="12" customHeight="1">
      <c r="A7" s="122"/>
      <c r="B7" s="84" t="s">
        <v>58</v>
      </c>
      <c r="C7" s="63" t="s">
        <v>227</v>
      </c>
      <c r="D7" s="166"/>
      <c r="E7" s="96"/>
      <c r="F7" s="77"/>
      <c r="H7" s="50"/>
      <c r="I7" s="75" t="s">
        <v>61</v>
      </c>
      <c r="J7" s="14" t="s">
        <v>228</v>
      </c>
      <c r="K7" s="14"/>
      <c r="L7" s="82"/>
      <c r="M7" s="82"/>
      <c r="N7" s="96"/>
      <c r="O7" s="97"/>
    </row>
    <row r="8" spans="1:15" ht="12" customHeight="1">
      <c r="A8" s="50"/>
      <c r="B8" s="54" t="s">
        <v>61</v>
      </c>
      <c r="C8" s="63" t="s">
        <v>229</v>
      </c>
      <c r="D8" s="166"/>
      <c r="E8" s="96"/>
      <c r="F8" s="77"/>
      <c r="H8" s="50"/>
      <c r="I8" s="75" t="s">
        <v>63</v>
      </c>
      <c r="J8" s="80" t="s">
        <v>230</v>
      </c>
      <c r="K8" s="80"/>
      <c r="L8" s="113"/>
      <c r="M8" s="113"/>
      <c r="N8" s="99"/>
      <c r="O8" s="100"/>
    </row>
    <row r="9" spans="1:15" ht="12" customHeight="1">
      <c r="A9" s="50"/>
      <c r="B9" s="55" t="s">
        <v>63</v>
      </c>
      <c r="C9" s="63" t="s">
        <v>231</v>
      </c>
      <c r="D9" s="166"/>
      <c r="E9" s="96"/>
      <c r="F9" s="77"/>
      <c r="I9" s="51"/>
      <c r="J9" s="235" t="s">
        <v>232</v>
      </c>
      <c r="K9" s="65"/>
      <c r="L9" s="86"/>
      <c r="M9" s="86"/>
      <c r="O9" s="103"/>
    </row>
    <row r="10" spans="1:15" ht="12" customHeight="1">
      <c r="A10" s="50"/>
      <c r="B10" s="55" t="s">
        <v>66</v>
      </c>
      <c r="C10" s="63" t="s">
        <v>233</v>
      </c>
      <c r="D10" s="166"/>
      <c r="E10" s="96"/>
      <c r="F10" s="77"/>
      <c r="I10" s="51"/>
      <c r="J10" s="235" t="s">
        <v>234</v>
      </c>
      <c r="K10" s="65"/>
      <c r="L10" s="86"/>
      <c r="M10" s="86"/>
      <c r="O10" s="103"/>
    </row>
    <row r="11" spans="1:15" ht="12" customHeight="1">
      <c r="A11" s="50"/>
      <c r="B11" s="55" t="s">
        <v>68</v>
      </c>
      <c r="C11" s="63" t="s">
        <v>235</v>
      </c>
      <c r="D11" s="166"/>
      <c r="E11" s="96"/>
      <c r="F11" s="77"/>
      <c r="I11" s="51"/>
      <c r="J11" s="93" t="s">
        <v>236</v>
      </c>
      <c r="K11" s="93"/>
      <c r="L11" s="88"/>
      <c r="M11" s="88"/>
      <c r="O11" s="103"/>
    </row>
    <row r="12" spans="1:15" ht="12" customHeight="1">
      <c r="A12" s="50"/>
      <c r="B12" s="55" t="s">
        <v>70</v>
      </c>
      <c r="C12" s="63" t="s">
        <v>237</v>
      </c>
      <c r="D12" s="166"/>
      <c r="E12" s="96"/>
      <c r="F12" s="77"/>
      <c r="I12" s="83"/>
      <c r="J12" s="94" t="s">
        <v>238</v>
      </c>
      <c r="K12" s="94"/>
      <c r="L12" s="114"/>
      <c r="M12" s="114"/>
      <c r="N12" s="101"/>
      <c r="O12" s="102"/>
    </row>
    <row r="13" spans="1:15" ht="12" customHeight="1">
      <c r="A13" s="208"/>
      <c r="B13" s="74" t="s">
        <v>72</v>
      </c>
      <c r="C13" s="63" t="s">
        <v>239</v>
      </c>
      <c r="D13" s="166"/>
      <c r="E13" s="96"/>
      <c r="F13" s="77"/>
    </row>
    <row r="14" spans="1:15" ht="12" customHeight="1">
      <c r="A14" s="122"/>
      <c r="B14" s="55" t="s">
        <v>75</v>
      </c>
      <c r="C14" s="63" t="s">
        <v>240</v>
      </c>
      <c r="D14" s="166"/>
      <c r="E14" s="96"/>
      <c r="F14" s="77"/>
      <c r="H14" s="81" t="s">
        <v>241</v>
      </c>
      <c r="I14" s="52"/>
      <c r="J14" s="52"/>
      <c r="K14" s="87"/>
      <c r="L14" s="87"/>
      <c r="M14" s="87"/>
    </row>
    <row r="15" spans="1:15" ht="12" customHeight="1">
      <c r="A15" s="50" t="s">
        <v>219</v>
      </c>
      <c r="B15" s="60" t="s">
        <v>242</v>
      </c>
      <c r="C15" s="63" t="s">
        <v>243</v>
      </c>
      <c r="D15" s="166"/>
      <c r="E15" s="96"/>
      <c r="F15" s="77"/>
      <c r="H15" s="171" t="s">
        <v>244</v>
      </c>
    </row>
    <row r="16" spans="1:15" ht="12" customHeight="1">
      <c r="A16" s="50" t="s">
        <v>219</v>
      </c>
      <c r="B16" s="60" t="s">
        <v>245</v>
      </c>
      <c r="C16" s="63" t="s">
        <v>246</v>
      </c>
      <c r="D16" s="166"/>
      <c r="E16" s="96"/>
      <c r="F16" s="77"/>
      <c r="H16" s="50"/>
      <c r="I16" s="75" t="s">
        <v>58</v>
      </c>
      <c r="J16" s="78" t="s">
        <v>247</v>
      </c>
      <c r="K16" s="115"/>
      <c r="L16" s="115"/>
      <c r="M16" s="115"/>
      <c r="N16" s="96"/>
      <c r="O16" s="97"/>
    </row>
    <row r="17" spans="1:15" ht="12" customHeight="1">
      <c r="A17" s="50" t="s">
        <v>219</v>
      </c>
      <c r="B17" s="75" t="s">
        <v>248</v>
      </c>
      <c r="C17" s="59" t="s">
        <v>249</v>
      </c>
      <c r="D17" s="112"/>
      <c r="E17" s="99"/>
      <c r="F17" s="130"/>
      <c r="H17" s="50"/>
      <c r="I17" s="75" t="s">
        <v>61</v>
      </c>
      <c r="J17" s="58" t="s">
        <v>250</v>
      </c>
      <c r="K17" s="112"/>
      <c r="L17" s="112"/>
      <c r="M17" s="112"/>
      <c r="N17" s="99"/>
      <c r="O17" s="100"/>
    </row>
    <row r="18" spans="1:15" ht="12" customHeight="1">
      <c r="A18" s="273"/>
      <c r="B18" s="67"/>
      <c r="C18" s="72" t="s">
        <v>251</v>
      </c>
      <c r="D18" s="138"/>
      <c r="E18" s="101"/>
      <c r="F18" s="135"/>
      <c r="I18" s="51"/>
      <c r="J18" s="90" t="s">
        <v>252</v>
      </c>
      <c r="K18" s="61"/>
      <c r="L18" s="61"/>
      <c r="M18" s="61"/>
      <c r="N18" s="101"/>
      <c r="O18" s="102"/>
    </row>
    <row r="19" spans="1:15" ht="12" customHeight="1">
      <c r="A19" s="50" t="s">
        <v>219</v>
      </c>
      <c r="B19" s="55" t="s">
        <v>253</v>
      </c>
      <c r="C19" s="63" t="s">
        <v>254</v>
      </c>
      <c r="D19" s="166"/>
      <c r="E19" s="96"/>
      <c r="F19" s="77"/>
      <c r="I19" s="75" t="s">
        <v>63</v>
      </c>
      <c r="J19" s="14" t="s">
        <v>255</v>
      </c>
      <c r="K19" s="82"/>
      <c r="L19" s="82"/>
      <c r="M19" s="14"/>
      <c r="N19" s="267"/>
      <c r="O19" s="190" t="s">
        <v>256</v>
      </c>
    </row>
    <row r="20" spans="1:15" ht="12" customHeight="1">
      <c r="A20" s="50"/>
      <c r="B20" s="55" t="s">
        <v>257</v>
      </c>
      <c r="C20" s="63" t="s">
        <v>258</v>
      </c>
      <c r="D20" s="166"/>
      <c r="E20" s="96"/>
      <c r="F20" s="77"/>
      <c r="I20" s="84" t="s">
        <v>66</v>
      </c>
      <c r="J20" s="80" t="s">
        <v>259</v>
      </c>
      <c r="K20" s="113"/>
      <c r="L20" s="113"/>
      <c r="M20" s="236" t="s">
        <v>260</v>
      </c>
      <c r="N20" s="266"/>
      <c r="O20" s="190" t="s">
        <v>256</v>
      </c>
    </row>
    <row r="21" spans="1:15" ht="12" customHeight="1">
      <c r="A21" s="50"/>
      <c r="B21" s="60" t="s">
        <v>261</v>
      </c>
      <c r="C21" s="63" t="s">
        <v>262</v>
      </c>
      <c r="D21" s="166"/>
      <c r="E21" s="96"/>
      <c r="F21" s="77"/>
      <c r="I21" s="51"/>
      <c r="J21" s="89" t="s">
        <v>263</v>
      </c>
      <c r="K21" s="85"/>
      <c r="L21" s="85"/>
      <c r="M21" s="237" t="s">
        <v>264</v>
      </c>
      <c r="N21" s="270"/>
      <c r="O21" s="104" t="s">
        <v>265</v>
      </c>
    </row>
    <row r="22" spans="1:15" ht="12" customHeight="1">
      <c r="A22" s="50"/>
      <c r="B22" s="75" t="s">
        <v>266</v>
      </c>
      <c r="C22" s="58" t="s">
        <v>267</v>
      </c>
      <c r="D22" s="112"/>
      <c r="E22" s="99"/>
      <c r="F22" s="130"/>
      <c r="I22" s="51"/>
      <c r="J22" s="129" t="s">
        <v>268</v>
      </c>
      <c r="K22" s="101"/>
      <c r="L22" s="101"/>
      <c r="M22" s="238"/>
      <c r="N22" s="263"/>
      <c r="O22" s="106"/>
    </row>
    <row r="23" spans="1:15" ht="12" customHeight="1">
      <c r="A23" s="273"/>
      <c r="B23" s="67"/>
      <c r="C23" s="189" t="s">
        <v>269</v>
      </c>
      <c r="D23" s="109"/>
      <c r="E23" s="101"/>
      <c r="F23" s="135"/>
      <c r="I23" s="84" t="s">
        <v>68</v>
      </c>
      <c r="J23" s="80" t="s">
        <v>259</v>
      </c>
      <c r="K23" s="117"/>
      <c r="L23" s="117"/>
      <c r="M23" s="236" t="s">
        <v>260</v>
      </c>
      <c r="N23" s="266"/>
      <c r="O23" s="190" t="s">
        <v>256</v>
      </c>
    </row>
    <row r="24" spans="1:15" ht="12" customHeight="1">
      <c r="A24" s="50" t="s">
        <v>219</v>
      </c>
      <c r="B24" s="75" t="s">
        <v>270</v>
      </c>
      <c r="C24" s="63" t="s">
        <v>271</v>
      </c>
      <c r="D24" s="166"/>
      <c r="E24" s="96"/>
      <c r="F24" s="210"/>
      <c r="I24" s="51"/>
      <c r="J24" s="89" t="s">
        <v>263</v>
      </c>
      <c r="K24" s="85"/>
      <c r="L24" s="85"/>
      <c r="M24" s="237" t="s">
        <v>264</v>
      </c>
      <c r="N24" s="270"/>
      <c r="O24" s="104" t="s">
        <v>265</v>
      </c>
    </row>
    <row r="25" spans="1:15" ht="12" customHeight="1">
      <c r="A25" s="120"/>
      <c r="B25" s="124" t="s">
        <v>272</v>
      </c>
      <c r="C25" s="59" t="s">
        <v>273</v>
      </c>
      <c r="D25" s="112"/>
      <c r="E25" s="99"/>
      <c r="F25" s="124"/>
      <c r="I25" s="51"/>
      <c r="J25" s="129" t="s">
        <v>274</v>
      </c>
      <c r="K25" s="101"/>
      <c r="L25" s="101"/>
      <c r="M25" s="238"/>
      <c r="N25" s="263"/>
      <c r="O25" s="106"/>
    </row>
    <row r="26" spans="1:15" ht="12" customHeight="1">
      <c r="A26" s="274"/>
      <c r="B26" s="68"/>
      <c r="C26" s="71" t="s">
        <v>275</v>
      </c>
      <c r="D26" s="85"/>
      <c r="F26" s="69"/>
      <c r="I26" s="75" t="s">
        <v>70</v>
      </c>
      <c r="J26" s="78" t="s">
        <v>276</v>
      </c>
      <c r="K26" s="78"/>
      <c r="L26" s="115"/>
      <c r="M26" s="1105"/>
      <c r="N26" s="1106"/>
      <c r="O26" s="107" t="s">
        <v>277</v>
      </c>
    </row>
    <row r="27" spans="1:15" ht="12" customHeight="1">
      <c r="A27" s="275"/>
      <c r="B27" s="69"/>
      <c r="C27" s="56" t="s">
        <v>278</v>
      </c>
      <c r="D27" s="127"/>
      <c r="F27" s="69"/>
      <c r="H27" s="50">
        <v>3</v>
      </c>
      <c r="I27" s="75" t="s">
        <v>72</v>
      </c>
      <c r="J27" s="78" t="s">
        <v>279</v>
      </c>
      <c r="K27" s="78"/>
      <c r="L27" s="115"/>
      <c r="M27" s="115"/>
      <c r="N27" s="96"/>
      <c r="O27" s="97"/>
    </row>
    <row r="28" spans="1:15" ht="12" customHeight="1">
      <c r="A28" s="276"/>
      <c r="B28" s="67"/>
      <c r="C28" s="57" t="s">
        <v>280</v>
      </c>
      <c r="D28" s="167"/>
      <c r="E28" s="101"/>
      <c r="F28" s="135"/>
      <c r="H28" s="50">
        <v>3</v>
      </c>
      <c r="I28" s="75" t="s">
        <v>75</v>
      </c>
      <c r="J28" s="78" t="s">
        <v>281</v>
      </c>
      <c r="K28" s="78"/>
      <c r="L28" s="115"/>
      <c r="M28" s="115"/>
      <c r="N28" s="96"/>
      <c r="O28" s="97"/>
    </row>
    <row r="29" spans="1:15" ht="12" customHeight="1">
      <c r="A29" s="50"/>
      <c r="B29" s="55" t="s">
        <v>190</v>
      </c>
      <c r="C29" s="66" t="s">
        <v>282</v>
      </c>
      <c r="D29" s="110"/>
      <c r="E29" s="99"/>
      <c r="F29" s="130"/>
      <c r="H29" s="50">
        <v>3</v>
      </c>
      <c r="I29" s="75" t="s">
        <v>242</v>
      </c>
      <c r="J29" s="78" t="s">
        <v>283</v>
      </c>
      <c r="K29" s="78"/>
      <c r="L29" s="115"/>
      <c r="M29" s="115"/>
      <c r="N29" s="96"/>
      <c r="O29" s="97"/>
    </row>
    <row r="30" spans="1:15" ht="12" customHeight="1">
      <c r="A30" s="277"/>
      <c r="B30" s="64"/>
      <c r="C30" s="76" t="s">
        <v>284</v>
      </c>
      <c r="D30" s="109"/>
      <c r="E30" s="101"/>
      <c r="F30" s="135"/>
      <c r="H30" s="50" t="s">
        <v>219</v>
      </c>
      <c r="I30" s="75" t="s">
        <v>245</v>
      </c>
      <c r="J30" s="78" t="s">
        <v>285</v>
      </c>
      <c r="K30" s="78"/>
      <c r="L30" s="115"/>
      <c r="M30" s="115"/>
      <c r="N30" s="96"/>
      <c r="O30" s="97"/>
    </row>
    <row r="31" spans="1:15" ht="12" customHeight="1">
      <c r="A31" s="50"/>
      <c r="B31" s="55" t="s">
        <v>286</v>
      </c>
      <c r="C31" s="63" t="s">
        <v>287</v>
      </c>
      <c r="D31" s="166"/>
      <c r="E31" s="96"/>
      <c r="F31" s="77"/>
      <c r="H31" s="50" t="s">
        <v>219</v>
      </c>
      <c r="I31" s="118" t="s">
        <v>248</v>
      </c>
      <c r="J31" s="78" t="s">
        <v>288</v>
      </c>
      <c r="K31" s="78"/>
      <c r="L31" s="96"/>
      <c r="M31" s="96"/>
      <c r="N31" s="96"/>
      <c r="O31" s="97"/>
    </row>
    <row r="32" spans="1:15" ht="12" customHeight="1">
      <c r="A32" s="50"/>
      <c r="B32" s="55" t="s">
        <v>289</v>
      </c>
      <c r="C32" s="63" t="s">
        <v>290</v>
      </c>
      <c r="D32" s="166"/>
      <c r="E32" s="96"/>
      <c r="F32" s="77"/>
      <c r="H32" s="120">
        <v>3</v>
      </c>
      <c r="I32" s="118" t="s">
        <v>253</v>
      </c>
      <c r="J32" s="78" t="s">
        <v>291</v>
      </c>
      <c r="K32" s="78"/>
      <c r="L32" s="96"/>
      <c r="M32" s="96"/>
      <c r="N32" s="96"/>
      <c r="O32" s="97"/>
    </row>
    <row r="33" spans="1:17" ht="12" customHeight="1">
      <c r="A33" s="50"/>
      <c r="B33" s="55" t="s">
        <v>292</v>
      </c>
      <c r="C33" s="63" t="s">
        <v>293</v>
      </c>
      <c r="D33" s="166"/>
      <c r="E33" s="96"/>
      <c r="F33" s="77"/>
      <c r="H33" s="146">
        <v>3</v>
      </c>
      <c r="I33" s="118" t="s">
        <v>257</v>
      </c>
      <c r="J33" s="78" t="s">
        <v>294</v>
      </c>
      <c r="K33" s="78"/>
      <c r="L33" s="96"/>
      <c r="M33" s="96"/>
      <c r="N33" s="96"/>
      <c r="O33" s="97"/>
    </row>
    <row r="34" spans="1:17" ht="12" customHeight="1">
      <c r="A34" s="50"/>
      <c r="B34" s="55" t="s">
        <v>295</v>
      </c>
      <c r="C34" s="63" t="s">
        <v>296</v>
      </c>
      <c r="D34" s="166"/>
      <c r="E34" s="96"/>
      <c r="F34" s="77"/>
      <c r="I34" s="118" t="s">
        <v>261</v>
      </c>
      <c r="J34" s="78" t="s">
        <v>297</v>
      </c>
      <c r="K34" s="78"/>
      <c r="L34" s="96"/>
      <c r="M34" s="96"/>
      <c r="N34" s="1101"/>
      <c r="O34" s="1101"/>
    </row>
    <row r="35" spans="1:17" ht="12" customHeight="1">
      <c r="A35" s="50"/>
      <c r="B35" s="55" t="s">
        <v>298</v>
      </c>
      <c r="C35" s="66" t="s">
        <v>299</v>
      </c>
      <c r="D35" s="110"/>
      <c r="E35" s="99"/>
      <c r="F35" s="130"/>
      <c r="H35" s="120"/>
      <c r="I35" s="118" t="s">
        <v>266</v>
      </c>
      <c r="J35" s="78" t="s">
        <v>300</v>
      </c>
      <c r="K35" s="78"/>
      <c r="L35" s="96"/>
      <c r="M35" s="96"/>
      <c r="N35" s="96"/>
      <c r="O35" s="97"/>
    </row>
    <row r="36" spans="1:17" ht="12" customHeight="1">
      <c r="A36" s="273"/>
      <c r="B36" s="64"/>
      <c r="C36" s="76" t="s">
        <v>301</v>
      </c>
      <c r="D36" s="109"/>
      <c r="E36" s="101"/>
      <c r="F36" s="135"/>
      <c r="H36" s="274"/>
      <c r="I36" s="142" t="s">
        <v>270</v>
      </c>
      <c r="J36" s="79" t="s">
        <v>302</v>
      </c>
      <c r="K36" s="79"/>
      <c r="L36" s="99"/>
      <c r="M36" s="99"/>
      <c r="N36" s="140"/>
      <c r="O36" s="100"/>
    </row>
    <row r="37" spans="1:17" ht="12" customHeight="1">
      <c r="A37" s="50" t="s">
        <v>219</v>
      </c>
      <c r="B37" s="55" t="s">
        <v>303</v>
      </c>
      <c r="C37" s="63" t="s">
        <v>304</v>
      </c>
      <c r="D37" s="166"/>
      <c r="E37" s="96"/>
      <c r="F37" s="77"/>
      <c r="H37" s="275"/>
      <c r="I37" s="180" t="s">
        <v>305</v>
      </c>
      <c r="J37" s="244" t="s">
        <v>306</v>
      </c>
      <c r="K37" s="244"/>
      <c r="L37" s="17"/>
      <c r="M37" s="17"/>
      <c r="N37" s="245"/>
      <c r="O37" s="246"/>
    </row>
    <row r="38" spans="1:17" ht="12" customHeight="1">
      <c r="A38" s="50"/>
      <c r="B38" s="55" t="s">
        <v>307</v>
      </c>
      <c r="C38" s="63" t="s">
        <v>308</v>
      </c>
      <c r="D38" s="166"/>
      <c r="E38" s="96"/>
      <c r="F38" s="77"/>
      <c r="H38" s="275"/>
      <c r="I38" s="180" t="s">
        <v>309</v>
      </c>
      <c r="J38" s="247" t="s">
        <v>310</v>
      </c>
      <c r="K38" s="247"/>
      <c r="L38" s="17"/>
      <c r="M38" s="17"/>
      <c r="N38" s="245"/>
      <c r="O38" s="246"/>
    </row>
    <row r="39" spans="1:17" ht="12" customHeight="1">
      <c r="A39" s="123"/>
      <c r="B39" s="70" t="s">
        <v>311</v>
      </c>
      <c r="C39" s="71" t="s">
        <v>312</v>
      </c>
      <c r="D39" s="85"/>
      <c r="F39" s="69"/>
      <c r="H39" s="275"/>
      <c r="I39" s="143"/>
      <c r="J39" s="247" t="s">
        <v>313</v>
      </c>
      <c r="K39" s="247"/>
      <c r="L39" s="17"/>
      <c r="M39" s="17"/>
      <c r="N39" s="245"/>
      <c r="O39" s="246"/>
    </row>
    <row r="40" spans="1:17" ht="12" customHeight="1">
      <c r="A40" s="278"/>
      <c r="B40" s="130"/>
      <c r="C40" s="71" t="s">
        <v>314</v>
      </c>
      <c r="D40" s="85"/>
      <c r="F40" s="69"/>
      <c r="H40" s="276"/>
      <c r="I40" s="180" t="s">
        <v>315</v>
      </c>
      <c r="J40" s="247" t="s">
        <v>316</v>
      </c>
      <c r="K40" s="247"/>
      <c r="L40" s="17"/>
      <c r="M40" s="17"/>
      <c r="N40" s="245"/>
      <c r="O40" s="246"/>
    </row>
    <row r="41" spans="1:17" ht="12" customHeight="1">
      <c r="A41" s="275"/>
      <c r="B41" s="69"/>
      <c r="C41" s="128" t="s">
        <v>317</v>
      </c>
      <c r="D41" s="86"/>
      <c r="F41" s="69"/>
      <c r="H41" s="50"/>
      <c r="I41" s="180" t="s">
        <v>318</v>
      </c>
      <c r="J41" s="65" t="s">
        <v>319</v>
      </c>
      <c r="K41" s="65"/>
      <c r="N41" s="132"/>
      <c r="O41" s="103"/>
    </row>
    <row r="42" spans="1:17" ht="12" customHeight="1">
      <c r="A42" s="279"/>
      <c r="B42" s="135"/>
      <c r="C42" s="128" t="s">
        <v>320</v>
      </c>
      <c r="D42" s="86"/>
      <c r="F42" s="69"/>
      <c r="H42" s="280"/>
      <c r="I42" s="180"/>
      <c r="J42" s="65" t="s">
        <v>321</v>
      </c>
      <c r="K42" s="65"/>
      <c r="N42" s="132"/>
      <c r="O42" s="103"/>
    </row>
    <row r="43" spans="1:17" ht="12" customHeight="1">
      <c r="A43" s="136"/>
      <c r="B43" s="137" t="s">
        <v>322</v>
      </c>
      <c r="C43" s="63" t="s">
        <v>323</v>
      </c>
      <c r="D43" s="166"/>
      <c r="E43" s="96"/>
      <c r="F43" s="77"/>
      <c r="H43" s="50"/>
      <c r="I43" s="180" t="s">
        <v>324</v>
      </c>
      <c r="J43" s="65" t="s">
        <v>325</v>
      </c>
      <c r="K43" s="65"/>
      <c r="N43" s="132"/>
      <c r="O43" s="103"/>
    </row>
    <row r="44" spans="1:17" ht="12" customHeight="1">
      <c r="A44" s="122"/>
      <c r="B44" s="54" t="s">
        <v>326</v>
      </c>
      <c r="C44" s="63" t="s">
        <v>327</v>
      </c>
      <c r="D44" s="166"/>
      <c r="E44" s="96"/>
      <c r="F44" s="77"/>
      <c r="I44" s="178"/>
      <c r="J44" s="65" t="s">
        <v>328</v>
      </c>
      <c r="K44" s="65"/>
      <c r="N44" s="132"/>
      <c r="O44" s="103"/>
    </row>
    <row r="45" spans="1:17" ht="12" customHeight="1">
      <c r="A45" s="50"/>
      <c r="B45" s="13" t="s">
        <v>329</v>
      </c>
      <c r="C45" s="58" t="s">
        <v>330</v>
      </c>
      <c r="D45" s="112"/>
      <c r="E45" s="112"/>
      <c r="F45" s="100"/>
      <c r="I45" s="179"/>
      <c r="J45" s="92" t="s">
        <v>331</v>
      </c>
      <c r="K45" s="92"/>
      <c r="L45" s="101"/>
      <c r="M45" s="101"/>
      <c r="N45" s="141"/>
      <c r="O45" s="102"/>
    </row>
    <row r="46" spans="1:17" ht="12" customHeight="1">
      <c r="B46" s="69"/>
      <c r="C46" s="89" t="s">
        <v>332</v>
      </c>
      <c r="D46" s="85"/>
      <c r="E46" s="85"/>
      <c r="F46" s="103"/>
      <c r="H46" s="275"/>
      <c r="I46" s="54" t="s">
        <v>272</v>
      </c>
      <c r="J46" s="98" t="s">
        <v>333</v>
      </c>
      <c r="K46" s="98"/>
      <c r="L46" s="99"/>
      <c r="M46" s="99"/>
      <c r="N46" s="239"/>
      <c r="O46" s="100"/>
      <c r="P46" s="269">
        <f>(($N$21*24)+($N$24*0.5))/1000</f>
        <v>0</v>
      </c>
      <c r="Q46" s="4" t="s">
        <v>334</v>
      </c>
    </row>
    <row r="47" spans="1:17" ht="12" customHeight="1">
      <c r="B47" s="69"/>
      <c r="C47" s="90" t="s">
        <v>335</v>
      </c>
      <c r="D47" s="138"/>
      <c r="E47" s="138"/>
      <c r="F47" s="102"/>
      <c r="I47" s="147"/>
      <c r="J47" s="92" t="s">
        <v>336</v>
      </c>
      <c r="K47" s="109"/>
      <c r="L47" s="101"/>
      <c r="M47" s="209"/>
      <c r="N47" s="268"/>
      <c r="O47" s="148" t="s">
        <v>337</v>
      </c>
      <c r="P47" s="271">
        <f>(($N$21*24)+($N$24*1))/1000</f>
        <v>0</v>
      </c>
      <c r="Q47" s="272" t="s">
        <v>338</v>
      </c>
    </row>
    <row r="48" spans="1:17" ht="12" customHeight="1">
      <c r="A48" s="12" t="s">
        <v>339</v>
      </c>
      <c r="B48" s="4"/>
      <c r="C48" s="4"/>
      <c r="D48" s="4"/>
      <c r="F48" s="4"/>
      <c r="H48" s="275"/>
      <c r="I48" s="55" t="s">
        <v>190</v>
      </c>
      <c r="J48" s="98" t="s">
        <v>340</v>
      </c>
      <c r="K48" s="98"/>
      <c r="L48" s="99"/>
      <c r="M48" s="99"/>
      <c r="N48" s="264"/>
      <c r="O48" s="243"/>
    </row>
    <row r="49" spans="1:17" ht="12" customHeight="1">
      <c r="A49" s="50"/>
      <c r="B49" s="75" t="s">
        <v>58</v>
      </c>
      <c r="C49" s="91" t="s">
        <v>341</v>
      </c>
      <c r="D49" s="108"/>
      <c r="E49" s="108"/>
      <c r="F49" s="100"/>
      <c r="I49" s="147"/>
      <c r="J49" s="92" t="s">
        <v>342</v>
      </c>
      <c r="K49" s="109"/>
      <c r="L49" s="101"/>
      <c r="M49" s="209"/>
      <c r="N49" s="268"/>
      <c r="O49" s="148" t="s">
        <v>256</v>
      </c>
    </row>
    <row r="50" spans="1:17" ht="12" customHeight="1">
      <c r="B50" s="51"/>
      <c r="C50" s="92" t="s">
        <v>343</v>
      </c>
      <c r="D50" s="109"/>
      <c r="E50" s="109"/>
      <c r="F50" s="102"/>
      <c r="H50" s="50"/>
      <c r="I50" s="55" t="s">
        <v>286</v>
      </c>
      <c r="J50" s="66" t="s">
        <v>344</v>
      </c>
      <c r="K50" s="95"/>
      <c r="L50" s="96"/>
      <c r="M50" s="96"/>
      <c r="N50" s="133"/>
      <c r="O50" s="346" t="str">
        <f>IF(N49&lt;&gt;0,N20/N49,"")</f>
        <v/>
      </c>
      <c r="P50" s="265" t="e">
        <f>N20/N49</f>
        <v>#DIV/0!</v>
      </c>
      <c r="Q50" s="4" t="s">
        <v>345</v>
      </c>
    </row>
    <row r="51" spans="1:17" ht="12" customHeight="1">
      <c r="A51" s="50"/>
      <c r="B51" s="75" t="s">
        <v>61</v>
      </c>
      <c r="C51" s="91" t="s">
        <v>346</v>
      </c>
      <c r="D51" s="108"/>
      <c r="E51" s="108"/>
      <c r="F51" s="100"/>
      <c r="H51" s="50"/>
      <c r="I51" s="55" t="s">
        <v>289</v>
      </c>
      <c r="J51" s="79" t="s">
        <v>347</v>
      </c>
      <c r="K51" s="79"/>
      <c r="L51" s="99"/>
      <c r="M51" s="99"/>
      <c r="N51" s="144"/>
      <c r="O51" s="100"/>
    </row>
    <row r="52" spans="1:17" ht="12" customHeight="1">
      <c r="B52" s="51"/>
      <c r="C52" s="92" t="s">
        <v>343</v>
      </c>
      <c r="D52" s="109"/>
      <c r="E52" s="109"/>
      <c r="F52" s="102"/>
      <c r="H52" s="50"/>
      <c r="I52" s="55" t="s">
        <v>292</v>
      </c>
      <c r="J52" s="79" t="s">
        <v>348</v>
      </c>
      <c r="K52" s="79"/>
      <c r="L52" s="99"/>
      <c r="M52" s="99"/>
      <c r="N52" s="144"/>
      <c r="O52" s="100"/>
    </row>
    <row r="53" spans="1:17" ht="12" customHeight="1">
      <c r="A53" s="50"/>
      <c r="B53" s="75" t="s">
        <v>63</v>
      </c>
      <c r="C53" s="95" t="s">
        <v>349</v>
      </c>
      <c r="D53" s="111"/>
      <c r="E53" s="111"/>
      <c r="F53" s="97"/>
      <c r="H53" s="281"/>
      <c r="J53" s="93" t="s">
        <v>350</v>
      </c>
      <c r="K53" s="93"/>
      <c r="O53" s="103"/>
    </row>
    <row r="54" spans="1:17" ht="12" customHeight="1">
      <c r="A54" s="50"/>
      <c r="B54" s="75" t="s">
        <v>66</v>
      </c>
      <c r="C54" s="14" t="s">
        <v>351</v>
      </c>
      <c r="D54" s="82"/>
      <c r="E54" s="82"/>
      <c r="F54" s="97"/>
      <c r="J54" s="145" t="s">
        <v>352</v>
      </c>
      <c r="K54" s="145"/>
      <c r="L54" s="101"/>
      <c r="M54" s="101"/>
      <c r="N54" s="101"/>
      <c r="O54" s="102"/>
    </row>
    <row r="55" spans="1:17" ht="12" customHeight="1">
      <c r="A55" s="50"/>
      <c r="B55" s="75" t="s">
        <v>68</v>
      </c>
      <c r="C55" s="14" t="s">
        <v>353</v>
      </c>
      <c r="D55" s="82"/>
      <c r="E55" s="82"/>
      <c r="F55" s="97"/>
    </row>
    <row r="56" spans="1:17" ht="12" customHeight="1">
      <c r="A56" s="50"/>
      <c r="B56" s="84" t="s">
        <v>70</v>
      </c>
      <c r="C56" s="58" t="s">
        <v>354</v>
      </c>
      <c r="D56" s="112"/>
      <c r="E56" s="1100"/>
      <c r="F56" s="1100"/>
      <c r="I56" s="10" t="s">
        <v>493</v>
      </c>
      <c r="J56" s="10"/>
      <c r="K56" s="10"/>
      <c r="L56" s="10"/>
      <c r="M56" s="10"/>
      <c r="N56" s="10"/>
      <c r="O56" s="10"/>
    </row>
    <row r="57" spans="1:17" ht="12" customHeight="1">
      <c r="B57" s="51"/>
      <c r="C57" s="89" t="s">
        <v>356</v>
      </c>
      <c r="D57" s="85"/>
      <c r="E57" s="116" t="s">
        <v>357</v>
      </c>
      <c r="F57" s="240"/>
      <c r="H57" s="10"/>
      <c r="I57" s="10"/>
      <c r="L57" s="282" t="s">
        <v>358</v>
      </c>
      <c r="M57" s="285"/>
      <c r="N57" s="10" t="s">
        <v>359</v>
      </c>
      <c r="O57" s="10"/>
    </row>
    <row r="58" spans="1:17" ht="12" customHeight="1">
      <c r="B58" s="51"/>
      <c r="C58" s="182" t="s">
        <v>360</v>
      </c>
      <c r="D58" s="105"/>
      <c r="E58" s="181" t="s">
        <v>361</v>
      </c>
      <c r="F58" s="241"/>
      <c r="H58" s="10"/>
      <c r="I58" s="10"/>
      <c r="J58" s="10"/>
      <c r="L58" s="283" t="s">
        <v>362</v>
      </c>
      <c r="M58" s="286"/>
      <c r="N58" s="10" t="s">
        <v>277</v>
      </c>
      <c r="O58" s="10"/>
    </row>
    <row r="59" spans="1:17" ht="12" customHeight="1">
      <c r="A59" s="50"/>
      <c r="B59" s="75" t="s">
        <v>72</v>
      </c>
      <c r="C59" s="14" t="s">
        <v>363</v>
      </c>
      <c r="D59" s="82"/>
      <c r="E59" s="82"/>
      <c r="F59" s="97"/>
      <c r="H59" s="10"/>
      <c r="I59" s="10"/>
      <c r="J59" s="10"/>
      <c r="L59" s="282" t="s">
        <v>364</v>
      </c>
      <c r="M59" s="286"/>
      <c r="N59" s="284" t="s">
        <v>365</v>
      </c>
      <c r="O59" s="10"/>
    </row>
    <row r="60" spans="1:17" ht="12" customHeight="1">
      <c r="A60" s="50"/>
      <c r="B60" s="75" t="s">
        <v>75</v>
      </c>
      <c r="C60" s="14" t="s">
        <v>366</v>
      </c>
      <c r="D60" s="82"/>
      <c r="E60" s="82"/>
      <c r="F60" s="97"/>
      <c r="H60" s="10"/>
      <c r="I60" s="10"/>
      <c r="J60" s="10"/>
      <c r="L60" s="282" t="s">
        <v>367</v>
      </c>
      <c r="M60" s="286"/>
      <c r="N60" s="10" t="s">
        <v>337</v>
      </c>
      <c r="O60" s="10"/>
    </row>
    <row r="61" spans="1:17" ht="12" customHeight="1">
      <c r="A61" s="50"/>
      <c r="B61" s="75" t="s">
        <v>242</v>
      </c>
      <c r="C61" s="14" t="s">
        <v>368</v>
      </c>
      <c r="D61" s="82"/>
      <c r="E61" s="82"/>
      <c r="F61" s="97"/>
      <c r="H61" s="10"/>
      <c r="I61" s="10"/>
      <c r="J61" s="10"/>
      <c r="O61" s="10"/>
    </row>
    <row r="62" spans="1:17" ht="12" customHeight="1">
      <c r="A62" s="50"/>
      <c r="B62" s="75" t="s">
        <v>245</v>
      </c>
      <c r="C62" s="14" t="s">
        <v>369</v>
      </c>
      <c r="D62" s="82"/>
      <c r="E62" s="82"/>
      <c r="F62" s="97"/>
      <c r="H62" s="10"/>
      <c r="I62" s="10"/>
      <c r="J62" s="10"/>
      <c r="K62" s="10"/>
      <c r="L62" s="10"/>
      <c r="M62" s="10"/>
      <c r="N62" s="10"/>
      <c r="O62" s="10"/>
    </row>
    <row r="63" spans="1:17" ht="11.25" customHeight="1">
      <c r="A63" s="41"/>
      <c r="B63" s="40"/>
      <c r="C63" s="41"/>
      <c r="D63" s="4"/>
      <c r="E63" s="41"/>
      <c r="F63" s="40"/>
      <c r="G63" s="39"/>
      <c r="H63" s="39"/>
      <c r="I63" s="39"/>
      <c r="J63" s="39"/>
      <c r="K63" s="39"/>
      <c r="L63" s="43"/>
      <c r="M63" s="42"/>
      <c r="N63" s="43"/>
    </row>
  </sheetData>
  <sheetProtection sheet="1" objects="1" scenarios="1" formatCells="0" selectLockedCells="1"/>
  <mergeCells count="5">
    <mergeCell ref="E5:F5"/>
    <mergeCell ref="E6:F6"/>
    <mergeCell ref="M26:N26"/>
    <mergeCell ref="N34:O34"/>
    <mergeCell ref="E56:F56"/>
  </mergeCells>
  <conditionalFormatting sqref="M2:M3">
    <cfRule type="containsText" dxfId="60" priority="3" operator="containsText" text="FAILED">
      <formula>NOT(ISERROR(SEARCH("FAILED",M2)))</formula>
    </cfRule>
    <cfRule type="cellIs" dxfId="59" priority="4" operator="equal">
      <formula>"OLD"</formula>
    </cfRule>
  </conditionalFormatting>
  <conditionalFormatting sqref="M63">
    <cfRule type="containsText" dxfId="58" priority="1" operator="containsText" text="FAILED">
      <formula>NOT(ISERROR(SEARCH("FAILED",M63)))</formula>
    </cfRule>
    <cfRule type="cellIs" dxfId="57" priority="2" operator="equal">
      <formula>"OLD"</formula>
    </cfRule>
  </conditionalFormatting>
  <printOptions horizontalCentered="1"/>
  <pageMargins left="0.23622047244094491" right="0.23622047244094491" top="0.47244094488188981" bottom="0.39370078740157483" header="0.19685039370078741" footer="0.15748031496062992"/>
  <pageSetup scale="92" orientation="portrait" r:id="rId1"/>
  <headerFooter>
    <oddHeader>&amp;L&amp;"Calibri,Bold"C2 CONTROL UNIT TEST OR TRANSPONDER TEST RECORD&amp;C&amp;"Calibri,Regular"CAN/ULC-S536-13</oddHeader>
    <oddFooter>&amp;C&amp;G&amp;R&amp;8&amp;P of &amp;N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9" tint="0.39997558519241921"/>
  </sheetPr>
  <dimension ref="A1:S52"/>
  <sheetViews>
    <sheetView showGridLines="0" view="pageBreakPreview" zoomScaleNormal="100" zoomScaleSheetLayoutView="100" workbookViewId="0">
      <selection activeCell="A30" sqref="A30:O30"/>
    </sheetView>
  </sheetViews>
  <sheetFormatPr defaultColWidth="9.140625" defaultRowHeight="12.75"/>
  <cols>
    <col min="1" max="1" width="3.7109375" style="4" customWidth="1"/>
    <col min="2" max="2" width="3.42578125" style="4" customWidth="1"/>
    <col min="3" max="3" width="4.42578125" style="4" customWidth="1"/>
    <col min="4" max="4" width="20.140625" style="4" customWidth="1"/>
    <col min="5" max="5" width="4.7109375" style="4" customWidth="1"/>
    <col min="6" max="6" width="5.85546875" style="4" customWidth="1"/>
    <col min="7" max="8" width="5.28515625" style="4" customWidth="1"/>
    <col min="9" max="9" width="1.140625" style="4" customWidth="1"/>
    <col min="10" max="10" width="3.7109375" style="4" customWidth="1"/>
    <col min="11" max="11" width="3.42578125" style="4" customWidth="1"/>
    <col min="12" max="12" width="4.42578125" style="4" customWidth="1"/>
    <col min="13" max="13" width="20.140625" style="4" customWidth="1"/>
    <col min="14" max="14" width="4.7109375" style="4" customWidth="1"/>
    <col min="15" max="15" width="5.85546875" style="4" customWidth="1"/>
    <col min="16" max="17" width="5.28515625" style="4" customWidth="1"/>
    <col min="18" max="18" width="8.140625" style="4" customWidth="1"/>
    <col min="19" max="16384" width="9.140625" style="4"/>
  </cols>
  <sheetData>
    <row r="1" spans="1:17">
      <c r="A1" s="136" t="s">
        <v>215</v>
      </c>
      <c r="B1" s="448" t="s">
        <v>216</v>
      </c>
      <c r="C1" s="133"/>
      <c r="D1" s="133"/>
      <c r="E1" s="96"/>
      <c r="F1" s="133"/>
      <c r="G1" s="96"/>
      <c r="H1" s="96"/>
      <c r="I1" s="96"/>
      <c r="J1" s="96"/>
      <c r="K1" s="96"/>
      <c r="L1" s="96"/>
      <c r="M1" s="96"/>
      <c r="N1" s="96"/>
      <c r="O1" s="96"/>
      <c r="P1" s="96"/>
      <c r="Q1" s="297">
        <v>0</v>
      </c>
    </row>
    <row r="2" spans="1:17">
      <c r="A2" s="183">
        <v>3</v>
      </c>
      <c r="B2" s="184" t="s">
        <v>217</v>
      </c>
      <c r="C2" s="185"/>
      <c r="D2" s="96"/>
      <c r="E2" s="185">
        <v>5</v>
      </c>
      <c r="F2" s="184" t="s">
        <v>218</v>
      </c>
      <c r="G2" s="186"/>
      <c r="H2" s="186"/>
      <c r="I2" s="186"/>
      <c r="J2" s="186"/>
      <c r="K2" s="186"/>
      <c r="L2" s="96"/>
      <c r="M2" s="96"/>
      <c r="N2" s="187" t="s">
        <v>219</v>
      </c>
      <c r="O2" s="188" t="s">
        <v>220</v>
      </c>
      <c r="P2" s="96"/>
      <c r="Q2" s="97"/>
    </row>
    <row r="3" spans="1:17" ht="8.25" customHeight="1">
      <c r="A3" s="39"/>
      <c r="B3" s="39"/>
      <c r="C3" s="39"/>
      <c r="D3" s="39"/>
      <c r="E3" s="43"/>
      <c r="F3" s="42"/>
      <c r="G3" s="43"/>
      <c r="J3" s="39"/>
      <c r="K3" s="39"/>
      <c r="L3" s="39"/>
      <c r="M3" s="39"/>
      <c r="N3" s="43"/>
      <c r="O3" s="42"/>
      <c r="P3" s="43"/>
    </row>
    <row r="4" spans="1:17" ht="12" customHeight="1">
      <c r="A4" s="389" t="s">
        <v>241</v>
      </c>
      <c r="B4" s="52"/>
      <c r="C4" s="52"/>
      <c r="D4" s="390"/>
      <c r="E4" s="390"/>
      <c r="F4" s="390"/>
      <c r="J4" s="389" t="s">
        <v>241</v>
      </c>
      <c r="K4" s="52"/>
      <c r="L4" s="52"/>
      <c r="M4" s="390"/>
      <c r="N4" s="390"/>
      <c r="O4" s="390"/>
    </row>
    <row r="5" spans="1:17" ht="12" customHeight="1">
      <c r="A5" s="391" t="s">
        <v>494</v>
      </c>
      <c r="F5" s="392"/>
      <c r="G5" s="96"/>
      <c r="H5" s="97"/>
      <c r="J5" s="391" t="s">
        <v>494</v>
      </c>
      <c r="O5" s="392"/>
      <c r="P5" s="96"/>
      <c r="Q5" s="97"/>
    </row>
    <row r="6" spans="1:17" ht="12" customHeight="1">
      <c r="A6" s="50"/>
      <c r="B6" s="75" t="s">
        <v>58</v>
      </c>
      <c r="C6" s="393" t="s">
        <v>247</v>
      </c>
      <c r="D6" s="394"/>
      <c r="E6" s="394"/>
      <c r="F6" s="394"/>
      <c r="G6" s="96"/>
      <c r="H6" s="97"/>
      <c r="J6" s="50"/>
      <c r="K6" s="75" t="s">
        <v>58</v>
      </c>
      <c r="L6" s="393" t="s">
        <v>247</v>
      </c>
      <c r="M6" s="394"/>
      <c r="N6" s="394"/>
      <c r="O6" s="394"/>
      <c r="P6" s="96"/>
      <c r="Q6" s="97"/>
    </row>
    <row r="7" spans="1:17" ht="12" customHeight="1">
      <c r="A7" s="50"/>
      <c r="B7" s="75" t="s">
        <v>61</v>
      </c>
      <c r="C7" s="395" t="s">
        <v>250</v>
      </c>
      <c r="D7" s="396"/>
      <c r="E7" s="396"/>
      <c r="F7" s="396"/>
      <c r="G7" s="99"/>
      <c r="H7" s="100"/>
      <c r="J7" s="50"/>
      <c r="K7" s="75" t="s">
        <v>61</v>
      </c>
      <c r="L7" s="395" t="s">
        <v>250</v>
      </c>
      <c r="M7" s="396"/>
      <c r="N7" s="396"/>
      <c r="O7" s="396"/>
      <c r="P7" s="99"/>
      <c r="Q7" s="100"/>
    </row>
    <row r="8" spans="1:17" ht="12" customHeight="1">
      <c r="B8" s="51"/>
      <c r="C8" s="397" t="s">
        <v>252</v>
      </c>
      <c r="D8" s="398"/>
      <c r="E8" s="398"/>
      <c r="F8" s="398"/>
      <c r="G8" s="101"/>
      <c r="H8" s="102"/>
      <c r="K8" s="51"/>
      <c r="L8" s="397" t="s">
        <v>252</v>
      </c>
      <c r="M8" s="398"/>
      <c r="N8" s="398"/>
      <c r="O8" s="398"/>
      <c r="P8" s="101"/>
      <c r="Q8" s="102"/>
    </row>
    <row r="9" spans="1:17" ht="12" customHeight="1">
      <c r="B9" s="75" t="s">
        <v>63</v>
      </c>
      <c r="C9" s="399" t="s">
        <v>255</v>
      </c>
      <c r="D9" s="400"/>
      <c r="E9" s="400"/>
      <c r="F9" s="399"/>
      <c r="G9" s="267"/>
      <c r="H9" s="401" t="s">
        <v>256</v>
      </c>
      <c r="I9" s="402"/>
      <c r="K9" s="75" t="s">
        <v>63</v>
      </c>
      <c r="L9" s="399" t="s">
        <v>255</v>
      </c>
      <c r="M9" s="400"/>
      <c r="N9" s="400"/>
      <c r="O9" s="399"/>
      <c r="P9" s="267"/>
      <c r="Q9" s="401" t="s">
        <v>256</v>
      </c>
    </row>
    <row r="10" spans="1:17" ht="12" customHeight="1">
      <c r="B10" s="84" t="s">
        <v>66</v>
      </c>
      <c r="C10" s="403" t="s">
        <v>259</v>
      </c>
      <c r="D10" s="404"/>
      <c r="E10" s="404"/>
      <c r="F10" s="405" t="s">
        <v>260</v>
      </c>
      <c r="G10" s="406"/>
      <c r="H10" s="401" t="s">
        <v>256</v>
      </c>
      <c r="I10" s="402"/>
      <c r="K10" s="84" t="s">
        <v>66</v>
      </c>
      <c r="L10" s="403" t="s">
        <v>259</v>
      </c>
      <c r="M10" s="404"/>
      <c r="N10" s="404"/>
      <c r="O10" s="405" t="s">
        <v>260</v>
      </c>
      <c r="P10" s="406"/>
      <c r="Q10" s="401" t="s">
        <v>256</v>
      </c>
    </row>
    <row r="11" spans="1:17" ht="12" customHeight="1">
      <c r="B11" s="51"/>
      <c r="C11" s="407" t="s">
        <v>263</v>
      </c>
      <c r="D11" s="408"/>
      <c r="E11" s="408"/>
      <c r="F11" s="409" t="s">
        <v>264</v>
      </c>
      <c r="G11" s="410"/>
      <c r="H11" s="411" t="s">
        <v>265</v>
      </c>
      <c r="I11" s="402"/>
      <c r="K11" s="51"/>
      <c r="L11" s="407" t="s">
        <v>263</v>
      </c>
      <c r="M11" s="408"/>
      <c r="N11" s="408"/>
      <c r="O11" s="409" t="s">
        <v>264</v>
      </c>
      <c r="P11" s="410"/>
      <c r="Q11" s="411" t="s">
        <v>265</v>
      </c>
    </row>
    <row r="12" spans="1:17" ht="12" customHeight="1">
      <c r="B12" s="51"/>
      <c r="C12" s="129" t="s">
        <v>268</v>
      </c>
      <c r="D12" s="101"/>
      <c r="E12" s="101"/>
      <c r="F12" s="412"/>
      <c r="G12" s="413"/>
      <c r="H12" s="414"/>
      <c r="I12" s="402"/>
      <c r="K12" s="51"/>
      <c r="L12" s="129" t="s">
        <v>268</v>
      </c>
      <c r="M12" s="101"/>
      <c r="N12" s="101"/>
      <c r="O12" s="412"/>
      <c r="P12" s="413"/>
      <c r="Q12" s="414"/>
    </row>
    <row r="13" spans="1:17" ht="12" customHeight="1">
      <c r="B13" s="84" t="s">
        <v>68</v>
      </c>
      <c r="C13" s="403" t="s">
        <v>259</v>
      </c>
      <c r="D13" s="415"/>
      <c r="E13" s="415"/>
      <c r="F13" s="405" t="s">
        <v>260</v>
      </c>
      <c r="G13" s="406"/>
      <c r="H13" s="401" t="s">
        <v>256</v>
      </c>
      <c r="I13" s="402"/>
      <c r="K13" s="84" t="s">
        <v>68</v>
      </c>
      <c r="L13" s="403" t="s">
        <v>259</v>
      </c>
      <c r="M13" s="415"/>
      <c r="N13" s="415"/>
      <c r="O13" s="405" t="s">
        <v>260</v>
      </c>
      <c r="P13" s="406"/>
      <c r="Q13" s="401" t="s">
        <v>256</v>
      </c>
    </row>
    <row r="14" spans="1:17" ht="12" customHeight="1">
      <c r="B14" s="51"/>
      <c r="C14" s="407" t="s">
        <v>263</v>
      </c>
      <c r="D14" s="408"/>
      <c r="E14" s="408"/>
      <c r="F14" s="409" t="s">
        <v>264</v>
      </c>
      <c r="G14" s="410"/>
      <c r="H14" s="411" t="s">
        <v>265</v>
      </c>
      <c r="I14" s="402"/>
      <c r="K14" s="51"/>
      <c r="L14" s="407" t="s">
        <v>263</v>
      </c>
      <c r="M14" s="408"/>
      <c r="N14" s="408"/>
      <c r="O14" s="409" t="s">
        <v>264</v>
      </c>
      <c r="P14" s="410"/>
      <c r="Q14" s="411" t="s">
        <v>265</v>
      </c>
    </row>
    <row r="15" spans="1:17" ht="12" customHeight="1">
      <c r="B15" s="51"/>
      <c r="C15" s="129" t="s">
        <v>274</v>
      </c>
      <c r="D15" s="101"/>
      <c r="E15" s="101"/>
      <c r="F15" s="412"/>
      <c r="G15" s="413"/>
      <c r="H15" s="414"/>
      <c r="I15" s="402"/>
      <c r="K15" s="51"/>
      <c r="L15" s="129" t="s">
        <v>274</v>
      </c>
      <c r="M15" s="101"/>
      <c r="N15" s="101"/>
      <c r="O15" s="412"/>
      <c r="P15" s="413"/>
      <c r="Q15" s="414"/>
    </row>
    <row r="16" spans="1:17" ht="12" customHeight="1">
      <c r="B16" s="75" t="s">
        <v>70</v>
      </c>
      <c r="C16" s="393" t="s">
        <v>276</v>
      </c>
      <c r="D16" s="393"/>
      <c r="E16" s="394"/>
      <c r="F16" s="1122"/>
      <c r="G16" s="1123"/>
      <c r="H16" s="416" t="s">
        <v>277</v>
      </c>
      <c r="I16" s="417"/>
      <c r="K16" s="75" t="s">
        <v>70</v>
      </c>
      <c r="L16" s="393" t="s">
        <v>276</v>
      </c>
      <c r="M16" s="393"/>
      <c r="N16" s="394"/>
      <c r="O16" s="1122"/>
      <c r="P16" s="1123"/>
      <c r="Q16" s="416" t="s">
        <v>277</v>
      </c>
    </row>
    <row r="17" spans="1:19" ht="12" customHeight="1">
      <c r="A17" s="50">
        <v>3</v>
      </c>
      <c r="B17" s="75" t="s">
        <v>72</v>
      </c>
      <c r="C17" s="393" t="s">
        <v>279</v>
      </c>
      <c r="D17" s="393"/>
      <c r="E17" s="394"/>
      <c r="F17" s="394"/>
      <c r="G17" s="96"/>
      <c r="H17" s="97"/>
      <c r="J17" s="50">
        <v>3</v>
      </c>
      <c r="K17" s="75" t="s">
        <v>72</v>
      </c>
      <c r="L17" s="393" t="s">
        <v>279</v>
      </c>
      <c r="M17" s="393"/>
      <c r="N17" s="394"/>
      <c r="O17" s="394"/>
      <c r="P17" s="96"/>
      <c r="Q17" s="97"/>
    </row>
    <row r="18" spans="1:19" ht="12" customHeight="1">
      <c r="A18" s="50">
        <v>3</v>
      </c>
      <c r="B18" s="75" t="s">
        <v>75</v>
      </c>
      <c r="C18" s="393" t="s">
        <v>281</v>
      </c>
      <c r="D18" s="393"/>
      <c r="E18" s="394"/>
      <c r="F18" s="394"/>
      <c r="G18" s="96"/>
      <c r="H18" s="97"/>
      <c r="J18" s="50">
        <v>3</v>
      </c>
      <c r="K18" s="75" t="s">
        <v>75</v>
      </c>
      <c r="L18" s="393" t="s">
        <v>281</v>
      </c>
      <c r="M18" s="393"/>
      <c r="N18" s="394"/>
      <c r="O18" s="394"/>
      <c r="P18" s="96"/>
      <c r="Q18" s="97"/>
    </row>
    <row r="19" spans="1:19" ht="12" customHeight="1">
      <c r="A19" s="50">
        <v>3</v>
      </c>
      <c r="B19" s="75" t="s">
        <v>242</v>
      </c>
      <c r="C19" s="393" t="s">
        <v>283</v>
      </c>
      <c r="D19" s="393"/>
      <c r="E19" s="394"/>
      <c r="F19" s="394"/>
      <c r="G19" s="96"/>
      <c r="H19" s="97"/>
      <c r="J19" s="50">
        <v>3</v>
      </c>
      <c r="K19" s="75" t="s">
        <v>242</v>
      </c>
      <c r="L19" s="393" t="s">
        <v>283</v>
      </c>
      <c r="M19" s="393"/>
      <c r="N19" s="394"/>
      <c r="O19" s="394"/>
      <c r="P19" s="96"/>
      <c r="Q19" s="97"/>
    </row>
    <row r="20" spans="1:19" ht="12" customHeight="1">
      <c r="A20" s="50" t="s">
        <v>219</v>
      </c>
      <c r="B20" s="75" t="s">
        <v>245</v>
      </c>
      <c r="C20" s="393" t="s">
        <v>285</v>
      </c>
      <c r="D20" s="393"/>
      <c r="E20" s="394"/>
      <c r="F20" s="394"/>
      <c r="G20" s="96"/>
      <c r="H20" s="97"/>
      <c r="J20" s="50" t="s">
        <v>219</v>
      </c>
      <c r="K20" s="75" t="s">
        <v>245</v>
      </c>
      <c r="L20" s="393" t="s">
        <v>285</v>
      </c>
      <c r="M20" s="393"/>
      <c r="N20" s="394"/>
      <c r="O20" s="394"/>
      <c r="P20" s="96"/>
      <c r="Q20" s="97"/>
    </row>
    <row r="21" spans="1:19" ht="12" customHeight="1">
      <c r="A21" s="50" t="s">
        <v>219</v>
      </c>
      <c r="B21" s="418" t="s">
        <v>248</v>
      </c>
      <c r="C21" s="393" t="s">
        <v>288</v>
      </c>
      <c r="D21" s="393"/>
      <c r="E21" s="96"/>
      <c r="F21" s="96"/>
      <c r="G21" s="96"/>
      <c r="H21" s="97"/>
      <c r="J21" s="50" t="s">
        <v>219</v>
      </c>
      <c r="K21" s="418" t="s">
        <v>248</v>
      </c>
      <c r="L21" s="393" t="s">
        <v>288</v>
      </c>
      <c r="M21" s="393"/>
      <c r="N21" s="96"/>
      <c r="O21" s="96"/>
      <c r="P21" s="96"/>
      <c r="Q21" s="97"/>
    </row>
    <row r="22" spans="1:19" ht="12" customHeight="1">
      <c r="A22" s="120">
        <v>3</v>
      </c>
      <c r="B22" s="418" t="s">
        <v>253</v>
      </c>
      <c r="C22" s="393" t="s">
        <v>291</v>
      </c>
      <c r="D22" s="393"/>
      <c r="E22" s="96"/>
      <c r="F22" s="96"/>
      <c r="G22" s="96"/>
      <c r="H22" s="97"/>
      <c r="J22" s="120">
        <v>3</v>
      </c>
      <c r="K22" s="418" t="s">
        <v>253</v>
      </c>
      <c r="L22" s="393" t="s">
        <v>291</v>
      </c>
      <c r="M22" s="393"/>
      <c r="N22" s="96"/>
      <c r="O22" s="96"/>
      <c r="P22" s="96"/>
      <c r="Q22" s="97"/>
    </row>
    <row r="23" spans="1:19" ht="12" customHeight="1">
      <c r="A23" s="146">
        <v>3</v>
      </c>
      <c r="B23" s="418" t="s">
        <v>257</v>
      </c>
      <c r="C23" s="393" t="s">
        <v>294</v>
      </c>
      <c r="D23" s="393"/>
      <c r="E23" s="96"/>
      <c r="F23" s="96"/>
      <c r="G23" s="96"/>
      <c r="H23" s="97"/>
      <c r="I23" s="97"/>
      <c r="J23" s="146">
        <v>3</v>
      </c>
      <c r="K23" s="418" t="s">
        <v>257</v>
      </c>
      <c r="L23" s="393" t="s">
        <v>294</v>
      </c>
      <c r="M23" s="393"/>
      <c r="N23" s="96"/>
      <c r="O23" s="96"/>
      <c r="P23" s="96"/>
      <c r="Q23" s="97"/>
    </row>
    <row r="24" spans="1:19" ht="12" customHeight="1">
      <c r="B24" s="418" t="s">
        <v>261</v>
      </c>
      <c r="C24" s="393" t="s">
        <v>297</v>
      </c>
      <c r="D24" s="393"/>
      <c r="E24" s="96"/>
      <c r="F24" s="96"/>
      <c r="G24" s="1101"/>
      <c r="H24" s="1101"/>
      <c r="I24" s="419"/>
      <c r="K24" s="418" t="s">
        <v>261</v>
      </c>
      <c r="L24" s="393" t="s">
        <v>297</v>
      </c>
      <c r="M24" s="393"/>
      <c r="N24" s="96"/>
      <c r="O24" s="96"/>
      <c r="P24" s="1101"/>
      <c r="Q24" s="1101"/>
    </row>
    <row r="25" spans="1:19" ht="12" customHeight="1">
      <c r="A25" s="120"/>
      <c r="B25" s="418" t="s">
        <v>266</v>
      </c>
      <c r="C25" s="393" t="s">
        <v>300</v>
      </c>
      <c r="D25" s="393"/>
      <c r="E25" s="96"/>
      <c r="F25" s="96"/>
      <c r="G25" s="96"/>
      <c r="H25" s="97"/>
      <c r="J25" s="120"/>
      <c r="K25" s="418" t="s">
        <v>266</v>
      </c>
      <c r="L25" s="393" t="s">
        <v>300</v>
      </c>
      <c r="M25" s="393"/>
      <c r="N25" s="96"/>
      <c r="O25" s="96"/>
      <c r="P25" s="96"/>
      <c r="Q25" s="97"/>
    </row>
    <row r="26" spans="1:19" ht="12" customHeight="1">
      <c r="A26" s="274"/>
      <c r="B26" s="142" t="s">
        <v>270</v>
      </c>
      <c r="C26" s="420" t="s">
        <v>302</v>
      </c>
      <c r="D26" s="420"/>
      <c r="E26" s="99"/>
      <c r="F26" s="99"/>
      <c r="G26" s="140"/>
      <c r="H26" s="100"/>
      <c r="J26" s="274"/>
      <c r="K26" s="142" t="s">
        <v>270</v>
      </c>
      <c r="L26" s="420" t="s">
        <v>302</v>
      </c>
      <c r="M26" s="420"/>
      <c r="N26" s="99"/>
      <c r="O26" s="99"/>
      <c r="P26" s="140"/>
      <c r="Q26" s="100"/>
    </row>
    <row r="27" spans="1:19" ht="12" customHeight="1">
      <c r="A27" s="275"/>
      <c r="B27" s="180" t="s">
        <v>305</v>
      </c>
      <c r="C27" s="421" t="s">
        <v>306</v>
      </c>
      <c r="D27" s="421"/>
      <c r="E27" s="17"/>
      <c r="F27" s="17"/>
      <c r="G27" s="245"/>
      <c r="H27" s="246"/>
      <c r="I27" s="17"/>
      <c r="J27" s="275"/>
      <c r="K27" s="180" t="s">
        <v>305</v>
      </c>
      <c r="L27" s="421" t="s">
        <v>306</v>
      </c>
      <c r="M27" s="421"/>
      <c r="N27" s="17"/>
      <c r="O27" s="17"/>
      <c r="P27" s="245"/>
      <c r="Q27" s="246"/>
      <c r="R27" s="422"/>
      <c r="S27" s="422"/>
    </row>
    <row r="28" spans="1:19" ht="12" customHeight="1">
      <c r="A28" s="275"/>
      <c r="B28" s="180" t="s">
        <v>309</v>
      </c>
      <c r="C28" s="247" t="s">
        <v>310</v>
      </c>
      <c r="D28" s="247"/>
      <c r="E28" s="17"/>
      <c r="F28" s="17"/>
      <c r="G28" s="245"/>
      <c r="H28" s="246"/>
      <c r="I28" s="17"/>
      <c r="J28" s="275"/>
      <c r="K28" s="180" t="s">
        <v>309</v>
      </c>
      <c r="L28" s="247" t="s">
        <v>310</v>
      </c>
      <c r="M28" s="247"/>
      <c r="N28" s="17"/>
      <c r="O28" s="17"/>
      <c r="P28" s="245"/>
      <c r="Q28" s="246"/>
    </row>
    <row r="29" spans="1:19" ht="12" customHeight="1">
      <c r="A29" s="275"/>
      <c r="B29" s="143"/>
      <c r="C29" s="247" t="s">
        <v>313</v>
      </c>
      <c r="D29" s="247"/>
      <c r="E29" s="17"/>
      <c r="F29" s="17"/>
      <c r="G29" s="245"/>
      <c r="H29" s="246"/>
      <c r="I29" s="17"/>
      <c r="J29" s="275"/>
      <c r="K29" s="143"/>
      <c r="L29" s="247" t="s">
        <v>313</v>
      </c>
      <c r="M29" s="247"/>
      <c r="N29" s="17"/>
      <c r="O29" s="17"/>
      <c r="P29" s="245"/>
      <c r="Q29" s="246"/>
    </row>
    <row r="30" spans="1:19" ht="12" customHeight="1">
      <c r="A30" s="276"/>
      <c r="B30" s="180" t="s">
        <v>315</v>
      </c>
      <c r="C30" s="247" t="s">
        <v>316</v>
      </c>
      <c r="D30" s="247"/>
      <c r="E30" s="17"/>
      <c r="F30" s="17"/>
      <c r="G30" s="245"/>
      <c r="H30" s="246"/>
      <c r="I30" s="17"/>
      <c r="J30" s="276"/>
      <c r="K30" s="180" t="s">
        <v>315</v>
      </c>
      <c r="L30" s="247" t="s">
        <v>316</v>
      </c>
      <c r="M30" s="247"/>
      <c r="N30" s="17"/>
      <c r="O30" s="17"/>
      <c r="P30" s="245"/>
      <c r="Q30" s="246"/>
    </row>
    <row r="31" spans="1:19" ht="12" customHeight="1">
      <c r="A31" s="50"/>
      <c r="B31" s="180" t="s">
        <v>318</v>
      </c>
      <c r="C31" s="65" t="s">
        <v>319</v>
      </c>
      <c r="D31" s="65"/>
      <c r="G31" s="132"/>
      <c r="H31" s="103"/>
      <c r="J31" s="50"/>
      <c r="K31" s="180" t="s">
        <v>318</v>
      </c>
      <c r="L31" s="65" t="s">
        <v>319</v>
      </c>
      <c r="M31" s="65"/>
      <c r="P31" s="132"/>
      <c r="Q31" s="103"/>
    </row>
    <row r="32" spans="1:19" ht="12" customHeight="1">
      <c r="A32" s="280"/>
      <c r="B32" s="180"/>
      <c r="C32" s="65" t="s">
        <v>321</v>
      </c>
      <c r="D32" s="65"/>
      <c r="G32" s="132"/>
      <c r="H32" s="103"/>
      <c r="J32" s="280"/>
      <c r="K32" s="180"/>
      <c r="L32" s="65" t="s">
        <v>321</v>
      </c>
      <c r="M32" s="65"/>
      <c r="P32" s="132"/>
      <c r="Q32" s="103"/>
    </row>
    <row r="33" spans="1:19" ht="12" customHeight="1">
      <c r="A33" s="50"/>
      <c r="B33" s="180" t="s">
        <v>324</v>
      </c>
      <c r="C33" s="65" t="s">
        <v>325</v>
      </c>
      <c r="D33" s="65"/>
      <c r="G33" s="132"/>
      <c r="H33" s="103"/>
      <c r="J33" s="50"/>
      <c r="K33" s="180" t="s">
        <v>324</v>
      </c>
      <c r="L33" s="65" t="s">
        <v>325</v>
      </c>
      <c r="M33" s="65"/>
      <c r="P33" s="132"/>
      <c r="Q33" s="103"/>
    </row>
    <row r="34" spans="1:19" ht="12" customHeight="1">
      <c r="B34" s="178"/>
      <c r="C34" s="65" t="s">
        <v>328</v>
      </c>
      <c r="D34" s="65"/>
      <c r="G34" s="132"/>
      <c r="H34" s="103"/>
      <c r="K34" s="178"/>
      <c r="L34" s="65" t="s">
        <v>328</v>
      </c>
      <c r="M34" s="65"/>
      <c r="P34" s="132"/>
      <c r="Q34" s="103"/>
    </row>
    <row r="35" spans="1:19" ht="12" customHeight="1">
      <c r="B35" s="179"/>
      <c r="C35" s="92" t="s">
        <v>331</v>
      </c>
      <c r="D35" s="92"/>
      <c r="E35" s="101"/>
      <c r="F35" s="101"/>
      <c r="G35" s="141"/>
      <c r="H35" s="102"/>
      <c r="K35" s="179"/>
      <c r="L35" s="92" t="s">
        <v>331</v>
      </c>
      <c r="M35" s="92"/>
      <c r="N35" s="101"/>
      <c r="O35" s="101"/>
      <c r="P35" s="141"/>
      <c r="Q35" s="102"/>
    </row>
    <row r="36" spans="1:19" ht="12" customHeight="1">
      <c r="A36" s="275"/>
      <c r="B36" s="54" t="s">
        <v>272</v>
      </c>
      <c r="C36" s="98" t="s">
        <v>333</v>
      </c>
      <c r="D36" s="98"/>
      <c r="E36" s="99"/>
      <c r="F36" s="99"/>
      <c r="G36" s="239"/>
      <c r="H36" s="100"/>
      <c r="J36" s="275"/>
      <c r="K36" s="54" t="s">
        <v>272</v>
      </c>
      <c r="L36" s="98" t="s">
        <v>333</v>
      </c>
      <c r="M36" s="98"/>
      <c r="N36" s="99"/>
      <c r="O36" s="99"/>
      <c r="P36" s="239"/>
      <c r="Q36" s="100"/>
      <c r="R36" s="269">
        <f>(($G$11*24)+($G$14*0.5))/1000</f>
        <v>0</v>
      </c>
      <c r="S36" s="4" t="s">
        <v>334</v>
      </c>
    </row>
    <row r="37" spans="1:19" ht="12" customHeight="1">
      <c r="B37" s="147"/>
      <c r="C37" s="92" t="s">
        <v>336</v>
      </c>
      <c r="D37" s="109"/>
      <c r="E37" s="101"/>
      <c r="F37" s="209"/>
      <c r="G37" s="268"/>
      <c r="H37" s="148" t="s">
        <v>337</v>
      </c>
      <c r="I37" s="423"/>
      <c r="K37" s="147"/>
      <c r="L37" s="92" t="s">
        <v>336</v>
      </c>
      <c r="M37" s="109"/>
      <c r="N37" s="101"/>
      <c r="O37" s="209"/>
      <c r="P37" s="268"/>
      <c r="Q37" s="148" t="s">
        <v>337</v>
      </c>
      <c r="R37" s="271">
        <f>(($G$11*24)+($G$14*1))/1000</f>
        <v>0</v>
      </c>
      <c r="S37" s="272" t="s">
        <v>338</v>
      </c>
    </row>
    <row r="38" spans="1:19" ht="12" customHeight="1">
      <c r="A38" s="275"/>
      <c r="B38" s="55" t="s">
        <v>190</v>
      </c>
      <c r="C38" s="98" t="s">
        <v>340</v>
      </c>
      <c r="D38" s="98"/>
      <c r="E38" s="99"/>
      <c r="F38" s="99"/>
      <c r="G38" s="264"/>
      <c r="H38" s="243"/>
      <c r="I38" s="424"/>
      <c r="J38" s="275"/>
      <c r="K38" s="55" t="s">
        <v>190</v>
      </c>
      <c r="L38" s="98" t="s">
        <v>340</v>
      </c>
      <c r="M38" s="98"/>
      <c r="N38" s="99"/>
      <c r="O38" s="99"/>
      <c r="P38" s="264"/>
      <c r="Q38" s="243"/>
    </row>
    <row r="39" spans="1:19" ht="12" customHeight="1">
      <c r="B39" s="147"/>
      <c r="C39" s="92" t="s">
        <v>342</v>
      </c>
      <c r="D39" s="109"/>
      <c r="E39" s="101"/>
      <c r="F39" s="209"/>
      <c r="G39" s="268"/>
      <c r="H39" s="148" t="s">
        <v>256</v>
      </c>
      <c r="I39" s="423"/>
      <c r="K39" s="147"/>
      <c r="L39" s="92" t="s">
        <v>342</v>
      </c>
      <c r="M39" s="109"/>
      <c r="N39" s="101"/>
      <c r="O39" s="209"/>
      <c r="P39" s="268"/>
      <c r="Q39" s="148" t="s">
        <v>256</v>
      </c>
    </row>
    <row r="40" spans="1:19" ht="12" customHeight="1">
      <c r="A40" s="50"/>
      <c r="B40" s="55" t="s">
        <v>286</v>
      </c>
      <c r="C40" s="66" t="s">
        <v>344</v>
      </c>
      <c r="D40" s="95"/>
      <c r="E40" s="96"/>
      <c r="F40" s="96"/>
      <c r="G40" s="133"/>
      <c r="H40" s="97"/>
      <c r="J40" s="50"/>
      <c r="K40" s="55" t="s">
        <v>286</v>
      </c>
      <c r="L40" s="66" t="s">
        <v>344</v>
      </c>
      <c r="M40" s="95"/>
      <c r="N40" s="96"/>
      <c r="O40" s="96"/>
      <c r="P40" s="133"/>
      <c r="Q40" s="97"/>
      <c r="R40" s="425" t="e">
        <f>G10/G39</f>
        <v>#DIV/0!</v>
      </c>
      <c r="S40" s="4" t="s">
        <v>345</v>
      </c>
    </row>
    <row r="41" spans="1:19" ht="12" customHeight="1">
      <c r="A41" s="50"/>
      <c r="B41" s="55" t="s">
        <v>289</v>
      </c>
      <c r="C41" s="420" t="s">
        <v>347</v>
      </c>
      <c r="D41" s="420"/>
      <c r="E41" s="99"/>
      <c r="F41" s="99"/>
      <c r="G41" s="144"/>
      <c r="H41" s="100"/>
      <c r="J41" s="50"/>
      <c r="K41" s="55" t="s">
        <v>289</v>
      </c>
      <c r="L41" s="420" t="s">
        <v>347</v>
      </c>
      <c r="M41" s="420"/>
      <c r="N41" s="99"/>
      <c r="O41" s="99"/>
      <c r="P41" s="144"/>
      <c r="Q41" s="100"/>
    </row>
    <row r="42" spans="1:19" ht="12" customHeight="1">
      <c r="A42" s="50"/>
      <c r="B42" s="55" t="s">
        <v>292</v>
      </c>
      <c r="C42" s="420" t="s">
        <v>348</v>
      </c>
      <c r="D42" s="420"/>
      <c r="E42" s="99"/>
      <c r="F42" s="99"/>
      <c r="G42" s="144"/>
      <c r="H42" s="100"/>
      <c r="J42" s="50"/>
      <c r="K42" s="55" t="s">
        <v>292</v>
      </c>
      <c r="L42" s="420" t="s">
        <v>348</v>
      </c>
      <c r="M42" s="420"/>
      <c r="N42" s="99"/>
      <c r="O42" s="99"/>
      <c r="P42" s="144"/>
      <c r="Q42" s="100"/>
    </row>
    <row r="43" spans="1:19" ht="12" customHeight="1">
      <c r="A43" s="281"/>
      <c r="C43" s="426" t="s">
        <v>350</v>
      </c>
      <c r="D43" s="426"/>
      <c r="H43" s="103"/>
      <c r="J43" s="281"/>
      <c r="L43" s="426" t="s">
        <v>350</v>
      </c>
      <c r="M43" s="426"/>
      <c r="Q43" s="103"/>
    </row>
    <row r="44" spans="1:19" ht="12" customHeight="1">
      <c r="C44" s="427" t="s">
        <v>352</v>
      </c>
      <c r="D44" s="427"/>
      <c r="E44" s="101"/>
      <c r="F44" s="101"/>
      <c r="G44" s="101"/>
      <c r="H44" s="102"/>
      <c r="L44" s="427" t="s">
        <v>352</v>
      </c>
      <c r="M44" s="427"/>
      <c r="N44" s="101"/>
      <c r="O44" s="101"/>
      <c r="P44" s="101"/>
      <c r="Q44" s="102"/>
    </row>
    <row r="45" spans="1:19" ht="12" customHeight="1"/>
    <row r="46" spans="1:19" ht="12" customHeight="1">
      <c r="B46" s="10" t="s">
        <v>493</v>
      </c>
      <c r="C46" s="10"/>
      <c r="D46" s="10"/>
      <c r="E46" s="10"/>
      <c r="F46" s="10"/>
      <c r="G46" s="10"/>
      <c r="H46" s="10"/>
      <c r="I46" s="10"/>
      <c r="K46" s="10" t="s">
        <v>493</v>
      </c>
      <c r="L46" s="10"/>
      <c r="M46" s="10"/>
      <c r="N46" s="10"/>
      <c r="O46" s="10"/>
      <c r="P46" s="10"/>
      <c r="Q46" s="10"/>
    </row>
    <row r="47" spans="1:19" ht="12" customHeight="1">
      <c r="A47" s="10"/>
      <c r="B47" s="10"/>
      <c r="E47" s="282" t="s">
        <v>358</v>
      </c>
      <c r="F47" s="285"/>
      <c r="G47" s="10" t="s">
        <v>359</v>
      </c>
      <c r="H47" s="10"/>
      <c r="I47" s="10"/>
      <c r="J47" s="10"/>
      <c r="K47" s="10"/>
      <c r="N47" s="282" t="s">
        <v>358</v>
      </c>
      <c r="O47" s="285"/>
      <c r="P47" s="10" t="s">
        <v>359</v>
      </c>
      <c r="Q47" s="10"/>
    </row>
    <row r="48" spans="1:19">
      <c r="A48" s="10"/>
      <c r="B48" s="10"/>
      <c r="C48" s="10"/>
      <c r="E48" s="283" t="s">
        <v>362</v>
      </c>
      <c r="F48" s="286"/>
      <c r="G48" s="10" t="s">
        <v>277</v>
      </c>
      <c r="H48" s="10"/>
      <c r="I48" s="10"/>
      <c r="J48" s="10"/>
      <c r="K48" s="10"/>
      <c r="L48" s="10"/>
      <c r="N48" s="283" t="s">
        <v>362</v>
      </c>
      <c r="O48" s="286"/>
      <c r="P48" s="10" t="s">
        <v>277</v>
      </c>
      <c r="Q48" s="10"/>
    </row>
    <row r="49" spans="1:17" ht="12" customHeight="1">
      <c r="A49" s="10"/>
      <c r="B49" s="10"/>
      <c r="C49" s="10"/>
      <c r="E49" s="282" t="s">
        <v>364</v>
      </c>
      <c r="F49" s="286"/>
      <c r="G49" s="284" t="s">
        <v>365</v>
      </c>
      <c r="H49" s="10"/>
      <c r="I49" s="10"/>
      <c r="J49" s="10"/>
      <c r="K49" s="10"/>
      <c r="L49" s="10"/>
      <c r="N49" s="282" t="s">
        <v>364</v>
      </c>
      <c r="O49" s="286"/>
      <c r="P49" s="284" t="s">
        <v>365</v>
      </c>
      <c r="Q49" s="10"/>
    </row>
    <row r="50" spans="1:17" ht="12" customHeight="1">
      <c r="A50" s="10"/>
      <c r="B50" s="10"/>
      <c r="C50" s="10"/>
      <c r="E50" s="282" t="s">
        <v>367</v>
      </c>
      <c r="F50" s="286"/>
      <c r="G50" s="10" t="s">
        <v>337</v>
      </c>
      <c r="H50" s="10"/>
      <c r="I50" s="10"/>
      <c r="J50" s="10"/>
      <c r="K50" s="10"/>
      <c r="L50" s="10"/>
      <c r="N50" s="282" t="s">
        <v>367</v>
      </c>
      <c r="O50" s="286"/>
      <c r="P50" s="10" t="s">
        <v>337</v>
      </c>
      <c r="Q50" s="10"/>
    </row>
    <row r="51" spans="1:17" ht="12" customHeight="1">
      <c r="A51" s="10"/>
      <c r="B51" s="10"/>
      <c r="C51" s="10"/>
      <c r="H51" s="10"/>
      <c r="I51" s="10"/>
      <c r="J51" s="10"/>
      <c r="K51" s="10"/>
      <c r="L51" s="10"/>
      <c r="Q51" s="10"/>
    </row>
    <row r="52" spans="1:17" ht="12" customHeight="1">
      <c r="A52" s="10"/>
      <c r="B52" s="10"/>
      <c r="C52" s="10"/>
      <c r="D52" s="10"/>
      <c r="E52" s="10"/>
      <c r="F52" s="10"/>
      <c r="G52" s="10"/>
      <c r="H52" s="10"/>
      <c r="I52" s="10"/>
      <c r="J52" s="10"/>
      <c r="K52" s="10"/>
      <c r="L52" s="10"/>
      <c r="M52" s="10"/>
      <c r="N52" s="10"/>
      <c r="O52" s="10"/>
      <c r="P52" s="10"/>
      <c r="Q52" s="10"/>
    </row>
  </sheetData>
  <sheetProtection sheet="1" objects="1" scenarios="1" formatCells="0" selectLockedCells="1"/>
  <mergeCells count="4">
    <mergeCell ref="F16:G16"/>
    <mergeCell ref="O16:P16"/>
    <mergeCell ref="G24:H24"/>
    <mergeCell ref="P24:Q24"/>
  </mergeCells>
  <conditionalFormatting sqref="F3">
    <cfRule type="containsText" dxfId="56" priority="5" operator="containsText" text="FAILED">
      <formula>NOT(ISERROR(SEARCH("FAILED",F3)))</formula>
    </cfRule>
    <cfRule type="cellIs" dxfId="55" priority="6" operator="equal">
      <formula>"OLD"</formula>
    </cfRule>
  </conditionalFormatting>
  <conditionalFormatting sqref="O2:O3">
    <cfRule type="containsText" dxfId="54" priority="1" operator="containsText" text="FAILED">
      <formula>NOT(ISERROR(SEARCH("FAILED",O2)))</formula>
    </cfRule>
    <cfRule type="cellIs" dxfId="53" priority="2" operator="equal">
      <formula>"OLD"</formula>
    </cfRule>
  </conditionalFormatting>
  <printOptions horizontalCentered="1"/>
  <pageMargins left="0.23622047244094491" right="0.15748031496062992" top="0.47244094488188981" bottom="0.39370078740157483" header="0.19685039370078741" footer="0.15748031496062992"/>
  <pageSetup scale="97" orientation="portrait" r:id="rId1"/>
  <headerFooter>
    <oddHeader>&amp;L&amp;"Calibri,Bold"C2 CONTROL UNIT TEST OR TRANSPONDER TEST RECORD&amp;C&amp;"Calibri,Regular"CAN/ULC-S536-13</oddHeader>
    <oddFooter>&amp;C&amp;G&amp;R&amp;8&amp;P of &amp;N</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tabColor theme="9"/>
  </sheetPr>
  <dimension ref="A1:L54"/>
  <sheetViews>
    <sheetView showGridLines="0" view="pageBreakPreview" zoomScaleNormal="100" zoomScaleSheetLayoutView="100" workbookViewId="0">
      <selection activeCell="A30" sqref="A30:O30"/>
    </sheetView>
  </sheetViews>
  <sheetFormatPr defaultColWidth="9.140625" defaultRowHeight="15"/>
  <cols>
    <col min="1" max="2" width="4.7109375" style="375" customWidth="1"/>
    <col min="3" max="3" width="8.28515625" style="375" customWidth="1"/>
    <col min="4" max="4" width="5.85546875" style="375" customWidth="1"/>
    <col min="5" max="5" width="9.42578125" style="375" customWidth="1"/>
    <col min="6" max="6" width="10.5703125" style="375" customWidth="1"/>
    <col min="7" max="7" width="6.85546875" style="375" customWidth="1"/>
    <col min="8" max="8" width="2.85546875" style="375" customWidth="1"/>
    <col min="9" max="9" width="8.7109375" style="375" customWidth="1"/>
    <col min="10" max="10" width="13.5703125" style="375" customWidth="1"/>
    <col min="11" max="11" width="8.7109375" style="375" customWidth="1"/>
    <col min="12" max="12" width="16.28515625" style="375" customWidth="1"/>
    <col min="13" max="16384" width="9.140625" style="375"/>
  </cols>
  <sheetData>
    <row r="1" spans="1:12" ht="15.75" customHeight="1">
      <c r="A1" s="372" t="s">
        <v>495</v>
      </c>
      <c r="B1" s="373"/>
      <c r="C1" s="373"/>
      <c r="D1" s="373"/>
      <c r="E1" s="373"/>
      <c r="F1" s="373"/>
      <c r="G1" s="373"/>
      <c r="H1" s="373"/>
      <c r="I1" s="373"/>
      <c r="J1" s="373"/>
      <c r="K1" s="373"/>
      <c r="L1" s="374">
        <f>IF('LOG REPORT C3.2- Device Record'!$C$4=0,'LOG REPORT C3.2- Device Record'!$C$5,(CONCATENATE('LOG REPORT C3.2- Device Record'!$C$5," - ",'LOG REPORT C3.2- Device Record'!$C$4)))</f>
        <v>0</v>
      </c>
    </row>
    <row r="2" spans="1:12" ht="15.75">
      <c r="A2" s="376" t="s">
        <v>496</v>
      </c>
      <c r="B2" s="377"/>
      <c r="C2" s="377"/>
      <c r="D2" s="377"/>
      <c r="E2" s="377"/>
      <c r="F2" s="377"/>
      <c r="G2" s="377"/>
      <c r="H2" s="377"/>
      <c r="I2" s="377"/>
      <c r="J2" s="377"/>
      <c r="K2" s="377"/>
      <c r="L2" s="377"/>
    </row>
    <row r="3" spans="1:12" ht="5.25" customHeight="1">
      <c r="A3" s="378"/>
      <c r="B3" s="378"/>
      <c r="C3" s="378"/>
      <c r="D3" s="379"/>
      <c r="E3" s="379"/>
      <c r="F3" s="379"/>
      <c r="G3" s="379"/>
      <c r="H3" s="380"/>
      <c r="I3" s="380"/>
      <c r="J3" s="380"/>
      <c r="K3" s="380"/>
    </row>
    <row r="4" spans="1:12" ht="21" customHeight="1">
      <c r="A4" s="1144" t="s">
        <v>497</v>
      </c>
      <c r="B4" s="1145"/>
      <c r="C4" s="1146" t="s">
        <v>498</v>
      </c>
      <c r="D4" s="1146"/>
      <c r="E4" s="1146"/>
      <c r="F4" s="1146"/>
      <c r="G4" s="1146"/>
      <c r="H4" s="1146"/>
      <c r="I4" s="1147" t="s">
        <v>214</v>
      </c>
      <c r="J4" s="1148"/>
      <c r="K4" s="1147" t="s">
        <v>499</v>
      </c>
      <c r="L4" s="1148"/>
    </row>
    <row r="5" spans="1:12" ht="13.5" customHeight="1">
      <c r="A5" s="1129" t="s">
        <v>257</v>
      </c>
      <c r="B5" s="1130"/>
      <c r="C5" s="1134" t="s">
        <v>500</v>
      </c>
      <c r="D5" s="1134"/>
      <c r="E5" s="1134"/>
      <c r="F5" s="1134"/>
      <c r="G5" s="1134"/>
      <c r="H5" s="1134"/>
      <c r="I5" s="1132"/>
      <c r="J5" s="1133"/>
      <c r="K5" s="1132"/>
      <c r="L5" s="1133"/>
    </row>
    <row r="6" spans="1:12" ht="13.5" customHeight="1">
      <c r="A6" s="1129" t="s">
        <v>501</v>
      </c>
      <c r="B6" s="1130"/>
      <c r="C6" s="1131" t="s">
        <v>502</v>
      </c>
      <c r="D6" s="1131"/>
      <c r="E6" s="1131"/>
      <c r="F6" s="1131"/>
      <c r="G6" s="1131"/>
      <c r="H6" s="1131"/>
      <c r="I6" s="1132"/>
      <c r="J6" s="1133"/>
      <c r="K6" s="1132"/>
      <c r="L6" s="1133"/>
    </row>
    <row r="7" spans="1:12" ht="13.5" customHeight="1">
      <c r="A7" s="1129" t="s">
        <v>503</v>
      </c>
      <c r="B7" s="1130"/>
      <c r="C7" s="1131" t="s">
        <v>504</v>
      </c>
      <c r="D7" s="1131"/>
      <c r="E7" s="1131"/>
      <c r="F7" s="1131"/>
      <c r="G7" s="1131"/>
      <c r="H7" s="1131"/>
      <c r="I7" s="1132"/>
      <c r="J7" s="1133"/>
      <c r="K7" s="1132"/>
      <c r="L7" s="1133"/>
    </row>
    <row r="8" spans="1:12" ht="13.5" customHeight="1">
      <c r="A8" s="1129" t="s">
        <v>505</v>
      </c>
      <c r="B8" s="1130"/>
      <c r="C8" s="1131" t="s">
        <v>506</v>
      </c>
      <c r="D8" s="1131"/>
      <c r="E8" s="1131"/>
      <c r="F8" s="1131"/>
      <c r="G8" s="1131"/>
      <c r="H8" s="1131"/>
      <c r="I8" s="1132"/>
      <c r="J8" s="1133"/>
      <c r="K8" s="1132"/>
      <c r="L8" s="1133"/>
    </row>
    <row r="9" spans="1:12" ht="13.5" customHeight="1">
      <c r="A9" s="1138" t="s">
        <v>286</v>
      </c>
      <c r="B9" s="1139"/>
      <c r="C9" s="1142" t="s">
        <v>507</v>
      </c>
      <c r="D9" s="1142"/>
      <c r="E9" s="1142"/>
      <c r="F9" s="1142"/>
      <c r="G9" s="1142"/>
      <c r="H9" s="1142"/>
      <c r="I9" s="1132"/>
      <c r="J9" s="1133"/>
      <c r="K9" s="1132"/>
      <c r="L9" s="1133"/>
    </row>
    <row r="10" spans="1:12" ht="13.5" customHeight="1">
      <c r="A10" s="1140"/>
      <c r="B10" s="1141"/>
      <c r="C10" s="1143" t="s">
        <v>508</v>
      </c>
      <c r="D10" s="1143"/>
      <c r="E10" s="1143"/>
      <c r="F10" s="1143"/>
      <c r="G10" s="1143"/>
      <c r="H10" s="1143"/>
      <c r="I10" s="1132"/>
      <c r="J10" s="1133"/>
      <c r="K10" s="1132"/>
      <c r="L10" s="1133"/>
    </row>
    <row r="11" spans="1:12" ht="13.5" customHeight="1">
      <c r="A11" s="1140"/>
      <c r="B11" s="1141"/>
      <c r="C11" s="381" t="s">
        <v>509</v>
      </c>
      <c r="D11" s="382"/>
      <c r="E11" s="383"/>
      <c r="F11" s="383"/>
      <c r="G11" s="383"/>
      <c r="H11" s="384"/>
      <c r="I11" s="1132"/>
      <c r="J11" s="1133"/>
      <c r="K11" s="1132"/>
      <c r="L11" s="1133"/>
    </row>
    <row r="12" spans="1:12" ht="13.5" customHeight="1">
      <c r="A12" s="1140"/>
      <c r="B12" s="1141"/>
      <c r="C12" s="381" t="s">
        <v>510</v>
      </c>
      <c r="D12" s="381"/>
      <c r="E12" s="385"/>
      <c r="F12" s="1136" t="s">
        <v>511</v>
      </c>
      <c r="G12" s="1136"/>
      <c r="H12" s="1137"/>
      <c r="I12" s="1132"/>
      <c r="J12" s="1133"/>
      <c r="K12" s="1132"/>
      <c r="L12" s="1133"/>
    </row>
    <row r="13" spans="1:12" ht="13.5" customHeight="1">
      <c r="A13" s="1129" t="s">
        <v>512</v>
      </c>
      <c r="B13" s="1130"/>
      <c r="C13" s="1131" t="s">
        <v>513</v>
      </c>
      <c r="D13" s="1131"/>
      <c r="E13" s="1131"/>
      <c r="F13" s="1131"/>
      <c r="G13" s="1131"/>
      <c r="H13" s="1131"/>
      <c r="I13" s="1132"/>
      <c r="J13" s="1133"/>
      <c r="K13" s="1132"/>
      <c r="L13" s="1133"/>
    </row>
    <row r="14" spans="1:12" ht="13.5" customHeight="1">
      <c r="A14" s="1129" t="s">
        <v>514</v>
      </c>
      <c r="B14" s="1130"/>
      <c r="C14" s="1131" t="s">
        <v>515</v>
      </c>
      <c r="D14" s="1131"/>
      <c r="E14" s="1131"/>
      <c r="F14" s="1131"/>
      <c r="G14" s="1131"/>
      <c r="H14" s="1131"/>
      <c r="I14" s="1132"/>
      <c r="J14" s="1133"/>
      <c r="K14" s="1132"/>
      <c r="L14" s="1133"/>
    </row>
    <row r="15" spans="1:12" ht="13.5" customHeight="1">
      <c r="A15" s="1135" t="s">
        <v>516</v>
      </c>
      <c r="B15" s="1130"/>
      <c r="C15" s="1131" t="s">
        <v>517</v>
      </c>
      <c r="D15" s="1131"/>
      <c r="E15" s="1131"/>
      <c r="F15" s="1131"/>
      <c r="G15" s="1131"/>
      <c r="H15" s="1131"/>
      <c r="I15" s="1132"/>
      <c r="J15" s="1133"/>
      <c r="K15" s="1132"/>
      <c r="L15" s="1133"/>
    </row>
    <row r="16" spans="1:12" ht="13.5" customHeight="1">
      <c r="A16" s="1129" t="s">
        <v>518</v>
      </c>
      <c r="B16" s="1130"/>
      <c r="C16" s="1131" t="s">
        <v>519</v>
      </c>
      <c r="D16" s="1131"/>
      <c r="E16" s="1131"/>
      <c r="F16" s="1131"/>
      <c r="G16" s="1131"/>
      <c r="H16" s="1131"/>
      <c r="I16" s="1132"/>
      <c r="J16" s="1133"/>
      <c r="K16" s="1132"/>
      <c r="L16" s="1133"/>
    </row>
    <row r="17" spans="1:12" ht="13.5" customHeight="1">
      <c r="A17" s="1129" t="s">
        <v>520</v>
      </c>
      <c r="B17" s="1130"/>
      <c r="C17" s="1131" t="s">
        <v>521</v>
      </c>
      <c r="D17" s="1131"/>
      <c r="E17" s="1131"/>
      <c r="F17" s="1131"/>
      <c r="G17" s="1131"/>
      <c r="H17" s="1131"/>
      <c r="I17" s="1132"/>
      <c r="J17" s="1133"/>
      <c r="K17" s="1132"/>
      <c r="L17" s="1133"/>
    </row>
    <row r="18" spans="1:12" ht="13.5" customHeight="1">
      <c r="A18" s="1129" t="s">
        <v>522</v>
      </c>
      <c r="B18" s="1130"/>
      <c r="C18" s="1131" t="s">
        <v>523</v>
      </c>
      <c r="D18" s="1131"/>
      <c r="E18" s="1131"/>
      <c r="F18" s="1131"/>
      <c r="G18" s="1131"/>
      <c r="H18" s="1131"/>
      <c r="I18" s="1132"/>
      <c r="J18" s="1133"/>
      <c r="K18" s="1132"/>
      <c r="L18" s="1133"/>
    </row>
    <row r="19" spans="1:12" ht="24.75" customHeight="1">
      <c r="A19" s="1135" t="s">
        <v>516</v>
      </c>
      <c r="B19" s="1130"/>
      <c r="C19" s="1131" t="s">
        <v>524</v>
      </c>
      <c r="D19" s="1131"/>
      <c r="E19" s="1131"/>
      <c r="F19" s="1131"/>
      <c r="G19" s="1131"/>
      <c r="H19" s="1131"/>
      <c r="I19" s="1132"/>
      <c r="J19" s="1133"/>
      <c r="K19" s="1132"/>
      <c r="L19" s="1133"/>
    </row>
    <row r="20" spans="1:12" ht="13.5" customHeight="1">
      <c r="A20" s="1129" t="s">
        <v>525</v>
      </c>
      <c r="B20" s="1130"/>
      <c r="C20" s="1134" t="s">
        <v>526</v>
      </c>
      <c r="D20" s="1131"/>
      <c r="E20" s="1131"/>
      <c r="F20" s="1131"/>
      <c r="G20" s="1131"/>
      <c r="H20" s="1131"/>
      <c r="I20" s="1132"/>
      <c r="J20" s="1133"/>
      <c r="K20" s="1132"/>
      <c r="L20" s="1133"/>
    </row>
    <row r="21" spans="1:12" ht="13.5" customHeight="1">
      <c r="A21" s="1129" t="s">
        <v>61</v>
      </c>
      <c r="B21" s="1130"/>
      <c r="C21" s="1131" t="s">
        <v>527</v>
      </c>
      <c r="D21" s="1131"/>
      <c r="E21" s="1131"/>
      <c r="F21" s="1131"/>
      <c r="G21" s="1131"/>
      <c r="H21" s="1131"/>
      <c r="I21" s="1132"/>
      <c r="J21" s="1133"/>
      <c r="K21" s="1132"/>
      <c r="L21" s="1133"/>
    </row>
    <row r="22" spans="1:12" ht="13.5" customHeight="1">
      <c r="A22" s="1129" t="s">
        <v>528</v>
      </c>
      <c r="B22" s="1130"/>
      <c r="C22" s="1131" t="s">
        <v>529</v>
      </c>
      <c r="D22" s="1131"/>
      <c r="E22" s="1131"/>
      <c r="F22" s="1131"/>
      <c r="G22" s="1131"/>
      <c r="H22" s="1131"/>
      <c r="I22" s="1132"/>
      <c r="J22" s="1133"/>
      <c r="K22" s="1132"/>
      <c r="L22" s="1133"/>
    </row>
    <row r="23" spans="1:12" ht="13.5" customHeight="1">
      <c r="A23" s="1129" t="s">
        <v>75</v>
      </c>
      <c r="B23" s="1130"/>
      <c r="C23" s="1131" t="s">
        <v>530</v>
      </c>
      <c r="D23" s="1131"/>
      <c r="E23" s="1131"/>
      <c r="F23" s="1131"/>
      <c r="G23" s="1131"/>
      <c r="H23" s="1131"/>
      <c r="I23" s="1132"/>
      <c r="J23" s="1133"/>
      <c r="K23" s="1132"/>
      <c r="L23" s="1133"/>
    </row>
    <row r="24" spans="1:12" ht="13.5" customHeight="1">
      <c r="A24" s="1129" t="s">
        <v>295</v>
      </c>
      <c r="B24" s="1130"/>
      <c r="C24" s="1134" t="s">
        <v>531</v>
      </c>
      <c r="D24" s="1134"/>
      <c r="E24" s="1134"/>
      <c r="F24" s="1134"/>
      <c r="G24" s="1134"/>
      <c r="H24" s="1134"/>
      <c r="I24" s="1132"/>
      <c r="J24" s="1133"/>
      <c r="K24" s="1132"/>
      <c r="L24" s="1133"/>
    </row>
    <row r="25" spans="1:12" ht="13.5" customHeight="1">
      <c r="A25" s="1129" t="s">
        <v>532</v>
      </c>
      <c r="B25" s="1130"/>
      <c r="C25" s="1131" t="s">
        <v>533</v>
      </c>
      <c r="D25" s="1131"/>
      <c r="E25" s="1131"/>
      <c r="F25" s="1131"/>
      <c r="G25" s="1131"/>
      <c r="H25" s="1131"/>
      <c r="I25" s="1132"/>
      <c r="J25" s="1133"/>
      <c r="K25" s="1132"/>
      <c r="L25" s="1133"/>
    </row>
    <row r="26" spans="1:12" ht="13.5" customHeight="1">
      <c r="A26" s="1129" t="s">
        <v>534</v>
      </c>
      <c r="B26" s="1130"/>
      <c r="C26" s="1131" t="s">
        <v>535</v>
      </c>
      <c r="D26" s="1131"/>
      <c r="E26" s="1131"/>
      <c r="F26" s="1131"/>
      <c r="G26" s="1131"/>
      <c r="H26" s="1131"/>
      <c r="I26" s="1132"/>
      <c r="J26" s="1133"/>
      <c r="K26" s="1132"/>
      <c r="L26" s="1133"/>
    </row>
    <row r="27" spans="1:12" ht="13.5" customHeight="1">
      <c r="A27" s="1129" t="s">
        <v>536</v>
      </c>
      <c r="B27" s="1130"/>
      <c r="C27" s="1134" t="s">
        <v>537</v>
      </c>
      <c r="D27" s="1134"/>
      <c r="E27" s="1134"/>
      <c r="F27" s="1134"/>
      <c r="G27" s="1134"/>
      <c r="H27" s="1134"/>
      <c r="I27" s="1132"/>
      <c r="J27" s="1133"/>
      <c r="K27" s="1132"/>
      <c r="L27" s="1133"/>
    </row>
    <row r="28" spans="1:12" ht="13.5" customHeight="1">
      <c r="A28" s="1129" t="s">
        <v>538</v>
      </c>
      <c r="B28" s="1130"/>
      <c r="C28" s="1131" t="s">
        <v>539</v>
      </c>
      <c r="D28" s="1131"/>
      <c r="E28" s="1131"/>
      <c r="F28" s="1131"/>
      <c r="G28" s="1131"/>
      <c r="H28" s="1131"/>
      <c r="I28" s="1132"/>
      <c r="J28" s="1133"/>
      <c r="K28" s="1132"/>
      <c r="L28" s="1133"/>
    </row>
    <row r="29" spans="1:12" ht="13.5" customHeight="1">
      <c r="A29" s="1129" t="s">
        <v>163</v>
      </c>
      <c r="B29" s="1130"/>
      <c r="C29" s="1131" t="s">
        <v>540</v>
      </c>
      <c r="D29" s="1131"/>
      <c r="E29" s="1131"/>
      <c r="F29" s="1131"/>
      <c r="G29" s="1131"/>
      <c r="H29" s="1131"/>
      <c r="I29" s="1132"/>
      <c r="J29" s="1133"/>
      <c r="K29" s="1132"/>
      <c r="L29" s="1133"/>
    </row>
    <row r="30" spans="1:12">
      <c r="A30" s="376" t="s">
        <v>541</v>
      </c>
      <c r="C30" s="386"/>
    </row>
    <row r="31" spans="1:12" ht="12" customHeight="1">
      <c r="A31" s="1125" t="s">
        <v>542</v>
      </c>
      <c r="B31" s="1125"/>
      <c r="C31" s="387" t="s">
        <v>543</v>
      </c>
      <c r="D31" s="378"/>
      <c r="E31" s="378"/>
      <c r="F31" s="378"/>
      <c r="G31" s="378"/>
      <c r="H31" s="378"/>
      <c r="I31" s="378"/>
      <c r="J31" s="378"/>
      <c r="K31" s="378"/>
      <c r="L31" s="378"/>
    </row>
    <row r="32" spans="1:12" ht="12" customHeight="1">
      <c r="A32" s="1125" t="s">
        <v>544</v>
      </c>
      <c r="B32" s="1125"/>
      <c r="C32" s="387" t="s">
        <v>545</v>
      </c>
      <c r="D32" s="378"/>
      <c r="E32" s="378"/>
      <c r="F32" s="378"/>
      <c r="G32" s="378"/>
      <c r="H32" s="378"/>
      <c r="I32" s="378"/>
      <c r="J32" s="378"/>
      <c r="K32" s="378"/>
      <c r="L32" s="378"/>
    </row>
    <row r="33" spans="1:12" ht="12" customHeight="1">
      <c r="A33" s="1125" t="s">
        <v>546</v>
      </c>
      <c r="B33" s="1125"/>
      <c r="C33" s="387" t="s">
        <v>547</v>
      </c>
      <c r="D33" s="378"/>
      <c r="E33" s="378"/>
      <c r="F33" s="378"/>
      <c r="G33" s="378"/>
      <c r="H33" s="378"/>
      <c r="I33" s="378"/>
      <c r="J33" s="378"/>
      <c r="K33" s="378"/>
      <c r="L33" s="378"/>
    </row>
    <row r="34" spans="1:12" ht="12" customHeight="1">
      <c r="A34" s="1125" t="s">
        <v>548</v>
      </c>
      <c r="B34" s="1125"/>
      <c r="C34" s="387" t="s">
        <v>549</v>
      </c>
      <c r="D34" s="378"/>
      <c r="E34" s="378"/>
      <c r="F34" s="378"/>
      <c r="G34" s="378"/>
      <c r="H34" s="378"/>
      <c r="I34" s="378"/>
      <c r="J34" s="378"/>
      <c r="K34" s="378"/>
      <c r="L34" s="378"/>
    </row>
    <row r="35" spans="1:12" ht="12" customHeight="1">
      <c r="A35" s="1125" t="s">
        <v>550</v>
      </c>
      <c r="B35" s="1125"/>
      <c r="C35" s="387" t="s">
        <v>551</v>
      </c>
      <c r="D35" s="378"/>
      <c r="E35" s="378"/>
      <c r="F35" s="378"/>
      <c r="G35" s="378"/>
      <c r="H35" s="378"/>
      <c r="I35" s="378"/>
      <c r="J35" s="378"/>
      <c r="K35" s="378"/>
      <c r="L35" s="378"/>
    </row>
    <row r="36" spans="1:12" ht="12" customHeight="1">
      <c r="A36" s="1125" t="s">
        <v>552</v>
      </c>
      <c r="B36" s="1125"/>
      <c r="C36" s="387" t="s">
        <v>553</v>
      </c>
      <c r="D36" s="378"/>
      <c r="E36" s="378"/>
      <c r="F36" s="378"/>
      <c r="G36" s="378"/>
      <c r="H36" s="378"/>
      <c r="I36" s="378"/>
      <c r="J36" s="378"/>
      <c r="K36" s="378"/>
      <c r="L36" s="378"/>
    </row>
    <row r="37" spans="1:12" ht="12" customHeight="1">
      <c r="A37" s="1125" t="s">
        <v>554</v>
      </c>
      <c r="B37" s="1125"/>
      <c r="C37" s="387" t="s">
        <v>555</v>
      </c>
      <c r="D37" s="378"/>
      <c r="E37" s="378"/>
      <c r="F37" s="378"/>
      <c r="G37" s="378"/>
      <c r="H37" s="378"/>
      <c r="I37" s="378"/>
      <c r="J37" s="378"/>
      <c r="K37" s="378"/>
      <c r="L37" s="378"/>
    </row>
    <row r="38" spans="1:12" ht="12" customHeight="1">
      <c r="A38" s="1125" t="s">
        <v>556</v>
      </c>
      <c r="B38" s="1125"/>
      <c r="C38" s="387" t="s">
        <v>557</v>
      </c>
      <c r="D38" s="378"/>
      <c r="E38" s="378"/>
      <c r="F38" s="378"/>
      <c r="G38" s="378"/>
      <c r="H38" s="378"/>
      <c r="I38" s="378"/>
      <c r="J38" s="378"/>
      <c r="K38" s="378"/>
      <c r="L38" s="378"/>
    </row>
    <row r="39" spans="1:12" ht="12" customHeight="1">
      <c r="A39" s="1125" t="s">
        <v>558</v>
      </c>
      <c r="B39" s="1125"/>
      <c r="C39" s="387" t="s">
        <v>559</v>
      </c>
      <c r="D39" s="378"/>
      <c r="E39" s="378"/>
      <c r="F39" s="378"/>
      <c r="G39" s="378"/>
      <c r="H39" s="378"/>
      <c r="I39" s="378"/>
      <c r="J39" s="378"/>
      <c r="K39" s="378"/>
      <c r="L39" s="378"/>
    </row>
    <row r="40" spans="1:12" ht="12" customHeight="1">
      <c r="A40" s="1125" t="s">
        <v>560</v>
      </c>
      <c r="B40" s="1125"/>
      <c r="C40" s="387" t="s">
        <v>561</v>
      </c>
      <c r="D40" s="378"/>
      <c r="E40" s="378"/>
      <c r="F40" s="378"/>
      <c r="G40" s="378"/>
      <c r="H40" s="378"/>
      <c r="I40" s="378"/>
      <c r="J40" s="378"/>
      <c r="K40" s="378"/>
      <c r="L40" s="378"/>
    </row>
    <row r="41" spans="1:12" ht="12" customHeight="1">
      <c r="A41" s="1125" t="s">
        <v>562</v>
      </c>
      <c r="B41" s="1125"/>
      <c r="C41" s="387" t="s">
        <v>563</v>
      </c>
      <c r="D41" s="378"/>
      <c r="E41" s="378"/>
      <c r="F41" s="378"/>
      <c r="G41" s="378"/>
      <c r="H41" s="378"/>
      <c r="I41" s="378"/>
      <c r="J41" s="378"/>
      <c r="K41" s="378"/>
      <c r="L41" s="378"/>
    </row>
    <row r="42" spans="1:12" ht="12" customHeight="1">
      <c r="A42" s="1125" t="s">
        <v>564</v>
      </c>
      <c r="B42" s="1125"/>
      <c r="C42" s="387" t="s">
        <v>565</v>
      </c>
      <c r="D42" s="378"/>
      <c r="E42" s="378"/>
      <c r="F42" s="378"/>
      <c r="G42" s="378"/>
      <c r="H42" s="378"/>
      <c r="I42" s="378"/>
      <c r="J42" s="378"/>
      <c r="K42" s="378"/>
      <c r="L42" s="378"/>
    </row>
    <row r="43" spans="1:12" ht="12" customHeight="1">
      <c r="A43" s="1125" t="s">
        <v>566</v>
      </c>
      <c r="B43" s="1125"/>
      <c r="C43" s="387" t="s">
        <v>567</v>
      </c>
      <c r="D43" s="378"/>
      <c r="E43" s="378"/>
      <c r="F43" s="378"/>
      <c r="G43" s="378"/>
      <c r="H43" s="378"/>
      <c r="I43" s="378"/>
      <c r="J43" s="378"/>
      <c r="K43" s="378"/>
      <c r="L43" s="378"/>
    </row>
    <row r="44" spans="1:12" ht="12" customHeight="1">
      <c r="A44" s="1125" t="s">
        <v>568</v>
      </c>
      <c r="B44" s="1125"/>
      <c r="C44" s="387" t="s">
        <v>569</v>
      </c>
      <c r="D44" s="388"/>
      <c r="E44" s="388"/>
      <c r="F44" s="388"/>
      <c r="G44" s="388"/>
      <c r="H44" s="388"/>
      <c r="I44" s="388"/>
      <c r="J44" s="388"/>
      <c r="K44" s="388"/>
      <c r="L44" s="388"/>
    </row>
    <row r="45" spans="1:12" ht="12" customHeight="1">
      <c r="A45" s="1125" t="s">
        <v>570</v>
      </c>
      <c r="B45" s="1125"/>
      <c r="C45" s="387" t="s">
        <v>571</v>
      </c>
      <c r="D45" s="378"/>
      <c r="E45" s="378"/>
      <c r="F45" s="378"/>
      <c r="G45" s="378"/>
      <c r="H45" s="378"/>
      <c r="I45" s="378"/>
      <c r="J45" s="378"/>
      <c r="K45" s="378"/>
      <c r="L45" s="378"/>
    </row>
    <row r="46" spans="1:12" ht="12" customHeight="1">
      <c r="A46" s="1125" t="s">
        <v>572</v>
      </c>
      <c r="B46" s="1125"/>
      <c r="C46" s="387" t="s">
        <v>573</v>
      </c>
      <c r="D46" s="378"/>
      <c r="E46" s="378"/>
      <c r="F46" s="378"/>
      <c r="G46" s="378"/>
      <c r="H46" s="378"/>
      <c r="I46" s="378"/>
      <c r="J46" s="378"/>
      <c r="K46" s="378"/>
      <c r="L46" s="378"/>
    </row>
    <row r="47" spans="1:12" ht="12" customHeight="1">
      <c r="A47" s="1125" t="s">
        <v>574</v>
      </c>
      <c r="B47" s="1125"/>
      <c r="C47" s="387" t="s">
        <v>575</v>
      </c>
      <c r="D47" s="378"/>
      <c r="E47" s="378"/>
      <c r="F47" s="378"/>
      <c r="G47" s="378"/>
      <c r="H47" s="378"/>
      <c r="I47" s="378"/>
      <c r="J47" s="378"/>
      <c r="K47" s="378"/>
      <c r="L47" s="378"/>
    </row>
    <row r="48" spans="1:12" ht="12" customHeight="1">
      <c r="A48" s="1125" t="s">
        <v>576</v>
      </c>
      <c r="B48" s="1125"/>
      <c r="C48" s="387" t="s">
        <v>577</v>
      </c>
      <c r="D48" s="378"/>
      <c r="E48" s="378"/>
      <c r="F48" s="378"/>
      <c r="G48" s="378"/>
      <c r="H48" s="378"/>
      <c r="I48" s="378"/>
      <c r="J48" s="378"/>
      <c r="K48" s="378"/>
      <c r="L48" s="378"/>
    </row>
    <row r="49" spans="1:12" ht="12" customHeight="1">
      <c r="A49" s="1125" t="s">
        <v>578</v>
      </c>
      <c r="B49" s="1125"/>
      <c r="C49" s="387" t="s">
        <v>579</v>
      </c>
      <c r="D49" s="378"/>
      <c r="E49" s="378"/>
      <c r="F49" s="378"/>
      <c r="G49" s="378"/>
      <c r="H49" s="378"/>
      <c r="I49" s="378"/>
      <c r="J49" s="378"/>
      <c r="K49" s="378"/>
      <c r="L49" s="378"/>
    </row>
    <row r="50" spans="1:12" ht="22.5" customHeight="1">
      <c r="A50" s="1128" t="s">
        <v>580</v>
      </c>
      <c r="B50" s="1128"/>
      <c r="C50" s="1124" t="s">
        <v>581</v>
      </c>
      <c r="D50" s="1124"/>
      <c r="E50" s="1124"/>
      <c r="F50" s="1124"/>
      <c r="G50" s="1124"/>
      <c r="H50" s="1124"/>
      <c r="I50" s="1124"/>
      <c r="J50" s="1124"/>
      <c r="K50" s="1124"/>
      <c r="L50" s="1124"/>
    </row>
    <row r="51" spans="1:12" ht="3" customHeight="1">
      <c r="A51" s="378"/>
      <c r="B51" s="378"/>
      <c r="C51" s="378"/>
      <c r="D51" s="378"/>
      <c r="E51" s="378"/>
      <c r="F51" s="378"/>
      <c r="G51" s="378"/>
      <c r="H51" s="378"/>
      <c r="I51" s="378"/>
      <c r="J51" s="378"/>
      <c r="K51" s="378"/>
      <c r="L51" s="378"/>
    </row>
    <row r="52" spans="1:12" ht="3" customHeight="1">
      <c r="A52" s="378"/>
      <c r="B52" s="378"/>
      <c r="C52" s="378"/>
      <c r="D52" s="378"/>
      <c r="E52" s="378"/>
      <c r="F52" s="378"/>
      <c r="G52" s="378"/>
      <c r="H52" s="378"/>
      <c r="I52" s="378"/>
      <c r="J52" s="378"/>
      <c r="K52" s="378"/>
      <c r="L52" s="378"/>
    </row>
    <row r="53" spans="1:12" ht="12" customHeight="1">
      <c r="A53" s="1125" t="s">
        <v>582</v>
      </c>
      <c r="B53" s="1125"/>
      <c r="C53" s="1126" t="s">
        <v>583</v>
      </c>
      <c r="D53" s="1126"/>
      <c r="E53" s="1126"/>
      <c r="F53" s="1126"/>
      <c r="G53" s="1126"/>
      <c r="H53" s="1126"/>
      <c r="I53" s="1126"/>
      <c r="J53" s="1126"/>
      <c r="K53" s="1126"/>
      <c r="L53" s="1126"/>
    </row>
    <row r="54" spans="1:12">
      <c r="B54" s="1127"/>
      <c r="C54" s="1127"/>
      <c r="D54" s="1127"/>
      <c r="E54" s="1127"/>
      <c r="F54" s="1127"/>
      <c r="G54" s="1127"/>
      <c r="H54" s="1127"/>
      <c r="I54" s="1127"/>
      <c r="J54" s="1127"/>
      <c r="K54" s="1127"/>
    </row>
  </sheetData>
  <sheetProtection selectLockedCells="1"/>
  <mergeCells count="124">
    <mergeCell ref="A6:B6"/>
    <mergeCell ref="C6:H6"/>
    <mergeCell ref="I6:J6"/>
    <mergeCell ref="K6:L6"/>
    <mergeCell ref="A7:B7"/>
    <mergeCell ref="C7:H7"/>
    <mergeCell ref="I7:J7"/>
    <mergeCell ref="K7:L7"/>
    <mergeCell ref="A4:B4"/>
    <mergeCell ref="C4:H4"/>
    <mergeCell ref="I4:J4"/>
    <mergeCell ref="K4:L4"/>
    <mergeCell ref="A5:B5"/>
    <mergeCell ref="C5:H5"/>
    <mergeCell ref="I5:J5"/>
    <mergeCell ref="K5:L5"/>
    <mergeCell ref="A8:B8"/>
    <mergeCell ref="C8:H8"/>
    <mergeCell ref="I8:J8"/>
    <mergeCell ref="K8:L8"/>
    <mergeCell ref="A9:B12"/>
    <mergeCell ref="C9:H9"/>
    <mergeCell ref="I9:J9"/>
    <mergeCell ref="K9:L9"/>
    <mergeCell ref="C10:H10"/>
    <mergeCell ref="I10:J10"/>
    <mergeCell ref="A13:B13"/>
    <mergeCell ref="C13:H13"/>
    <mergeCell ref="I13:J13"/>
    <mergeCell ref="K13:L13"/>
    <mergeCell ref="A14:B14"/>
    <mergeCell ref="C14:H14"/>
    <mergeCell ref="I14:J14"/>
    <mergeCell ref="K14:L14"/>
    <mergeCell ref="K10:L10"/>
    <mergeCell ref="I11:J11"/>
    <mergeCell ref="K11:L11"/>
    <mergeCell ref="F12:H12"/>
    <mergeCell ref="I12:J12"/>
    <mergeCell ref="K12:L12"/>
    <mergeCell ref="A17:B17"/>
    <mergeCell ref="C17:H17"/>
    <mergeCell ref="I17:J17"/>
    <mergeCell ref="K17:L17"/>
    <mergeCell ref="A18:B18"/>
    <mergeCell ref="C18:H18"/>
    <mergeCell ref="I18:J18"/>
    <mergeCell ref="K18:L18"/>
    <mergeCell ref="A15:B15"/>
    <mergeCell ref="C15:H15"/>
    <mergeCell ref="I15:J15"/>
    <mergeCell ref="K15:L15"/>
    <mergeCell ref="A16:B16"/>
    <mergeCell ref="C16:H16"/>
    <mergeCell ref="I16:J16"/>
    <mergeCell ref="K16:L16"/>
    <mergeCell ref="A21:B21"/>
    <mergeCell ref="C21:H21"/>
    <mergeCell ref="I21:J21"/>
    <mergeCell ref="K21:L21"/>
    <mergeCell ref="A22:B22"/>
    <mergeCell ref="C22:H22"/>
    <mergeCell ref="I22:J22"/>
    <mergeCell ref="K22:L22"/>
    <mergeCell ref="A19:B19"/>
    <mergeCell ref="C19:H19"/>
    <mergeCell ref="I19:J19"/>
    <mergeCell ref="K19:L19"/>
    <mergeCell ref="A20:B20"/>
    <mergeCell ref="C20:H20"/>
    <mergeCell ref="I20:J20"/>
    <mergeCell ref="K20:L20"/>
    <mergeCell ref="A25:B25"/>
    <mergeCell ref="C25:H25"/>
    <mergeCell ref="I25:J25"/>
    <mergeCell ref="K25:L25"/>
    <mergeCell ref="A26:B26"/>
    <mergeCell ref="C26:H26"/>
    <mergeCell ref="I26:J26"/>
    <mergeCell ref="K26:L26"/>
    <mergeCell ref="A23:B23"/>
    <mergeCell ref="C23:H23"/>
    <mergeCell ref="I23:J23"/>
    <mergeCell ref="K23:L23"/>
    <mergeCell ref="A24:B24"/>
    <mergeCell ref="C24:H24"/>
    <mergeCell ref="I24:J24"/>
    <mergeCell ref="K24:L24"/>
    <mergeCell ref="A29:B29"/>
    <mergeCell ref="C29:H29"/>
    <mergeCell ref="I29:J29"/>
    <mergeCell ref="K29:L29"/>
    <mergeCell ref="A31:B31"/>
    <mergeCell ref="A32:B32"/>
    <mergeCell ref="A27:B27"/>
    <mergeCell ref="C27:H27"/>
    <mergeCell ref="I27:J27"/>
    <mergeCell ref="K27:L27"/>
    <mergeCell ref="A28:B28"/>
    <mergeCell ref="C28:H28"/>
    <mergeCell ref="I28:J28"/>
    <mergeCell ref="K28:L28"/>
    <mergeCell ref="A39:B39"/>
    <mergeCell ref="A40:B40"/>
    <mergeCell ref="A41:B41"/>
    <mergeCell ref="A42:B42"/>
    <mergeCell ref="A43:B43"/>
    <mergeCell ref="A44:B44"/>
    <mergeCell ref="A33:B33"/>
    <mergeCell ref="A34:B34"/>
    <mergeCell ref="A35:B35"/>
    <mergeCell ref="A36:B36"/>
    <mergeCell ref="A37:B37"/>
    <mergeCell ref="A38:B38"/>
    <mergeCell ref="C50:L50"/>
    <mergeCell ref="A53:B53"/>
    <mergeCell ref="C53:L53"/>
    <mergeCell ref="B54:K54"/>
    <mergeCell ref="A45:B45"/>
    <mergeCell ref="A46:B46"/>
    <mergeCell ref="A47:B47"/>
    <mergeCell ref="A48:B48"/>
    <mergeCell ref="A49:B49"/>
    <mergeCell ref="A50:B50"/>
  </mergeCells>
  <printOptions horizontalCentered="1"/>
  <pageMargins left="0.23622047244094491" right="0.23622047244094491" top="0.55118110236220474" bottom="0.51181102362204722" header="0.31496062992125984" footer="0.15748031496062992"/>
  <pageSetup orientation="portrait" r:id="rId1"/>
  <headerFooter>
    <oddHeader>&amp;C&amp;8CAN/ULC-S536-13</oddHeader>
    <oddFooter>&amp;C&amp;"-,Regular"&amp;G&amp;R&amp;8&amp;P of &amp;N</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C0E9C-82E7-416B-9F4B-5785DB9F6DC0}">
  <sheetPr codeName="Sheet13">
    <tabColor theme="4" tint="0.39997558519241921"/>
    <pageSetUpPr fitToPage="1"/>
  </sheetPr>
  <dimension ref="A1:P56"/>
  <sheetViews>
    <sheetView view="pageBreakPreview" topLeftCell="A16" zoomScale="160" zoomScaleNormal="100" zoomScaleSheetLayoutView="160" workbookViewId="0">
      <selection activeCell="C17" sqref="C17"/>
    </sheetView>
  </sheetViews>
  <sheetFormatPr defaultColWidth="9.140625" defaultRowHeight="15"/>
  <cols>
    <col min="1" max="1" width="9.42578125" style="493" customWidth="1"/>
    <col min="2" max="2" width="6.140625" style="493" customWidth="1"/>
    <col min="3" max="3" width="5.28515625" style="493" customWidth="1"/>
    <col min="4" max="4" width="7.7109375" style="493" customWidth="1"/>
    <col min="5" max="5" width="9.140625" style="493"/>
    <col min="6" max="6" width="7.5703125" style="493" customWidth="1"/>
    <col min="7" max="7" width="3.140625" style="493" customWidth="1"/>
    <col min="8" max="8" width="12.140625" style="493" customWidth="1"/>
    <col min="9" max="9" width="14.5703125" style="493" customWidth="1"/>
    <col min="10" max="10" width="8.28515625" style="493" customWidth="1"/>
    <col min="11" max="11" width="9.42578125" style="493" customWidth="1"/>
    <col min="12" max="14" width="9.140625" style="493"/>
    <col min="15" max="15" width="9.140625" style="493" customWidth="1"/>
    <col min="16" max="16" width="10.7109375" style="493" customWidth="1"/>
    <col min="17" max="17" width="9.140625" style="493" customWidth="1"/>
    <col min="18" max="16384" width="9.140625" style="493"/>
  </cols>
  <sheetData>
    <row r="1" spans="1:16">
      <c r="H1" s="521" t="s">
        <v>1120</v>
      </c>
      <c r="K1" s="494"/>
    </row>
    <row r="2" spans="1:16">
      <c r="H2" s="521" t="s">
        <v>0</v>
      </c>
      <c r="K2" s="494"/>
    </row>
    <row r="3" spans="1:16">
      <c r="H3" s="212" t="s">
        <v>1</v>
      </c>
    </row>
    <row r="4" spans="1:16">
      <c r="D4" s="494"/>
      <c r="H4" s="212" t="s">
        <v>2</v>
      </c>
      <c r="J4" s="495"/>
      <c r="K4" s="496"/>
    </row>
    <row r="5" spans="1:16">
      <c r="D5" s="494"/>
      <c r="H5" s="521"/>
    </row>
    <row r="6" spans="1:16">
      <c r="B6" s="494"/>
      <c r="C6" s="497"/>
      <c r="D6" s="497"/>
      <c r="E6" s="497"/>
      <c r="F6" s="497"/>
      <c r="G6" s="497"/>
      <c r="H6" s="497"/>
      <c r="I6" s="494"/>
      <c r="J6" s="498"/>
      <c r="K6" s="498"/>
    </row>
    <row r="7" spans="1:16" ht="9.75" customHeight="1">
      <c r="A7" s="494"/>
      <c r="B7" s="494"/>
      <c r="C7" s="494"/>
      <c r="D7" s="499"/>
      <c r="E7" s="499"/>
      <c r="F7" s="499"/>
      <c r="G7" s="499"/>
      <c r="H7" s="499"/>
      <c r="I7" s="499"/>
      <c r="J7" s="500"/>
      <c r="K7" s="500"/>
    </row>
    <row r="8" spans="1:16" ht="26.25" customHeight="1">
      <c r="A8" s="992">
        <v>2025</v>
      </c>
      <c r="B8" s="992"/>
      <c r="C8" s="992"/>
      <c r="D8" s="992"/>
      <c r="E8" s="992"/>
      <c r="F8" s="992"/>
      <c r="G8" s="992"/>
      <c r="H8" s="992"/>
      <c r="I8" s="992"/>
      <c r="J8" s="992"/>
      <c r="K8" s="992"/>
    </row>
    <row r="9" spans="1:16" ht="67.5" customHeight="1">
      <c r="A9" s="993" t="s">
        <v>584</v>
      </c>
      <c r="B9" s="993"/>
      <c r="C9" s="993"/>
      <c r="D9" s="993"/>
      <c r="E9" s="993"/>
      <c r="F9" s="993"/>
      <c r="G9" s="993"/>
      <c r="H9" s="993"/>
      <c r="I9" s="993"/>
      <c r="J9" s="993"/>
      <c r="K9" s="993"/>
      <c r="L9" s="501"/>
      <c r="P9" s="502"/>
    </row>
    <row r="10" spans="1:16" ht="9.75" customHeight="1">
      <c r="A10" s="504"/>
      <c r="B10" s="504"/>
      <c r="C10" s="504"/>
      <c r="D10" s="504"/>
      <c r="E10" s="504"/>
      <c r="F10" s="504"/>
      <c r="G10" s="504"/>
      <c r="H10" s="504"/>
      <c r="I10" s="504"/>
      <c r="J10" s="504"/>
      <c r="K10" s="504"/>
      <c r="P10" s="502"/>
    </row>
    <row r="11" spans="1:16" ht="15" customHeight="1">
      <c r="A11" s="504"/>
      <c r="B11" s="504"/>
      <c r="C11" s="504"/>
      <c r="D11" s="504"/>
      <c r="E11" s="505" t="s">
        <v>4</v>
      </c>
      <c r="G11" s="506"/>
      <c r="H11" s="507" t="str">
        <f>'SPR Inspection Report Summary'!C6</f>
        <v>PROPERTY MANAGER</v>
      </c>
      <c r="J11" s="504"/>
      <c r="K11" s="504"/>
    </row>
    <row r="12" spans="1:16" ht="15" customHeight="1">
      <c r="A12" s="504"/>
      <c r="B12" s="504"/>
      <c r="C12" s="504"/>
      <c r="D12" s="504"/>
      <c r="E12" s="505" t="s">
        <v>5</v>
      </c>
      <c r="G12" s="506"/>
      <c r="H12" s="507" t="str">
        <f>'Sprinkler Device List'!C5</f>
        <v/>
      </c>
      <c r="J12" s="504"/>
      <c r="K12" s="504"/>
    </row>
    <row r="13" spans="1:16" ht="15" customHeight="1">
      <c r="A13" s="504"/>
      <c r="B13" s="504"/>
      <c r="C13" s="504"/>
      <c r="D13" s="504"/>
      <c r="E13" s="505" t="s">
        <v>6</v>
      </c>
      <c r="G13" s="506"/>
      <c r="H13" s="507" t="str">
        <f>IF('Sprinkler Device List'!C4&lt;&gt;"",'Sprinkler Device List'!C4,"")</f>
        <v/>
      </c>
      <c r="J13" s="504"/>
      <c r="K13" s="504"/>
    </row>
    <row r="14" spans="1:16" ht="15" customHeight="1">
      <c r="A14" s="504"/>
      <c r="B14" s="504"/>
      <c r="C14" s="504"/>
      <c r="D14" s="504"/>
      <c r="E14" s="505" t="s">
        <v>7</v>
      </c>
      <c r="G14" s="506"/>
      <c r="H14" s="994">
        <f>'Sprinkler Device List'!C3</f>
        <v>0</v>
      </c>
      <c r="I14" s="994"/>
      <c r="J14" s="994"/>
      <c r="K14" s="504"/>
    </row>
    <row r="15" spans="1:16" ht="47.25" customHeight="1"/>
    <row r="16" spans="1:16" ht="30" customHeight="1" thickBot="1">
      <c r="A16" s="502"/>
      <c r="B16" s="1149" t="s">
        <v>585</v>
      </c>
      <c r="C16" s="995"/>
      <c r="D16" s="995"/>
      <c r="E16" s="995"/>
      <c r="F16" s="995"/>
      <c r="G16" s="995"/>
      <c r="H16" s="995"/>
      <c r="I16" s="995"/>
      <c r="J16" s="995"/>
      <c r="K16" s="508"/>
    </row>
    <row r="17" spans="1:16" ht="26.25" customHeight="1" thickBot="1">
      <c r="A17" s="948"/>
      <c r="B17" s="948"/>
      <c r="C17" s="949">
        <v>3</v>
      </c>
      <c r="D17" s="1150" t="s">
        <v>586</v>
      </c>
      <c r="E17" s="990"/>
      <c r="F17" s="990"/>
      <c r="G17" s="990"/>
      <c r="H17" s="990"/>
      <c r="I17" s="990"/>
      <c r="J17" s="948"/>
      <c r="K17" s="948"/>
    </row>
    <row r="18" spans="1:16" ht="6.95" customHeight="1" thickBot="1">
      <c r="A18" s="948"/>
      <c r="B18" s="948"/>
      <c r="C18" s="948"/>
      <c r="D18" s="948"/>
      <c r="E18" s="948"/>
      <c r="F18" s="948"/>
      <c r="G18" s="948"/>
      <c r="H18" s="948"/>
      <c r="I18" s="948"/>
      <c r="J18" s="948"/>
      <c r="K18" s="948"/>
    </row>
    <row r="19" spans="1:16" ht="25.5" customHeight="1" thickBot="1">
      <c r="A19" s="509"/>
      <c r="B19" s="509"/>
      <c r="C19" s="949"/>
      <c r="D19" s="1151" t="s">
        <v>587</v>
      </c>
      <c r="E19" s="1152"/>
      <c r="F19" s="1152"/>
      <c r="G19" s="1152"/>
      <c r="H19" s="1152"/>
      <c r="I19" s="1152"/>
      <c r="J19" s="509"/>
      <c r="K19" s="509"/>
    </row>
    <row r="20" spans="1:16" ht="6.95" customHeight="1" thickBot="1">
      <c r="A20" s="509"/>
      <c r="B20" s="509"/>
      <c r="C20" s="509"/>
      <c r="D20" s="509"/>
      <c r="E20" s="509"/>
      <c r="F20" s="509"/>
      <c r="G20" s="509"/>
      <c r="H20" s="509"/>
      <c r="I20" s="509"/>
      <c r="J20" s="509"/>
      <c r="K20" s="509"/>
    </row>
    <row r="21" spans="1:16" ht="25.5" customHeight="1" thickBot="1">
      <c r="A21" s="509"/>
      <c r="B21" s="509"/>
      <c r="C21" s="949"/>
      <c r="D21" s="1151" t="s">
        <v>588</v>
      </c>
      <c r="E21" s="1152"/>
      <c r="F21" s="1152"/>
      <c r="G21" s="1152"/>
      <c r="H21" s="1152"/>
      <c r="I21" s="1152"/>
      <c r="J21" s="509"/>
      <c r="K21" s="509"/>
    </row>
    <row r="22" spans="1:16" ht="6.95" customHeight="1" thickBot="1">
      <c r="A22" s="509"/>
      <c r="B22" s="509"/>
      <c r="C22" s="509"/>
      <c r="D22" s="509"/>
      <c r="E22" s="509"/>
      <c r="F22" s="509"/>
      <c r="G22" s="509"/>
      <c r="H22" s="509"/>
      <c r="I22" s="509"/>
      <c r="J22" s="509"/>
      <c r="K22" s="509"/>
    </row>
    <row r="23" spans="1:16" ht="25.5" customHeight="1" thickBot="1">
      <c r="A23" s="509"/>
      <c r="B23" s="509"/>
      <c r="C23" s="949"/>
      <c r="D23" s="1151" t="s">
        <v>589</v>
      </c>
      <c r="E23" s="1152"/>
      <c r="F23" s="1152"/>
      <c r="G23" s="1152"/>
      <c r="H23" s="1152"/>
      <c r="I23" s="1152"/>
      <c r="J23" s="509"/>
      <c r="K23" s="509"/>
    </row>
    <row r="24" spans="1:16" ht="6.95" customHeight="1" thickBot="1">
      <c r="A24" s="509"/>
      <c r="B24" s="509"/>
      <c r="C24" s="509"/>
      <c r="D24" s="509"/>
      <c r="E24" s="509"/>
      <c r="F24" s="509"/>
      <c r="G24" s="509"/>
      <c r="H24" s="509"/>
      <c r="I24" s="509"/>
      <c r="J24" s="509"/>
      <c r="K24" s="509"/>
    </row>
    <row r="25" spans="1:16" ht="25.5" customHeight="1" thickBot="1">
      <c r="A25" s="509"/>
      <c r="B25" s="509"/>
      <c r="C25" s="949"/>
      <c r="D25" s="1153" t="s">
        <v>590</v>
      </c>
      <c r="E25" s="1154"/>
      <c r="F25" s="1154"/>
      <c r="G25" s="1154"/>
      <c r="H25" s="1154"/>
      <c r="I25" s="1154"/>
      <c r="J25" s="509"/>
      <c r="K25" s="509"/>
    </row>
    <row r="26" spans="1:16" ht="15" customHeight="1">
      <c r="A26" s="494"/>
      <c r="B26" s="494"/>
      <c r="C26" s="494"/>
      <c r="D26" s="494"/>
      <c r="E26" s="494"/>
      <c r="F26" s="494"/>
      <c r="G26" s="494"/>
      <c r="H26" s="494"/>
      <c r="I26" s="494"/>
      <c r="J26" s="494"/>
      <c r="K26" s="494"/>
    </row>
    <row r="27" spans="1:16">
      <c r="A27" s="503"/>
      <c r="B27" s="502"/>
      <c r="C27" s="502"/>
      <c r="D27" s="502"/>
      <c r="E27" s="502"/>
      <c r="G27" s="512"/>
      <c r="H27" s="513"/>
      <c r="J27" s="502"/>
      <c r="K27" s="502"/>
    </row>
    <row r="28" spans="1:16" s="212" customFormat="1">
      <c r="A28" s="503"/>
      <c r="B28" s="502"/>
      <c r="C28" s="502"/>
      <c r="D28" s="502"/>
      <c r="E28" s="953" t="s">
        <v>591</v>
      </c>
      <c r="F28" s="493"/>
      <c r="G28" s="512"/>
      <c r="H28" s="513"/>
      <c r="I28" s="493"/>
      <c r="J28" s="502"/>
      <c r="K28" s="502"/>
      <c r="P28" s="493"/>
    </row>
    <row r="29" spans="1:16">
      <c r="A29" s="503"/>
      <c r="B29" s="502"/>
      <c r="C29" s="502"/>
      <c r="D29" s="502"/>
      <c r="E29" s="953" t="s">
        <v>592</v>
      </c>
      <c r="G29" s="512"/>
      <c r="H29" s="513"/>
      <c r="J29" s="502"/>
      <c r="K29" s="502"/>
    </row>
    <row r="30" spans="1:16">
      <c r="A30" s="503"/>
      <c r="B30" s="502"/>
      <c r="C30" s="502"/>
      <c r="D30" s="502"/>
      <c r="E30" s="953" t="s">
        <v>593</v>
      </c>
      <c r="G30" s="512"/>
      <c r="H30" s="513"/>
      <c r="J30" s="502"/>
      <c r="K30" s="502"/>
    </row>
    <row r="31" spans="1:16">
      <c r="A31" s="503"/>
      <c r="B31" s="514"/>
      <c r="C31" s="514"/>
      <c r="D31" s="514"/>
      <c r="E31" s="515"/>
      <c r="G31" s="516"/>
      <c r="H31" s="517"/>
      <c r="J31" s="514"/>
      <c r="K31" s="514"/>
    </row>
    <row r="32" spans="1:16" ht="15" customHeight="1">
      <c r="A32" s="503"/>
      <c r="B32" s="514"/>
      <c r="C32" s="514"/>
      <c r="D32" s="514"/>
      <c r="E32" s="514"/>
      <c r="F32" s="514"/>
      <c r="G32" s="514"/>
      <c r="H32" s="514"/>
      <c r="I32" s="518"/>
      <c r="J32" s="514"/>
      <c r="K32" s="514"/>
    </row>
    <row r="33" spans="1:11" ht="15" customHeight="1">
      <c r="E33" s="493" t="s">
        <v>18</v>
      </c>
      <c r="I33" s="494"/>
    </row>
    <row r="34" spans="1:11" ht="15" customHeight="1">
      <c r="A34" s="510"/>
      <c r="B34" s="510"/>
      <c r="C34" s="510"/>
      <c r="D34" s="510"/>
      <c r="E34" s="953" t="s">
        <v>19</v>
      </c>
      <c r="H34" s="510"/>
      <c r="I34" s="510"/>
      <c r="J34" s="510"/>
      <c r="K34" s="510"/>
    </row>
    <row r="35" spans="1:11" ht="20.100000000000001" customHeight="1">
      <c r="A35" s="494"/>
      <c r="B35" s="494"/>
      <c r="C35" s="494"/>
      <c r="D35" s="494"/>
      <c r="E35" s="493" t="s">
        <v>20</v>
      </c>
      <c r="H35" s="494"/>
      <c r="I35" s="494"/>
      <c r="J35" s="494"/>
      <c r="K35" s="494"/>
    </row>
    <row r="36" spans="1:11">
      <c r="A36" s="503"/>
      <c r="B36" s="520"/>
      <c r="C36" s="514"/>
      <c r="D36" s="514"/>
      <c r="E36" s="514"/>
      <c r="F36" s="514"/>
      <c r="G36" s="514"/>
      <c r="H36" s="514"/>
      <c r="I36" s="514"/>
      <c r="J36" s="514"/>
      <c r="K36" s="514"/>
    </row>
    <row r="37" spans="1:11">
      <c r="A37" s="503"/>
      <c r="B37" s="514"/>
      <c r="C37" s="514"/>
      <c r="D37" s="514"/>
      <c r="E37" s="514"/>
      <c r="F37" s="514"/>
      <c r="G37" s="514"/>
      <c r="H37" s="514"/>
      <c r="I37" s="514"/>
      <c r="J37" s="514"/>
      <c r="K37" s="514"/>
    </row>
    <row r="38" spans="1:11" s="521" customFormat="1" ht="33" customHeight="1">
      <c r="A38" s="991"/>
      <c r="B38" s="991"/>
      <c r="C38" s="991"/>
      <c r="D38" s="991"/>
      <c r="E38" s="991"/>
      <c r="F38" s="991"/>
      <c r="G38" s="991"/>
      <c r="H38" s="991"/>
      <c r="I38" s="991"/>
      <c r="J38" s="991"/>
      <c r="K38" s="991"/>
    </row>
    <row r="39" spans="1:11" s="521" customFormat="1" ht="12.75">
      <c r="A39" s="522"/>
      <c r="B39" s="522"/>
      <c r="C39" s="522"/>
      <c r="D39" s="522"/>
      <c r="E39" s="522"/>
      <c r="F39" s="522"/>
      <c r="G39" s="522"/>
      <c r="H39" s="522"/>
      <c r="I39" s="522"/>
      <c r="J39" s="522"/>
      <c r="K39" s="522"/>
    </row>
    <row r="40" spans="1:11" s="521" customFormat="1" ht="44.25" customHeight="1">
      <c r="A40" s="991" t="s">
        <v>22</v>
      </c>
      <c r="B40" s="991"/>
      <c r="C40" s="991"/>
      <c r="D40" s="991"/>
      <c r="E40" s="991"/>
      <c r="F40" s="991"/>
      <c r="G40" s="991"/>
      <c r="H40" s="991"/>
      <c r="I40" s="991"/>
      <c r="J40" s="991"/>
      <c r="K40" s="991"/>
    </row>
    <row r="41" spans="1:11">
      <c r="A41" s="523"/>
      <c r="B41" s="523"/>
      <c r="C41" s="523"/>
      <c r="D41" s="523"/>
      <c r="E41" s="523"/>
      <c r="F41" s="523"/>
      <c r="G41" s="523"/>
      <c r="H41" s="523"/>
      <c r="I41" s="523"/>
      <c r="J41" s="523"/>
      <c r="K41" s="523"/>
    </row>
    <row r="42" spans="1:11" ht="45" customHeight="1"/>
    <row r="44" spans="1:11" ht="15" customHeight="1"/>
    <row r="47" spans="1:11" ht="14.25" customHeight="1"/>
    <row r="49" spans="16:16" ht="14.25" customHeight="1"/>
    <row r="51" spans="16:16" ht="14.25" customHeight="1"/>
    <row r="53" spans="16:16" ht="14.25" customHeight="1"/>
    <row r="56" spans="16:16">
      <c r="P56" s="519"/>
    </row>
  </sheetData>
  <sheetProtection selectLockedCells="1"/>
  <dataConsolidate link="1"/>
  <mergeCells count="11">
    <mergeCell ref="A8:K8"/>
    <mergeCell ref="A9:K9"/>
    <mergeCell ref="H14:J14"/>
    <mergeCell ref="A38:K38"/>
    <mergeCell ref="A40:K40"/>
    <mergeCell ref="B16:J16"/>
    <mergeCell ref="D17:I17"/>
    <mergeCell ref="D19:I19"/>
    <mergeCell ref="D21:I21"/>
    <mergeCell ref="D23:I23"/>
    <mergeCell ref="D25:I25"/>
  </mergeCells>
  <dataValidations disablePrompts="1" count="1">
    <dataValidation type="whole" allowBlank="1" showInputMessage="1" showErrorMessage="1" sqref="A36:A37 A16" xr:uid="{5E8AC103-269D-45D2-AB6B-E0CBB5E67800}">
      <formula1>0</formula1>
      <formula2>500</formula2>
    </dataValidation>
  </dataValidations>
  <printOptions horizontalCentered="1" verticalCentered="1"/>
  <pageMargins left="0.70866141732283472" right="0.70866141732283472" top="0.59055118110236227" bottom="0.55118110236220474" header="0.31496062992125984" footer="0.31496062992125984"/>
  <pageSetup scale="94" orientation="portrait" r:id="rId1"/>
  <headerFooter>
    <oddHeader>&amp;C&amp;"Arial,Italic""Protecting Property and Lives Since 1974"</oddHeader>
    <oddFooter>&amp;C444 William Street, Victoria, BC, V9A 3Y9</odd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418C8-C948-41F2-B5CB-E82AA42588B5}">
  <sheetPr codeName="Sheet17">
    <tabColor theme="4" tint="0.39997558519241921"/>
  </sheetPr>
  <dimension ref="A1:S183"/>
  <sheetViews>
    <sheetView showGridLines="0" view="pageBreakPreview" topLeftCell="B107" zoomScaleNormal="130" zoomScaleSheetLayoutView="100" workbookViewId="0">
      <selection activeCell="Q150" sqref="Q150"/>
    </sheetView>
  </sheetViews>
  <sheetFormatPr defaultColWidth="9.140625" defaultRowHeight="15"/>
  <cols>
    <col min="1" max="1" width="2.28515625" style="631" customWidth="1"/>
    <col min="2" max="2" width="9.7109375" style="524" customWidth="1"/>
    <col min="3" max="3" width="9.85546875" style="524" customWidth="1"/>
    <col min="4" max="4" width="6.7109375" style="524" customWidth="1"/>
    <col min="5" max="5" width="6.85546875" style="524" customWidth="1"/>
    <col min="6" max="6" width="6.7109375" style="524" customWidth="1"/>
    <col min="7" max="7" width="6.85546875" style="524" customWidth="1"/>
    <col min="8" max="8" width="6.7109375" style="524" customWidth="1"/>
    <col min="9" max="9" width="6.85546875" style="524" customWidth="1"/>
    <col min="10" max="10" width="6.7109375" style="524" customWidth="1"/>
    <col min="11" max="11" width="6.85546875" style="524" customWidth="1"/>
    <col min="12" max="12" width="6.7109375" style="524" customWidth="1"/>
    <col min="13" max="13" width="6.85546875" style="524" customWidth="1"/>
    <col min="14" max="14" width="6.7109375" style="524" customWidth="1"/>
    <col min="15" max="15" width="6.85546875" style="524" customWidth="1"/>
    <col min="16" max="16" width="9.140625" style="524"/>
    <col min="17" max="17" width="60" style="524" customWidth="1"/>
    <col min="18" max="16384" width="9.140625" style="524"/>
  </cols>
  <sheetData>
    <row r="1" spans="1:15">
      <c r="A1" s="1158" t="s">
        <v>594</v>
      </c>
      <c r="B1" s="1158"/>
      <c r="C1" s="1158"/>
      <c r="D1" s="1158"/>
      <c r="E1" s="1158"/>
      <c r="F1" s="1158"/>
      <c r="G1" s="1158"/>
      <c r="H1" s="1158"/>
      <c r="I1" s="1158"/>
      <c r="J1" s="1158"/>
      <c r="K1" s="1158"/>
      <c r="L1" s="1158"/>
      <c r="M1" s="1158"/>
      <c r="N1" s="1158"/>
      <c r="O1" s="1158"/>
    </row>
    <row r="2" spans="1:15" ht="9" customHeight="1">
      <c r="A2" s="1159" t="s">
        <v>595</v>
      </c>
      <c r="B2" s="1159"/>
      <c r="C2" s="1159"/>
      <c r="D2" s="1159"/>
      <c r="E2" s="1159"/>
      <c r="F2" s="1159"/>
      <c r="G2" s="1159"/>
      <c r="H2" s="1159"/>
      <c r="I2" s="1159"/>
      <c r="J2" s="1159"/>
      <c r="K2" s="1159"/>
      <c r="L2" s="1159"/>
      <c r="M2" s="1159"/>
      <c r="N2" s="1159"/>
      <c r="O2" s="1159"/>
    </row>
    <row r="3" spans="1:15" ht="5.25" customHeight="1" thickBot="1">
      <c r="A3" s="525"/>
      <c r="B3" s="526"/>
      <c r="C3" s="526"/>
      <c r="D3" s="526"/>
      <c r="E3" s="526"/>
      <c r="F3" s="526"/>
      <c r="G3" s="526"/>
      <c r="H3" s="526"/>
      <c r="I3" s="526"/>
      <c r="J3" s="526"/>
      <c r="K3" s="526"/>
      <c r="L3" s="526"/>
      <c r="M3" s="526"/>
      <c r="N3" s="526"/>
      <c r="O3" s="526"/>
    </row>
    <row r="4" spans="1:15" ht="15.75" thickTop="1">
      <c r="A4" s="1160" t="s">
        <v>6</v>
      </c>
      <c r="B4" s="1160"/>
      <c r="C4" s="1157" t="str">
        <f>IF('Sprinkler Device List'!C4&lt;&gt;"",'Sprinkler Device List'!C4,"")</f>
        <v/>
      </c>
      <c r="D4" s="1157"/>
      <c r="E4" s="1157"/>
      <c r="F4" s="527" t="s">
        <v>7</v>
      </c>
      <c r="G4" s="1161">
        <f>'Sprinkler Device List'!C3</f>
        <v>0</v>
      </c>
      <c r="H4" s="1161"/>
      <c r="I4" s="1161"/>
      <c r="J4" s="1162" t="s">
        <v>100</v>
      </c>
      <c r="K4" s="1162"/>
      <c r="L4" s="1162"/>
      <c r="M4" s="1163">
        <f>'Sprinkler Device List'!R3</f>
        <v>0</v>
      </c>
      <c r="N4" s="1163"/>
      <c r="O4" s="1163"/>
    </row>
    <row r="5" spans="1:15">
      <c r="A5" s="1160" t="s">
        <v>103</v>
      </c>
      <c r="B5" s="1160"/>
      <c r="C5" s="1170" t="str">
        <f>'Sprinkler Device List'!C5</f>
        <v/>
      </c>
      <c r="D5" s="1170"/>
      <c r="E5" s="1170"/>
      <c r="F5" s="527"/>
      <c r="G5" s="1171"/>
      <c r="H5" s="1171"/>
      <c r="I5" s="1171"/>
      <c r="J5" s="528"/>
      <c r="K5" s="529"/>
      <c r="L5" s="529"/>
      <c r="M5" s="1155" t="s">
        <v>596</v>
      </c>
      <c r="O5" s="1155" t="s">
        <v>597</v>
      </c>
    </row>
    <row r="6" spans="1:15" ht="15.75" customHeight="1" thickBot="1">
      <c r="A6" s="531" t="s">
        <v>598</v>
      </c>
      <c r="B6" s="531"/>
      <c r="C6" s="1157" t="str">
        <f>'APPENDIX C1+C2.13 2.14 2.15'!B19</f>
        <v>PROPERTY MANAGER</v>
      </c>
      <c r="D6" s="1157"/>
      <c r="E6" s="1157"/>
      <c r="F6" s="1157"/>
      <c r="G6" s="1157"/>
      <c r="H6" s="532"/>
      <c r="I6" s="532"/>
      <c r="J6" s="533"/>
      <c r="K6" s="533"/>
      <c r="L6" s="533"/>
      <c r="M6" s="1156"/>
      <c r="O6" s="1156"/>
    </row>
    <row r="7" spans="1:15" ht="15.75" thickBot="1">
      <c r="A7" s="530"/>
      <c r="B7" s="534"/>
      <c r="C7" s="534" t="s">
        <v>599</v>
      </c>
      <c r="D7" s="532"/>
      <c r="E7" s="532"/>
      <c r="F7" s="532"/>
      <c r="G7" s="532"/>
      <c r="H7" s="532"/>
      <c r="I7" s="532"/>
      <c r="J7" s="535" t="s">
        <v>600</v>
      </c>
      <c r="K7" s="529"/>
      <c r="L7" s="529"/>
      <c r="M7" s="964" t="s">
        <v>601</v>
      </c>
      <c r="O7" s="895" t="s">
        <v>601</v>
      </c>
    </row>
    <row r="8" spans="1:15" ht="8.25" customHeight="1">
      <c r="A8" s="530"/>
      <c r="B8" s="534"/>
      <c r="C8" s="534" t="s">
        <v>602</v>
      </c>
      <c r="D8" s="532"/>
      <c r="E8" s="532"/>
      <c r="F8" s="532"/>
      <c r="G8" s="532"/>
      <c r="H8" s="532"/>
      <c r="I8" s="532"/>
      <c r="J8" s="536" t="s">
        <v>603</v>
      </c>
      <c r="K8" s="537" t="s">
        <v>604</v>
      </c>
      <c r="L8" s="532"/>
      <c r="M8" s="532"/>
      <c r="O8" s="532"/>
    </row>
    <row r="9" spans="1:15" ht="4.5" customHeight="1" thickBot="1">
      <c r="A9" s="530"/>
      <c r="B9" s="1164" t="s">
        <v>995</v>
      </c>
      <c r="C9" s="1165"/>
      <c r="D9" s="532"/>
      <c r="E9" s="1165"/>
      <c r="F9" s="1165"/>
      <c r="G9" s="1165"/>
      <c r="H9" s="1165"/>
      <c r="I9" s="532"/>
      <c r="J9" s="538"/>
      <c r="K9" s="539"/>
      <c r="L9" s="532"/>
      <c r="M9" s="532"/>
      <c r="O9" s="532"/>
    </row>
    <row r="10" spans="1:15" ht="15" customHeight="1" thickBot="1">
      <c r="A10" s="530"/>
      <c r="B10" s="1166"/>
      <c r="C10" s="1166"/>
      <c r="D10" s="532"/>
      <c r="E10" s="1166"/>
      <c r="F10" s="1166"/>
      <c r="G10" s="1166"/>
      <c r="H10" s="1166"/>
      <c r="I10" s="532"/>
      <c r="J10" s="535" t="s">
        <v>605</v>
      </c>
      <c r="K10" s="529"/>
      <c r="L10" s="529"/>
      <c r="M10" s="964" t="s">
        <v>601</v>
      </c>
      <c r="O10" s="895" t="s">
        <v>601</v>
      </c>
    </row>
    <row r="11" spans="1:15" ht="8.25" customHeight="1">
      <c r="A11" s="530"/>
      <c r="B11" s="537" t="s">
        <v>606</v>
      </c>
      <c r="C11" s="532"/>
      <c r="D11" s="532"/>
      <c r="E11" s="1167" t="s">
        <v>82</v>
      </c>
      <c r="F11" s="1167"/>
      <c r="G11" s="1167"/>
      <c r="H11" s="1167"/>
      <c r="I11" s="532"/>
      <c r="J11" s="536" t="s">
        <v>607</v>
      </c>
      <c r="K11" s="537" t="s">
        <v>608</v>
      </c>
      <c r="L11" s="539"/>
      <c r="M11" s="539"/>
      <c r="N11" s="539"/>
      <c r="O11" s="539"/>
    </row>
    <row r="12" spans="1:15" ht="8.25" customHeight="1">
      <c r="A12" s="530"/>
      <c r="B12" s="537" t="s">
        <v>609</v>
      </c>
      <c r="C12" s="532"/>
      <c r="D12" s="532"/>
      <c r="E12" s="1165"/>
      <c r="F12" s="1165"/>
      <c r="G12" s="1165"/>
      <c r="H12" s="1165"/>
      <c r="I12" s="532"/>
      <c r="J12" s="536" t="s">
        <v>610</v>
      </c>
      <c r="K12" s="537" t="s">
        <v>611</v>
      </c>
      <c r="L12" s="539"/>
      <c r="M12" s="539"/>
      <c r="N12" s="539"/>
      <c r="O12" s="539"/>
    </row>
    <row r="13" spans="1:15" ht="8.25" customHeight="1">
      <c r="A13" s="530"/>
      <c r="B13" s="1168"/>
      <c r="C13" s="1168"/>
      <c r="D13" s="532"/>
      <c r="E13" s="1165"/>
      <c r="F13" s="1165"/>
      <c r="G13" s="1165"/>
      <c r="H13" s="1165"/>
      <c r="I13" s="532"/>
      <c r="J13" s="536" t="s">
        <v>612</v>
      </c>
      <c r="K13" s="537" t="s">
        <v>613</v>
      </c>
      <c r="L13" s="539"/>
      <c r="M13" s="539"/>
      <c r="N13" s="539"/>
      <c r="O13" s="539"/>
    </row>
    <row r="14" spans="1:15" ht="8.25" customHeight="1">
      <c r="A14" s="530"/>
      <c r="B14" s="1169"/>
      <c r="C14" s="1169"/>
      <c r="D14" s="532"/>
      <c r="E14" s="1166"/>
      <c r="F14" s="1166"/>
      <c r="G14" s="1166"/>
      <c r="H14" s="1166"/>
      <c r="I14" s="532"/>
      <c r="J14" s="536" t="s">
        <v>614</v>
      </c>
      <c r="K14" s="537" t="s">
        <v>615</v>
      </c>
      <c r="L14" s="539"/>
      <c r="M14" s="539"/>
      <c r="N14" s="539"/>
      <c r="O14" s="539"/>
    </row>
    <row r="15" spans="1:15" ht="8.25" customHeight="1">
      <c r="A15" s="530"/>
      <c r="B15" s="537" t="s">
        <v>606</v>
      </c>
      <c r="C15" s="532"/>
      <c r="D15" s="532"/>
      <c r="E15" s="1167" t="s">
        <v>82</v>
      </c>
      <c r="F15" s="1167"/>
      <c r="G15" s="1167"/>
      <c r="H15" s="1167"/>
      <c r="I15" s="532"/>
      <c r="J15" s="536" t="s">
        <v>616</v>
      </c>
      <c r="K15" s="537" t="s">
        <v>617</v>
      </c>
      <c r="L15" s="539"/>
      <c r="M15" s="539"/>
      <c r="N15" s="539"/>
      <c r="O15" s="539"/>
    </row>
    <row r="16" spans="1:15" ht="8.25" customHeight="1">
      <c r="A16" s="530"/>
      <c r="B16" s="537" t="s">
        <v>609</v>
      </c>
      <c r="C16" s="532"/>
      <c r="D16" s="532"/>
      <c r="E16" s="532"/>
      <c r="F16" s="532"/>
      <c r="G16" s="532"/>
      <c r="H16" s="532"/>
      <c r="I16" s="532"/>
      <c r="J16" s="536" t="s">
        <v>618</v>
      </c>
      <c r="K16" s="537" t="s">
        <v>619</v>
      </c>
      <c r="L16" s="539"/>
      <c r="M16" s="539"/>
      <c r="N16" s="539"/>
      <c r="O16" s="539"/>
    </row>
    <row r="17" spans="1:17" ht="8.25" customHeight="1">
      <c r="A17" s="530"/>
      <c r="B17" s="537"/>
      <c r="C17" s="532"/>
      <c r="D17" s="532"/>
      <c r="E17" s="532"/>
      <c r="F17" s="532"/>
      <c r="G17" s="532"/>
      <c r="H17" s="532"/>
      <c r="I17" s="532"/>
      <c r="J17" s="536"/>
      <c r="K17" s="537"/>
      <c r="L17" s="539"/>
      <c r="M17" s="539"/>
      <c r="N17" s="539"/>
      <c r="O17" s="539"/>
      <c r="Q17" s="961" t="s">
        <v>620</v>
      </c>
    </row>
    <row r="18" spans="1:17" ht="8.25" customHeight="1">
      <c r="A18" s="530"/>
      <c r="B18" s="535" t="s">
        <v>621</v>
      </c>
      <c r="C18" s="532"/>
      <c r="D18" s="532"/>
      <c r="E18" s="532"/>
      <c r="F18" s="532"/>
      <c r="G18" s="532"/>
      <c r="H18" s="532"/>
      <c r="I18" s="540"/>
      <c r="J18" s="540" t="s">
        <v>32</v>
      </c>
      <c r="K18" s="540" t="s">
        <v>28</v>
      </c>
      <c r="L18" s="539"/>
      <c r="M18" s="539"/>
      <c r="N18" s="539"/>
      <c r="O18" s="539"/>
    </row>
    <row r="19" spans="1:17" s="547" customFormat="1" ht="9" customHeight="1">
      <c r="A19" s="541" t="s">
        <v>622</v>
      </c>
      <c r="B19" s="542" t="s">
        <v>623</v>
      </c>
      <c r="C19" s="542"/>
      <c r="D19" s="543"/>
      <c r="E19" s="543"/>
      <c r="F19" s="543"/>
      <c r="G19" s="543"/>
      <c r="H19" s="543"/>
      <c r="I19" s="543"/>
      <c r="J19" s="544"/>
      <c r="K19" s="545"/>
      <c r="L19" s="546"/>
      <c r="M19" s="546"/>
      <c r="N19" s="546"/>
      <c r="O19" s="546"/>
    </row>
    <row r="20" spans="1:17" s="547" customFormat="1" ht="9" customHeight="1">
      <c r="A20" s="541" t="s">
        <v>624</v>
      </c>
      <c r="B20" s="542" t="s">
        <v>625</v>
      </c>
      <c r="C20" s="542"/>
      <c r="D20" s="543"/>
      <c r="E20" s="543"/>
      <c r="F20" s="543"/>
      <c r="G20" s="543"/>
      <c r="H20" s="543"/>
      <c r="I20" s="543"/>
      <c r="J20" s="544"/>
      <c r="K20" s="545"/>
      <c r="L20" s="546"/>
      <c r="M20" s="546"/>
      <c r="N20" s="546"/>
      <c r="O20" s="546"/>
    </row>
    <row r="21" spans="1:17" s="547" customFormat="1" ht="9" customHeight="1">
      <c r="A21" s="541" t="s">
        <v>626</v>
      </c>
      <c r="B21" s="542" t="s">
        <v>627</v>
      </c>
      <c r="C21" s="542"/>
      <c r="D21" s="543"/>
      <c r="E21" s="543"/>
      <c r="F21" s="543"/>
      <c r="G21" s="543"/>
      <c r="H21" s="543"/>
      <c r="I21" s="543"/>
      <c r="J21" s="544"/>
      <c r="K21" s="545"/>
      <c r="L21" s="546"/>
      <c r="M21" s="546"/>
      <c r="N21" s="546"/>
      <c r="O21" s="546"/>
    </row>
    <row r="22" spans="1:17" s="547" customFormat="1" ht="9" customHeight="1">
      <c r="A22" s="541" t="s">
        <v>628</v>
      </c>
      <c r="B22" s="542" t="s">
        <v>629</v>
      </c>
      <c r="C22" s="542"/>
      <c r="D22" s="543"/>
      <c r="E22" s="543"/>
      <c r="F22" s="543"/>
      <c r="G22" s="543"/>
      <c r="H22" s="543"/>
      <c r="I22" s="543"/>
      <c r="J22" s="544"/>
      <c r="K22" s="545"/>
      <c r="L22" s="546"/>
      <c r="M22" s="546"/>
      <c r="N22" s="546"/>
      <c r="O22" s="546"/>
    </row>
    <row r="23" spans="1:17" s="547" customFormat="1" ht="9" customHeight="1">
      <c r="A23" s="541" t="s">
        <v>630</v>
      </c>
      <c r="B23" s="542" t="s">
        <v>631</v>
      </c>
      <c r="C23" s="542"/>
      <c r="D23" s="543"/>
      <c r="E23" s="543"/>
      <c r="F23" s="543"/>
      <c r="G23" s="543"/>
      <c r="H23" s="543"/>
      <c r="I23" s="543"/>
      <c r="J23" s="544"/>
      <c r="K23" s="545"/>
      <c r="L23" s="546"/>
      <c r="M23" s="546"/>
      <c r="N23" s="546"/>
      <c r="O23" s="546"/>
    </row>
    <row r="24" spans="1:17" s="550" customFormat="1" ht="6.75" customHeight="1">
      <c r="A24" s="548"/>
      <c r="B24" s="549"/>
      <c r="C24" s="549"/>
      <c r="D24" s="549"/>
      <c r="E24" s="549"/>
      <c r="F24" s="549"/>
      <c r="G24" s="549"/>
      <c r="H24" s="549"/>
      <c r="I24" s="549"/>
      <c r="J24" s="536"/>
      <c r="K24" s="537"/>
      <c r="L24" s="537"/>
      <c r="M24" s="537"/>
      <c r="N24" s="537"/>
      <c r="O24" s="537"/>
    </row>
    <row r="25" spans="1:17" ht="15.75" customHeight="1" thickBot="1">
      <c r="A25" s="551">
        <v>1</v>
      </c>
      <c r="B25" s="552" t="s">
        <v>632</v>
      </c>
      <c r="C25" s="553"/>
      <c r="D25" s="553"/>
      <c r="E25" s="553"/>
      <c r="F25" s="553"/>
      <c r="G25" s="553"/>
      <c r="H25" s="553"/>
      <c r="I25" s="553"/>
      <c r="J25" s="553"/>
      <c r="K25" s="553"/>
      <c r="L25" s="553"/>
      <c r="M25" s="553"/>
      <c r="N25" s="553"/>
      <c r="O25" s="553"/>
    </row>
    <row r="26" spans="1:17" ht="5.25" customHeight="1" thickBot="1">
      <c r="A26" s="554"/>
      <c r="B26" s="555"/>
      <c r="C26" s="555"/>
      <c r="D26" s="555"/>
      <c r="E26" s="556"/>
      <c r="F26" s="556"/>
      <c r="G26" s="556"/>
      <c r="H26" s="556"/>
      <c r="I26" s="557"/>
      <c r="J26" s="557"/>
      <c r="K26" s="557"/>
      <c r="L26" s="557"/>
      <c r="M26" s="557"/>
      <c r="N26" s="557"/>
      <c r="O26" s="557"/>
    </row>
    <row r="27" spans="1:17" ht="14.25" customHeight="1" thickTop="1">
      <c r="A27" s="965" t="s">
        <v>633</v>
      </c>
      <c r="B27" s="1177" t="s">
        <v>634</v>
      </c>
      <c r="C27" s="1178"/>
      <c r="D27" s="1179" t="s">
        <v>635</v>
      </c>
      <c r="E27" s="1180"/>
      <c r="F27" s="1179" t="s">
        <v>636</v>
      </c>
      <c r="G27" s="1180"/>
      <c r="H27" s="1179" t="s">
        <v>637</v>
      </c>
      <c r="I27" s="1180"/>
      <c r="J27" s="1179" t="s">
        <v>638</v>
      </c>
      <c r="K27" s="1180"/>
      <c r="L27" s="1172" t="s">
        <v>639</v>
      </c>
      <c r="M27" s="1172"/>
      <c r="N27" s="1172" t="s">
        <v>640</v>
      </c>
      <c r="O27" s="1172"/>
    </row>
    <row r="28" spans="1:17" ht="13.5" customHeight="1">
      <c r="A28" s="559" t="s">
        <v>641</v>
      </c>
      <c r="B28" s="1173" t="s">
        <v>642</v>
      </c>
      <c r="C28" s="1174"/>
      <c r="D28" s="1175"/>
      <c r="E28" s="1175"/>
      <c r="F28" s="1175"/>
      <c r="G28" s="1175"/>
      <c r="H28" s="1175"/>
      <c r="I28" s="1175"/>
      <c r="J28" s="1176"/>
      <c r="K28" s="1176"/>
      <c r="L28" s="1176"/>
      <c r="M28" s="1176"/>
      <c r="N28" s="1176"/>
      <c r="O28" s="1176"/>
    </row>
    <row r="29" spans="1:17" ht="13.5" customHeight="1">
      <c r="A29" s="559" t="s">
        <v>643</v>
      </c>
      <c r="B29" s="1173" t="s">
        <v>644</v>
      </c>
      <c r="C29" s="1174"/>
      <c r="D29" s="1175"/>
      <c r="E29" s="1175"/>
      <c r="F29" s="1175"/>
      <c r="G29" s="1175"/>
      <c r="H29" s="1175"/>
      <c r="I29" s="1175"/>
      <c r="J29" s="1176"/>
      <c r="K29" s="1176"/>
      <c r="L29" s="1176"/>
      <c r="M29" s="1176"/>
      <c r="N29" s="1176"/>
      <c r="O29" s="1176"/>
    </row>
    <row r="30" spans="1:17" ht="13.5" customHeight="1">
      <c r="A30" s="559" t="s">
        <v>645</v>
      </c>
      <c r="B30" s="1173" t="s">
        <v>646</v>
      </c>
      <c r="C30" s="1174"/>
      <c r="D30" s="1175"/>
      <c r="E30" s="1175"/>
      <c r="F30" s="1175"/>
      <c r="G30" s="1175"/>
      <c r="H30" s="1175"/>
      <c r="I30" s="1175"/>
      <c r="J30" s="1176"/>
      <c r="K30" s="1176"/>
      <c r="L30" s="1176"/>
      <c r="M30" s="1176"/>
      <c r="N30" s="1176"/>
      <c r="O30" s="1176"/>
    </row>
    <row r="31" spans="1:17" ht="13.5" customHeight="1">
      <c r="A31" s="559" t="s">
        <v>647</v>
      </c>
      <c r="B31" s="1173" t="s">
        <v>648</v>
      </c>
      <c r="C31" s="1174"/>
      <c r="D31" s="1175"/>
      <c r="E31" s="1175"/>
      <c r="F31" s="1175"/>
      <c r="G31" s="1175"/>
      <c r="H31" s="1175"/>
      <c r="I31" s="1175"/>
      <c r="J31" s="1176"/>
      <c r="K31" s="1176"/>
      <c r="L31" s="1176"/>
      <c r="M31" s="1176"/>
      <c r="N31" s="1176"/>
      <c r="O31" s="1176"/>
    </row>
    <row r="32" spans="1:17" ht="13.5" customHeight="1">
      <c r="A32" s="559" t="s">
        <v>649</v>
      </c>
      <c r="B32" s="1173" t="s">
        <v>650</v>
      </c>
      <c r="C32" s="1181"/>
      <c r="D32" s="1175"/>
      <c r="E32" s="1175"/>
      <c r="F32" s="1175"/>
      <c r="G32" s="1175"/>
      <c r="H32" s="1175"/>
      <c r="I32" s="1175"/>
      <c r="J32" s="1176"/>
      <c r="K32" s="1176"/>
      <c r="L32" s="1176"/>
      <c r="M32" s="1176"/>
      <c r="N32" s="1176"/>
      <c r="O32" s="1176"/>
    </row>
    <row r="33" spans="1:15" ht="13.5" customHeight="1">
      <c r="A33" s="559" t="s">
        <v>651</v>
      </c>
      <c r="B33" s="1173" t="s">
        <v>652</v>
      </c>
      <c r="C33" s="1181"/>
      <c r="D33" s="1175"/>
      <c r="E33" s="1175"/>
      <c r="F33" s="1175"/>
      <c r="G33" s="1175"/>
      <c r="H33" s="1175"/>
      <c r="I33" s="1175"/>
      <c r="J33" s="1176"/>
      <c r="K33" s="1176"/>
      <c r="L33" s="1176"/>
      <c r="M33" s="1176"/>
      <c r="N33" s="1176"/>
      <c r="O33" s="1176"/>
    </row>
    <row r="34" spans="1:15" ht="13.5" customHeight="1">
      <c r="A34" s="559" t="s">
        <v>653</v>
      </c>
      <c r="B34" s="1173" t="s">
        <v>654</v>
      </c>
      <c r="C34" s="1181"/>
      <c r="D34" s="1175"/>
      <c r="E34" s="1175"/>
      <c r="F34" s="1175"/>
      <c r="G34" s="1175"/>
      <c r="H34" s="1175"/>
      <c r="I34" s="1175"/>
      <c r="J34" s="1176"/>
      <c r="K34" s="1176"/>
      <c r="L34" s="1176"/>
      <c r="M34" s="1176"/>
      <c r="N34" s="1176"/>
      <c r="O34" s="1176"/>
    </row>
    <row r="35" spans="1:15" ht="13.5" customHeight="1">
      <c r="A35" s="559" t="s">
        <v>655</v>
      </c>
      <c r="B35" s="1173" t="s">
        <v>656</v>
      </c>
      <c r="C35" s="1181"/>
      <c r="D35" s="1175"/>
      <c r="E35" s="1175"/>
      <c r="F35" s="1175"/>
      <c r="G35" s="1175"/>
      <c r="H35" s="1175"/>
      <c r="I35" s="1175"/>
      <c r="J35" s="1176"/>
      <c r="K35" s="1176"/>
      <c r="L35" s="1176"/>
      <c r="M35" s="1176"/>
      <c r="N35" s="1176"/>
      <c r="O35" s="1176"/>
    </row>
    <row r="36" spans="1:15" ht="13.5" customHeight="1">
      <c r="A36" s="559" t="s">
        <v>657</v>
      </c>
      <c r="B36" s="1173" t="s">
        <v>658</v>
      </c>
      <c r="C36" s="1174"/>
      <c r="D36" s="1175"/>
      <c r="E36" s="1175"/>
      <c r="F36" s="1175"/>
      <c r="G36" s="1175"/>
      <c r="H36" s="1175"/>
      <c r="I36" s="1175"/>
      <c r="J36" s="1176"/>
      <c r="K36" s="1176"/>
      <c r="L36" s="1176"/>
      <c r="M36" s="1176"/>
      <c r="N36" s="1176"/>
      <c r="O36" s="1176"/>
    </row>
    <row r="37" spans="1:15" ht="13.5" customHeight="1">
      <c r="A37" s="559" t="s">
        <v>659</v>
      </c>
      <c r="B37" s="1173" t="s">
        <v>660</v>
      </c>
      <c r="C37" s="1174"/>
      <c r="D37" s="1175"/>
      <c r="E37" s="1175"/>
      <c r="F37" s="1175"/>
      <c r="G37" s="1175"/>
      <c r="H37" s="1175"/>
      <c r="I37" s="1175"/>
      <c r="J37" s="1176"/>
      <c r="K37" s="1176"/>
      <c r="L37" s="1176"/>
      <c r="M37" s="1176"/>
      <c r="N37" s="1176"/>
      <c r="O37" s="1176"/>
    </row>
    <row r="38" spans="1:15" ht="13.5" customHeight="1">
      <c r="A38" s="559" t="s">
        <v>661</v>
      </c>
      <c r="B38" s="1173" t="s">
        <v>662</v>
      </c>
      <c r="C38" s="1174"/>
      <c r="D38" s="1175"/>
      <c r="E38" s="1175"/>
      <c r="F38" s="1175"/>
      <c r="G38" s="1175"/>
      <c r="H38" s="1175"/>
      <c r="I38" s="1175"/>
      <c r="J38" s="1176"/>
      <c r="K38" s="1176"/>
      <c r="L38" s="1176"/>
      <c r="M38" s="1176"/>
      <c r="N38" s="1176"/>
      <c r="O38" s="1176"/>
    </row>
    <row r="39" spans="1:15" ht="13.5" customHeight="1">
      <c r="A39" s="559" t="s">
        <v>663</v>
      </c>
      <c r="B39" s="560" t="s">
        <v>664</v>
      </c>
      <c r="C39" s="561"/>
      <c r="D39" s="1175"/>
      <c r="E39" s="1175"/>
      <c r="F39" s="1175"/>
      <c r="G39" s="1175"/>
      <c r="H39" s="1175"/>
      <c r="I39" s="1175"/>
      <c r="J39" s="1176"/>
      <c r="K39" s="1176"/>
      <c r="L39" s="1176"/>
      <c r="M39" s="1176"/>
      <c r="N39" s="1176"/>
      <c r="O39" s="1176"/>
    </row>
    <row r="40" spans="1:15" ht="13.5" customHeight="1">
      <c r="A40" s="559" t="s">
        <v>219</v>
      </c>
      <c r="B40" s="1173" t="s">
        <v>665</v>
      </c>
      <c r="C40" s="1174"/>
      <c r="D40" s="1175"/>
      <c r="E40" s="1175"/>
      <c r="F40" s="1175"/>
      <c r="G40" s="1175"/>
      <c r="H40" s="1175"/>
      <c r="I40" s="1175"/>
      <c r="J40" s="1176"/>
      <c r="K40" s="1176"/>
      <c r="L40" s="1176"/>
      <c r="M40" s="1176"/>
      <c r="N40" s="1176"/>
      <c r="O40" s="1176"/>
    </row>
    <row r="41" spans="1:15" ht="13.5" customHeight="1" thickBot="1">
      <c r="A41" s="562" t="s">
        <v>666</v>
      </c>
      <c r="B41" s="1182" t="s">
        <v>667</v>
      </c>
      <c r="C41" s="1183"/>
      <c r="D41" s="1184"/>
      <c r="E41" s="1184"/>
      <c r="F41" s="1184"/>
      <c r="G41" s="1184"/>
      <c r="H41" s="1184"/>
      <c r="I41" s="1184"/>
      <c r="J41" s="1185"/>
      <c r="K41" s="1185"/>
      <c r="L41" s="1185"/>
      <c r="M41" s="1185"/>
      <c r="N41" s="1185"/>
      <c r="O41" s="1185"/>
    </row>
    <row r="42" spans="1:15" ht="6" customHeight="1" thickBot="1">
      <c r="A42" s="564"/>
      <c r="B42" s="1194"/>
      <c r="C42" s="1186"/>
      <c r="D42" s="1195"/>
      <c r="E42" s="1195"/>
      <c r="F42" s="1195"/>
      <c r="G42" s="1195"/>
      <c r="H42" s="1195"/>
      <c r="I42" s="1195"/>
      <c r="J42" s="1190"/>
      <c r="K42" s="1190"/>
      <c r="L42" s="1190"/>
      <c r="M42" s="1190"/>
      <c r="N42" s="1190"/>
      <c r="O42" s="1190"/>
    </row>
    <row r="43" spans="1:15" ht="13.5" customHeight="1" thickTop="1">
      <c r="A43" s="559" t="s">
        <v>668</v>
      </c>
      <c r="B43" s="1191" t="s">
        <v>669</v>
      </c>
      <c r="C43" s="1192"/>
      <c r="D43" s="908"/>
      <c r="E43" s="566" t="s">
        <v>670</v>
      </c>
      <c r="F43" s="565"/>
      <c r="G43" s="566" t="s">
        <v>670</v>
      </c>
      <c r="H43" s="565"/>
      <c r="I43" s="566" t="s">
        <v>670</v>
      </c>
      <c r="J43" s="565"/>
      <c r="K43" s="566" t="s">
        <v>670</v>
      </c>
      <c r="L43" s="565"/>
      <c r="M43" s="566" t="s">
        <v>670</v>
      </c>
      <c r="N43" s="565"/>
      <c r="O43" s="566" t="s">
        <v>670</v>
      </c>
    </row>
    <row r="44" spans="1:15" ht="13.5" customHeight="1">
      <c r="A44" s="559" t="s">
        <v>671</v>
      </c>
      <c r="B44" s="1173" t="s">
        <v>672</v>
      </c>
      <c r="C44" s="1174"/>
      <c r="D44" s="905"/>
      <c r="E44" s="568" t="s">
        <v>670</v>
      </c>
      <c r="F44" s="567"/>
      <c r="G44" s="568" t="s">
        <v>670</v>
      </c>
      <c r="H44" s="567"/>
      <c r="I44" s="568" t="s">
        <v>670</v>
      </c>
      <c r="J44" s="567"/>
      <c r="K44" s="568" t="s">
        <v>670</v>
      </c>
      <c r="L44" s="567"/>
      <c r="M44" s="568" t="s">
        <v>670</v>
      </c>
      <c r="N44" s="567"/>
      <c r="O44" s="568" t="s">
        <v>670</v>
      </c>
    </row>
    <row r="45" spans="1:15" ht="13.5" customHeight="1">
      <c r="A45" s="559" t="s">
        <v>673</v>
      </c>
      <c r="B45" s="1173" t="s">
        <v>674</v>
      </c>
      <c r="C45" s="1174"/>
      <c r="D45" s="905"/>
      <c r="E45" s="568" t="s">
        <v>670</v>
      </c>
      <c r="F45" s="567"/>
      <c r="G45" s="568" t="s">
        <v>670</v>
      </c>
      <c r="H45" s="567"/>
      <c r="I45" s="568" t="s">
        <v>670</v>
      </c>
      <c r="J45" s="567"/>
      <c r="K45" s="568" t="s">
        <v>670</v>
      </c>
      <c r="L45" s="567"/>
      <c r="M45" s="568" t="s">
        <v>670</v>
      </c>
      <c r="N45" s="567"/>
      <c r="O45" s="568" t="s">
        <v>670</v>
      </c>
    </row>
    <row r="46" spans="1:15" ht="13.5" customHeight="1">
      <c r="A46" s="559" t="s">
        <v>675</v>
      </c>
      <c r="B46" s="1193" t="s">
        <v>676</v>
      </c>
      <c r="C46" s="1174"/>
      <c r="D46" s="905"/>
      <c r="E46" s="568" t="s">
        <v>670</v>
      </c>
      <c r="F46" s="567"/>
      <c r="G46" s="568" t="s">
        <v>670</v>
      </c>
      <c r="H46" s="567"/>
      <c r="I46" s="568" t="s">
        <v>670</v>
      </c>
      <c r="J46" s="567"/>
      <c r="K46" s="568" t="s">
        <v>670</v>
      </c>
      <c r="L46" s="567"/>
      <c r="M46" s="568" t="s">
        <v>670</v>
      </c>
      <c r="N46" s="567"/>
      <c r="O46" s="568" t="s">
        <v>670</v>
      </c>
    </row>
    <row r="47" spans="1:15" ht="13.5" customHeight="1">
      <c r="A47" s="559" t="s">
        <v>677</v>
      </c>
      <c r="B47" s="1173" t="s">
        <v>678</v>
      </c>
      <c r="C47" s="1174"/>
      <c r="D47" s="905"/>
      <c r="E47" s="568" t="s">
        <v>670</v>
      </c>
      <c r="F47" s="567"/>
      <c r="G47" s="568" t="s">
        <v>670</v>
      </c>
      <c r="H47" s="567"/>
      <c r="I47" s="568" t="s">
        <v>670</v>
      </c>
      <c r="J47" s="567"/>
      <c r="K47" s="568" t="s">
        <v>670</v>
      </c>
      <c r="L47" s="567"/>
      <c r="M47" s="568" t="s">
        <v>670</v>
      </c>
      <c r="N47" s="567"/>
      <c r="O47" s="568" t="s">
        <v>670</v>
      </c>
    </row>
    <row r="48" spans="1:15" ht="13.5" customHeight="1" thickBot="1">
      <c r="A48" s="562" t="s">
        <v>679</v>
      </c>
      <c r="B48" s="1182" t="s">
        <v>680</v>
      </c>
      <c r="C48" s="1183"/>
      <c r="D48" s="906"/>
      <c r="E48" s="571" t="s">
        <v>681</v>
      </c>
      <c r="F48" s="570"/>
      <c r="G48" s="571" t="s">
        <v>681</v>
      </c>
      <c r="H48" s="570"/>
      <c r="I48" s="571" t="s">
        <v>681</v>
      </c>
      <c r="J48" s="570"/>
      <c r="K48" s="571" t="s">
        <v>681</v>
      </c>
      <c r="L48" s="570"/>
      <c r="M48" s="571" t="s">
        <v>681</v>
      </c>
      <c r="N48" s="570"/>
      <c r="O48" s="571" t="s">
        <v>681</v>
      </c>
    </row>
    <row r="49" spans="1:15" ht="6" customHeight="1" thickBot="1">
      <c r="A49" s="572"/>
      <c r="B49" s="1186"/>
      <c r="C49" s="1186"/>
      <c r="D49" s="573"/>
      <c r="E49" s="574"/>
      <c r="F49" s="573"/>
      <c r="G49" s="574"/>
      <c r="H49" s="573"/>
      <c r="I49" s="574"/>
      <c r="J49" s="573"/>
      <c r="K49" s="574"/>
      <c r="L49" s="573"/>
      <c r="M49" s="574"/>
      <c r="N49" s="573"/>
      <c r="O49" s="574"/>
    </row>
    <row r="50" spans="1:15" ht="9" customHeight="1" thickTop="1">
      <c r="A50" s="530"/>
      <c r="B50" s="542"/>
      <c r="C50" s="542"/>
      <c r="D50" s="575"/>
      <c r="E50" s="576"/>
      <c r="F50" s="575"/>
      <c r="G50" s="576"/>
      <c r="H50" s="575"/>
      <c r="I50" s="576"/>
      <c r="J50" s="575"/>
      <c r="K50" s="576"/>
      <c r="L50" s="575"/>
      <c r="M50" s="576"/>
      <c r="N50" s="575"/>
      <c r="O50" s="576"/>
    </row>
    <row r="51" spans="1:15" ht="13.5" customHeight="1" thickBot="1">
      <c r="A51" s="551">
        <v>2</v>
      </c>
      <c r="B51" s="1187" t="s">
        <v>682</v>
      </c>
      <c r="C51" s="1187"/>
      <c r="D51" s="577"/>
      <c r="E51" s="578"/>
      <c r="F51" s="577"/>
      <c r="G51" s="578"/>
      <c r="H51" s="577"/>
      <c r="I51" s="578"/>
      <c r="J51" s="577"/>
      <c r="K51" s="578"/>
      <c r="L51" s="577"/>
      <c r="M51" s="578"/>
      <c r="N51" s="577"/>
      <c r="O51" s="578"/>
    </row>
    <row r="52" spans="1:15" ht="5.25" customHeight="1" thickBot="1">
      <c r="A52" s="554"/>
      <c r="B52" s="579"/>
      <c r="C52" s="579"/>
      <c r="D52" s="580"/>
      <c r="E52" s="581"/>
      <c r="F52" s="580"/>
      <c r="G52" s="581"/>
      <c r="H52" s="580"/>
      <c r="I52" s="581"/>
      <c r="J52" s="580"/>
      <c r="K52" s="581"/>
      <c r="L52" s="580"/>
      <c r="M52" s="581"/>
      <c r="N52" s="898"/>
      <c r="O52" s="894"/>
    </row>
    <row r="53" spans="1:15" ht="15" customHeight="1" thickTop="1">
      <c r="A53" s="965" t="s">
        <v>633</v>
      </c>
      <c r="B53" s="1188" t="s">
        <v>683</v>
      </c>
      <c r="C53" s="1188"/>
      <c r="D53" s="892" t="s">
        <v>684</v>
      </c>
      <c r="E53" s="583" t="s">
        <v>685</v>
      </c>
      <c r="F53" s="1189" t="s">
        <v>686</v>
      </c>
      <c r="G53" s="1189"/>
      <c r="H53" s="892" t="s">
        <v>687</v>
      </c>
      <c r="I53" s="892" t="s">
        <v>688</v>
      </c>
      <c r="J53" s="1188" t="s">
        <v>689</v>
      </c>
      <c r="K53" s="1188"/>
      <c r="L53" s="1196" t="s">
        <v>690</v>
      </c>
      <c r="M53" s="1197"/>
      <c r="N53" s="909" t="s">
        <v>691</v>
      </c>
      <c r="O53" s="897"/>
    </row>
    <row r="54" spans="1:15" ht="13.5" customHeight="1">
      <c r="A54" s="559" t="s">
        <v>692</v>
      </c>
      <c r="B54" s="1198"/>
      <c r="C54" s="1198"/>
      <c r="D54" s="582"/>
      <c r="E54" s="907"/>
      <c r="F54" s="1199"/>
      <c r="G54" s="1199"/>
      <c r="H54" s="582"/>
      <c r="I54" s="582"/>
      <c r="J54" s="1198"/>
      <c r="K54" s="1198"/>
      <c r="L54" s="1261"/>
      <c r="M54" s="1262"/>
      <c r="N54" s="587"/>
      <c r="O54" s="897"/>
    </row>
    <row r="55" spans="1:15" ht="13.5" customHeight="1">
      <c r="A55" s="559" t="s">
        <v>693</v>
      </c>
      <c r="B55" s="1200"/>
      <c r="C55" s="1200"/>
      <c r="D55" s="582"/>
      <c r="E55" s="584"/>
      <c r="F55" s="1199"/>
      <c r="G55" s="1199"/>
      <c r="H55" s="583"/>
      <c r="I55" s="583"/>
      <c r="J55" s="1198"/>
      <c r="K55" s="1198"/>
      <c r="L55" s="1261"/>
      <c r="M55" s="1262"/>
      <c r="N55" s="587"/>
      <c r="O55" s="897"/>
    </row>
    <row r="56" spans="1:15" ht="13.5" customHeight="1">
      <c r="A56" s="559" t="s">
        <v>694</v>
      </c>
      <c r="B56" s="1200"/>
      <c r="C56" s="1200"/>
      <c r="D56" s="582"/>
      <c r="E56" s="584"/>
      <c r="F56" s="1199"/>
      <c r="G56" s="1199"/>
      <c r="H56" s="583"/>
      <c r="I56" s="583"/>
      <c r="J56" s="1198"/>
      <c r="K56" s="1198"/>
      <c r="L56" s="1261"/>
      <c r="M56" s="1262"/>
      <c r="N56" s="587"/>
      <c r="O56" s="897"/>
    </row>
    <row r="57" spans="1:15" ht="13.5" customHeight="1">
      <c r="A57" s="559" t="s">
        <v>695</v>
      </c>
      <c r="B57" s="1200"/>
      <c r="C57" s="1200"/>
      <c r="D57" s="585"/>
      <c r="E57" s="588"/>
      <c r="F57" s="1199"/>
      <c r="G57" s="1199"/>
      <c r="H57" s="585"/>
      <c r="I57" s="585"/>
      <c r="J57" s="1198"/>
      <c r="K57" s="1198"/>
      <c r="L57" s="1261"/>
      <c r="M57" s="1262"/>
      <c r="N57" s="587"/>
      <c r="O57" s="897"/>
    </row>
    <row r="58" spans="1:15" ht="13.5" customHeight="1">
      <c r="A58" s="559" t="s">
        <v>696</v>
      </c>
      <c r="B58" s="1200"/>
      <c r="C58" s="1200"/>
      <c r="D58" s="585"/>
      <c r="E58" s="588"/>
      <c r="F58" s="1199"/>
      <c r="G58" s="1199"/>
      <c r="H58" s="585"/>
      <c r="I58" s="585"/>
      <c r="J58" s="1198"/>
      <c r="K58" s="1198"/>
      <c r="L58" s="1261"/>
      <c r="M58" s="1262"/>
      <c r="N58" s="587"/>
      <c r="O58" s="897"/>
    </row>
    <row r="59" spans="1:15" ht="13.5" customHeight="1">
      <c r="A59" s="559" t="s">
        <v>697</v>
      </c>
      <c r="B59" s="1200"/>
      <c r="C59" s="1200"/>
      <c r="D59" s="585"/>
      <c r="E59" s="588"/>
      <c r="F59" s="1199"/>
      <c r="G59" s="1199"/>
      <c r="H59" s="585"/>
      <c r="I59" s="585"/>
      <c r="J59" s="1198"/>
      <c r="K59" s="1198"/>
      <c r="L59" s="1261"/>
      <c r="M59" s="1262"/>
      <c r="N59" s="587"/>
      <c r="O59" s="897"/>
    </row>
    <row r="60" spans="1:15" ht="6.75" customHeight="1">
      <c r="A60" s="530"/>
      <c r="B60" s="1204"/>
      <c r="C60" s="1204"/>
      <c r="D60" s="1205"/>
      <c r="E60" s="1205"/>
      <c r="F60" s="1205"/>
      <c r="G60" s="1205"/>
      <c r="H60" s="1205"/>
      <c r="I60" s="1205"/>
      <c r="J60" s="1201"/>
      <c r="K60" s="1201"/>
      <c r="L60" s="1201"/>
      <c r="M60" s="1201"/>
      <c r="N60" s="1201"/>
      <c r="O60" s="1201"/>
    </row>
    <row r="61" spans="1:15" ht="13.5" customHeight="1" thickBot="1">
      <c r="A61" s="551"/>
      <c r="B61" s="1187" t="s">
        <v>698</v>
      </c>
      <c r="C61" s="1187"/>
      <c r="D61" s="1202"/>
      <c r="E61" s="1202"/>
      <c r="F61" s="1202"/>
      <c r="G61" s="1202"/>
      <c r="H61" s="1202"/>
      <c r="I61" s="1202"/>
      <c r="J61" s="1203"/>
      <c r="K61" s="1203"/>
      <c r="L61" s="1203"/>
      <c r="M61" s="1203"/>
      <c r="N61" s="1203"/>
      <c r="O61" s="1203"/>
    </row>
    <row r="62" spans="1:15" ht="13.5" customHeight="1">
      <c r="A62" s="1218"/>
      <c r="B62" s="1219"/>
      <c r="C62" s="1219"/>
      <c r="D62" s="1219"/>
      <c r="E62" s="1219"/>
      <c r="F62" s="1219"/>
      <c r="G62" s="1219"/>
      <c r="H62" s="1219"/>
      <c r="I62" s="1219"/>
      <c r="J62" s="1219"/>
      <c r="K62" s="1219"/>
      <c r="L62" s="1219"/>
      <c r="M62" s="1219"/>
      <c r="N62" s="1219"/>
      <c r="O62" s="1220"/>
    </row>
    <row r="63" spans="1:15" ht="13.5" customHeight="1">
      <c r="A63" s="1221"/>
      <c r="B63" s="1222"/>
      <c r="C63" s="1222"/>
      <c r="D63" s="1222"/>
      <c r="E63" s="1222"/>
      <c r="F63" s="1222"/>
      <c r="G63" s="1222"/>
      <c r="H63" s="1222"/>
      <c r="I63" s="1222"/>
      <c r="J63" s="1222"/>
      <c r="K63" s="1222"/>
      <c r="L63" s="1222"/>
      <c r="M63" s="1222"/>
      <c r="N63" s="1222"/>
      <c r="O63" s="1223"/>
    </row>
    <row r="64" spans="1:15" ht="13.5" customHeight="1">
      <c r="A64" s="1221"/>
      <c r="B64" s="1222"/>
      <c r="C64" s="1222"/>
      <c r="D64" s="1222"/>
      <c r="E64" s="1222"/>
      <c r="F64" s="1222"/>
      <c r="G64" s="1222"/>
      <c r="H64" s="1222"/>
      <c r="I64" s="1222"/>
      <c r="J64" s="1222"/>
      <c r="K64" s="1222"/>
      <c r="L64" s="1222"/>
      <c r="M64" s="1222"/>
      <c r="N64" s="1222"/>
      <c r="O64" s="1223"/>
    </row>
    <row r="65" spans="1:15" ht="9.75" customHeight="1">
      <c r="A65" s="592"/>
      <c r="B65" s="593"/>
      <c r="C65" s="593"/>
      <c r="D65" s="589"/>
      <c r="E65" s="589"/>
      <c r="F65" s="589"/>
      <c r="G65" s="589"/>
      <c r="H65" s="589"/>
      <c r="I65" s="589"/>
      <c r="J65" s="590"/>
      <c r="K65" s="590"/>
      <c r="L65" s="590"/>
      <c r="M65" s="590"/>
      <c r="N65" s="590"/>
      <c r="O65" s="590"/>
    </row>
    <row r="66" spans="1:15" ht="13.5" customHeight="1">
      <c r="A66" s="1158" t="s">
        <v>699</v>
      </c>
      <c r="B66" s="1158"/>
      <c r="C66" s="1158"/>
      <c r="D66" s="1158"/>
      <c r="E66" s="1158"/>
      <c r="F66" s="1158"/>
      <c r="G66" s="1158"/>
      <c r="H66" s="1158"/>
      <c r="I66" s="1158"/>
      <c r="J66" s="1158"/>
      <c r="K66" s="1158"/>
      <c r="L66" s="1158"/>
      <c r="M66" s="1158"/>
      <c r="N66" s="1158"/>
      <c r="O66" s="1158"/>
    </row>
    <row r="67" spans="1:15" s="550" customFormat="1" ht="8.25" customHeight="1">
      <c r="A67" s="1224" t="s">
        <v>700</v>
      </c>
      <c r="B67" s="1224"/>
      <c r="C67" s="1224"/>
      <c r="D67" s="1224"/>
      <c r="E67" s="1224"/>
      <c r="F67" s="1224"/>
      <c r="G67" s="1224"/>
      <c r="H67" s="1224"/>
      <c r="I67" s="1224"/>
      <c r="J67" s="1224"/>
      <c r="K67" s="1224"/>
      <c r="L67" s="1224"/>
      <c r="M67" s="1224"/>
      <c r="N67" s="1224"/>
      <c r="O67" s="1224"/>
    </row>
    <row r="68" spans="1:15" ht="6.75" customHeight="1" thickBot="1">
      <c r="A68" s="525"/>
      <c r="B68" s="526"/>
      <c r="C68" s="526"/>
      <c r="D68" s="526"/>
      <c r="E68" s="526"/>
      <c r="F68" s="526"/>
      <c r="G68" s="526"/>
      <c r="H68" s="526"/>
      <c r="I68" s="526"/>
      <c r="J68" s="526"/>
      <c r="K68" s="526"/>
      <c r="L68" s="526"/>
      <c r="M68" s="526"/>
      <c r="N68" s="526"/>
      <c r="O68" s="526"/>
    </row>
    <row r="69" spans="1:15" ht="6.75" customHeight="1" thickTop="1" thickBot="1">
      <c r="A69" s="530"/>
      <c r="B69" s="532"/>
      <c r="C69" s="532"/>
      <c r="D69" s="532"/>
      <c r="E69" s="532"/>
      <c r="F69" s="532"/>
      <c r="G69" s="532"/>
      <c r="H69" s="532"/>
      <c r="I69" s="532"/>
      <c r="J69" s="532"/>
      <c r="K69" s="532"/>
      <c r="L69" s="532"/>
      <c r="M69" s="532"/>
      <c r="N69" s="532"/>
      <c r="O69" s="532"/>
    </row>
    <row r="70" spans="1:15" ht="13.5" customHeight="1" thickBot="1">
      <c r="A70" s="551">
        <v>3</v>
      </c>
      <c r="B70" s="552" t="s">
        <v>701</v>
      </c>
      <c r="C70" s="553"/>
      <c r="D70" s="553"/>
      <c r="E70" s="553"/>
      <c r="F70" s="553"/>
      <c r="G70" s="594"/>
      <c r="H70" s="553"/>
      <c r="I70" s="594"/>
      <c r="J70" s="1225" t="s">
        <v>702</v>
      </c>
      <c r="K70" s="1225"/>
      <c r="L70" s="1225"/>
      <c r="M70" s="1225"/>
      <c r="N70" s="896" t="str">
        <f>O7</f>
        <v>YEAR</v>
      </c>
      <c r="O70" s="553"/>
    </row>
    <row r="71" spans="1:15" ht="9.75" customHeight="1" thickBot="1">
      <c r="A71" s="554"/>
      <c r="B71" s="595" t="s">
        <v>703</v>
      </c>
      <c r="C71" s="555"/>
      <c r="D71" s="555"/>
      <c r="E71" s="556"/>
      <c r="F71" s="556"/>
      <c r="G71" s="556"/>
      <c r="H71" s="556"/>
      <c r="I71" s="557"/>
      <c r="J71" s="557"/>
      <c r="K71" s="557"/>
      <c r="L71" s="557"/>
      <c r="M71" s="557"/>
      <c r="N71" s="557"/>
      <c r="O71" s="557"/>
    </row>
    <row r="72" spans="1:15" ht="13.5" customHeight="1" thickTop="1">
      <c r="A72" s="592"/>
      <c r="B72" s="593"/>
      <c r="C72" s="593"/>
      <c r="D72" s="589"/>
      <c r="E72" s="589"/>
      <c r="F72" s="589"/>
      <c r="G72" s="589"/>
      <c r="H72" s="589"/>
      <c r="I72" s="589"/>
      <c r="J72" s="590"/>
      <c r="K72" s="590"/>
      <c r="L72" s="590"/>
      <c r="M72" s="590"/>
      <c r="N72" s="590"/>
      <c r="O72" s="590"/>
    </row>
    <row r="73" spans="1:15" ht="28.5" customHeight="1">
      <c r="A73" s="592"/>
      <c r="B73" s="880" t="s">
        <v>704</v>
      </c>
      <c r="C73" s="1206" t="s">
        <v>705</v>
      </c>
      <c r="D73" s="1207"/>
      <c r="E73" s="1208" t="s">
        <v>706</v>
      </c>
      <c r="F73" s="1209"/>
      <c r="G73" s="1210"/>
      <c r="H73" s="891" t="s">
        <v>707</v>
      </c>
      <c r="I73" s="891" t="s">
        <v>708</v>
      </c>
      <c r="J73" s="1211" t="s">
        <v>709</v>
      </c>
      <c r="K73" s="1212"/>
      <c r="L73" s="880" t="s">
        <v>710</v>
      </c>
      <c r="M73" s="893" t="s">
        <v>711</v>
      </c>
      <c r="N73" s="893" t="s">
        <v>712</v>
      </c>
      <c r="O73" s="881"/>
    </row>
    <row r="74" spans="1:15" ht="13.5" customHeight="1">
      <c r="A74" s="592"/>
      <c r="B74" s="596"/>
      <c r="C74" s="1213"/>
      <c r="D74" s="1214"/>
      <c r="E74" s="1215"/>
      <c r="F74" s="1216"/>
      <c r="G74" s="1217"/>
      <c r="H74" s="585"/>
      <c r="I74" s="599"/>
      <c r="J74" s="600"/>
      <c r="K74" s="601" t="s">
        <v>670</v>
      </c>
      <c r="L74" s="602"/>
      <c r="M74" s="603"/>
      <c r="N74" s="883"/>
      <c r="O74" s="882"/>
    </row>
    <row r="75" spans="1:15" ht="13.5" customHeight="1">
      <c r="A75" s="592"/>
      <c r="B75" s="596"/>
      <c r="C75" s="597"/>
      <c r="D75" s="598"/>
      <c r="E75" s="1215"/>
      <c r="F75" s="1216"/>
      <c r="G75" s="1217"/>
      <c r="H75" s="585"/>
      <c r="I75" s="599"/>
      <c r="J75" s="600"/>
      <c r="K75" s="601" t="s">
        <v>670</v>
      </c>
      <c r="L75" s="602"/>
      <c r="M75" s="603"/>
      <c r="N75" s="883"/>
      <c r="O75" s="882"/>
    </row>
    <row r="76" spans="1:15" ht="13.5" customHeight="1">
      <c r="A76" s="592"/>
      <c r="B76" s="596"/>
      <c r="C76" s="597"/>
      <c r="D76" s="598"/>
      <c r="E76" s="1215"/>
      <c r="F76" s="1216"/>
      <c r="G76" s="1217"/>
      <c r="H76" s="585"/>
      <c r="I76" s="599"/>
      <c r="J76" s="600"/>
      <c r="K76" s="601" t="s">
        <v>670</v>
      </c>
      <c r="L76" s="602"/>
      <c r="M76" s="603"/>
      <c r="N76" s="883"/>
      <c r="O76" s="882"/>
    </row>
    <row r="77" spans="1:15" ht="13.5" customHeight="1">
      <c r="A77" s="592"/>
      <c r="B77" s="596"/>
      <c r="C77" s="1213"/>
      <c r="D77" s="1214"/>
      <c r="E77" s="1215"/>
      <c r="F77" s="1216"/>
      <c r="G77" s="1217"/>
      <c r="H77" s="585"/>
      <c r="I77" s="585"/>
      <c r="J77" s="600"/>
      <c r="K77" s="601" t="s">
        <v>670</v>
      </c>
      <c r="L77" s="586"/>
      <c r="M77" s="603"/>
      <c r="N77" s="883"/>
      <c r="O77" s="882"/>
    </row>
    <row r="78" spans="1:15" ht="13.5" customHeight="1">
      <c r="A78" s="592"/>
      <c r="B78" s="596"/>
      <c r="C78" s="1213"/>
      <c r="D78" s="1214"/>
      <c r="E78" s="1215"/>
      <c r="F78" s="1216"/>
      <c r="G78" s="1217"/>
      <c r="H78" s="585"/>
      <c r="I78" s="585"/>
      <c r="J78" s="600"/>
      <c r="K78" s="601" t="s">
        <v>670</v>
      </c>
      <c r="L78" s="586"/>
      <c r="M78" s="603"/>
      <c r="N78" s="883"/>
      <c r="O78" s="882"/>
    </row>
    <row r="79" spans="1:15" ht="13.5" customHeight="1">
      <c r="A79" s="592"/>
      <c r="B79" s="596"/>
      <c r="C79" s="1226"/>
      <c r="D79" s="1226"/>
      <c r="E79" s="1215"/>
      <c r="F79" s="1216"/>
      <c r="G79" s="1217"/>
      <c r="H79" s="585"/>
      <c r="I79" s="585"/>
      <c r="J79" s="600"/>
      <c r="K79" s="601" t="s">
        <v>670</v>
      </c>
      <c r="L79" s="586"/>
      <c r="M79" s="603"/>
      <c r="N79" s="883"/>
      <c r="O79" s="882"/>
    </row>
    <row r="80" spans="1:15" ht="5.25" customHeight="1">
      <c r="A80" s="592"/>
      <c r="B80" s="593"/>
      <c r="C80" s="593"/>
      <c r="D80" s="589"/>
      <c r="E80" s="589"/>
      <c r="F80" s="589"/>
      <c r="G80" s="589"/>
      <c r="H80" s="589"/>
      <c r="I80" s="589"/>
      <c r="J80" s="590"/>
      <c r="K80" s="590"/>
      <c r="L80" s="590"/>
      <c r="M80" s="590"/>
      <c r="N80" s="590"/>
      <c r="O80" s="590"/>
    </row>
    <row r="81" spans="1:15" ht="13.5" customHeight="1" thickBot="1">
      <c r="A81" s="551"/>
      <c r="B81" s="1187" t="s">
        <v>698</v>
      </c>
      <c r="C81" s="1187"/>
      <c r="D81" s="1202"/>
      <c r="E81" s="1202"/>
      <c r="F81" s="1202"/>
      <c r="G81" s="1202"/>
      <c r="H81" s="1202"/>
      <c r="I81" s="1202"/>
      <c r="J81" s="1203"/>
      <c r="K81" s="1203"/>
      <c r="L81" s="1203"/>
      <c r="M81" s="1203"/>
      <c r="N81" s="1203"/>
      <c r="O81" s="1203"/>
    </row>
    <row r="82" spans="1:15" ht="13.5" customHeight="1">
      <c r="A82" s="1218"/>
      <c r="B82" s="1219"/>
      <c r="C82" s="1219"/>
      <c r="D82" s="1219"/>
      <c r="E82" s="1219"/>
      <c r="F82" s="1219"/>
      <c r="G82" s="1219"/>
      <c r="H82" s="1219"/>
      <c r="I82" s="1219"/>
      <c r="J82" s="1219"/>
      <c r="K82" s="1219"/>
      <c r="L82" s="1219"/>
      <c r="M82" s="1219"/>
      <c r="N82" s="1219"/>
      <c r="O82" s="1220"/>
    </row>
    <row r="83" spans="1:15" ht="13.5" customHeight="1">
      <c r="A83" s="1221"/>
      <c r="B83" s="1222"/>
      <c r="C83" s="1222"/>
      <c r="D83" s="1222"/>
      <c r="E83" s="1222"/>
      <c r="F83" s="1222"/>
      <c r="G83" s="1222"/>
      <c r="H83" s="1222"/>
      <c r="I83" s="1222"/>
      <c r="J83" s="1222"/>
      <c r="K83" s="1222"/>
      <c r="L83" s="1222"/>
      <c r="M83" s="1222"/>
      <c r="N83" s="1222"/>
      <c r="O83" s="1223"/>
    </row>
    <row r="84" spans="1:15" ht="18" customHeight="1" thickBot="1">
      <c r="A84" s="592"/>
      <c r="B84" s="593"/>
      <c r="C84" s="593"/>
      <c r="D84" s="589"/>
      <c r="E84" s="589"/>
      <c r="F84" s="589"/>
      <c r="G84" s="589"/>
      <c r="H84" s="589"/>
      <c r="I84" s="589"/>
      <c r="J84" s="590"/>
      <c r="K84" s="590"/>
      <c r="L84" s="590"/>
      <c r="M84" s="590"/>
      <c r="N84" s="590"/>
      <c r="O84" s="590"/>
    </row>
    <row r="85" spans="1:15" ht="13.5" customHeight="1" thickBot="1">
      <c r="A85" s="551">
        <v>4</v>
      </c>
      <c r="B85" s="552" t="s">
        <v>713</v>
      </c>
      <c r="C85" s="553"/>
      <c r="D85" s="553"/>
      <c r="E85" s="553"/>
      <c r="F85" s="553"/>
      <c r="G85" s="553"/>
      <c r="H85" s="553"/>
      <c r="I85" s="594"/>
      <c r="J85" s="1225" t="s">
        <v>714</v>
      </c>
      <c r="K85" s="1225"/>
      <c r="L85" s="1225"/>
      <c r="M85" s="1225"/>
      <c r="N85" s="896" t="str">
        <f>M10</f>
        <v>YEAR</v>
      </c>
      <c r="O85" s="553"/>
    </row>
    <row r="86" spans="1:15" ht="8.25" customHeight="1">
      <c r="A86" s="592"/>
      <c r="B86" s="537" t="s">
        <v>715</v>
      </c>
      <c r="C86" s="604"/>
      <c r="D86" s="604"/>
      <c r="E86" s="604"/>
      <c r="F86" s="604"/>
      <c r="G86" s="604"/>
      <c r="H86" s="604"/>
      <c r="I86" s="605"/>
      <c r="J86" s="606"/>
      <c r="K86" s="606"/>
      <c r="L86" s="606"/>
      <c r="M86" s="606"/>
      <c r="N86" s="604"/>
      <c r="O86" s="604"/>
    </row>
    <row r="87" spans="1:15" ht="8.25" customHeight="1">
      <c r="A87" s="592"/>
      <c r="B87" s="537" t="s">
        <v>716</v>
      </c>
      <c r="C87" s="604"/>
      <c r="D87" s="604"/>
      <c r="E87" s="604"/>
      <c r="F87" s="604"/>
      <c r="G87" s="604"/>
      <c r="H87" s="604"/>
      <c r="I87" s="605"/>
      <c r="J87" s="606"/>
      <c r="K87" s="606"/>
      <c r="L87" s="606"/>
      <c r="M87" s="606"/>
      <c r="N87" s="604"/>
      <c r="O87" s="604"/>
    </row>
    <row r="88" spans="1:15" ht="9" customHeight="1" thickBot="1">
      <c r="A88" s="572"/>
      <c r="B88" s="595" t="s">
        <v>717</v>
      </c>
      <c r="C88" s="555"/>
      <c r="D88" s="555"/>
      <c r="E88" s="556"/>
      <c r="F88" s="556"/>
      <c r="G88" s="556"/>
      <c r="H88" s="556"/>
      <c r="I88" s="557"/>
      <c r="J88" s="557"/>
      <c r="K88" s="557"/>
      <c r="L88" s="557"/>
      <c r="M88" s="557"/>
      <c r="N88" s="557"/>
      <c r="O88" s="557"/>
    </row>
    <row r="89" spans="1:15" ht="3.75" customHeight="1" thickTop="1" thickBot="1">
      <c r="A89" s="592"/>
      <c r="B89" s="593"/>
      <c r="C89" s="1227"/>
      <c r="D89" s="1227"/>
      <c r="E89" s="589"/>
      <c r="F89" s="589"/>
      <c r="G89" s="589"/>
      <c r="H89" s="589"/>
      <c r="I89" s="589"/>
      <c r="J89" s="590"/>
      <c r="K89" s="590"/>
      <c r="L89" s="590"/>
      <c r="M89" s="590"/>
      <c r="N89" s="590"/>
      <c r="O89" s="590"/>
    </row>
    <row r="90" spans="1:15" ht="13.5" customHeight="1" thickBot="1">
      <c r="A90" s="592"/>
      <c r="B90" s="593"/>
      <c r="C90" s="593" t="s">
        <v>718</v>
      </c>
      <c r="D90" s="607"/>
      <c r="E90" s="608" t="s">
        <v>719</v>
      </c>
      <c r="F90" s="609"/>
      <c r="G90" s="589"/>
      <c r="H90" s="608" t="s">
        <v>720</v>
      </c>
      <c r="I90" s="609"/>
      <c r="J90" s="590"/>
      <c r="K90" s="608" t="s">
        <v>721</v>
      </c>
      <c r="L90" s="609"/>
      <c r="M90" s="590"/>
      <c r="N90" s="590"/>
      <c r="O90" s="590"/>
    </row>
    <row r="91" spans="1:15" ht="14.25" customHeight="1">
      <c r="A91" s="592"/>
      <c r="B91" s="610" t="s">
        <v>722</v>
      </c>
      <c r="C91" s="611"/>
      <c r="D91" s="589"/>
      <c r="E91" s="589"/>
      <c r="F91" s="589"/>
      <c r="G91" s="589"/>
      <c r="H91" s="589"/>
      <c r="I91" s="589"/>
      <c r="J91" s="590"/>
      <c r="K91" s="590"/>
      <c r="L91" s="590"/>
      <c r="M91" s="590"/>
      <c r="N91" s="590"/>
      <c r="O91" s="590"/>
    </row>
    <row r="92" spans="1:15" ht="6.75" customHeight="1" thickBot="1">
      <c r="A92" s="592"/>
      <c r="B92" s="610"/>
      <c r="C92" s="611"/>
      <c r="D92" s="589"/>
      <c r="E92" s="589"/>
      <c r="F92" s="589"/>
      <c r="G92" s="589"/>
      <c r="H92" s="589"/>
      <c r="I92" s="589"/>
      <c r="J92" s="590"/>
      <c r="K92" s="590"/>
      <c r="L92" s="590"/>
      <c r="M92" s="590"/>
      <c r="N92" s="590"/>
      <c r="O92" s="590"/>
    </row>
    <row r="93" spans="1:15" ht="13.5" customHeight="1" thickBot="1">
      <c r="A93" s="612"/>
      <c r="B93" s="535"/>
      <c r="C93" s="613" t="s">
        <v>723</v>
      </c>
      <c r="D93" s="613"/>
      <c r="E93" s="614"/>
      <c r="F93" s="615" t="s">
        <v>670</v>
      </c>
      <c r="G93" s="1228"/>
      <c r="H93" s="1228"/>
      <c r="I93" s="1229" t="s">
        <v>724</v>
      </c>
      <c r="J93" s="1229"/>
      <c r="K93" s="1231"/>
      <c r="L93" s="1232"/>
      <c r="M93" s="1233" t="s">
        <v>725</v>
      </c>
      <c r="N93" s="1234"/>
      <c r="O93" s="1234"/>
    </row>
    <row r="94" spans="1:15" ht="13.5" customHeight="1" thickBot="1">
      <c r="A94" s="612"/>
      <c r="B94" s="535"/>
      <c r="C94" s="613" t="s">
        <v>726</v>
      </c>
      <c r="D94" s="613"/>
      <c r="E94" s="617"/>
      <c r="F94" s="615" t="s">
        <v>670</v>
      </c>
      <c r="G94" s="1228"/>
      <c r="H94" s="1228"/>
      <c r="I94" s="1229" t="s">
        <v>727</v>
      </c>
      <c r="J94" s="1229"/>
      <c r="K94" s="1231"/>
      <c r="L94" s="1232"/>
      <c r="M94" s="1233"/>
      <c r="N94" s="1234"/>
      <c r="O94" s="1234"/>
    </row>
    <row r="95" spans="1:15" ht="5.25" customHeight="1">
      <c r="A95" s="612"/>
      <c r="B95" s="535"/>
      <c r="C95" s="535"/>
      <c r="D95" s="535"/>
      <c r="E95" s="615"/>
      <c r="F95" s="615"/>
      <c r="G95" s="616"/>
      <c r="H95" s="616"/>
      <c r="I95" s="589"/>
      <c r="J95" s="590"/>
      <c r="K95" s="590"/>
      <c r="L95" s="590"/>
      <c r="M95" s="590"/>
      <c r="N95" s="590"/>
      <c r="O95" s="590"/>
    </row>
    <row r="96" spans="1:15" ht="13.5" customHeight="1" thickBot="1">
      <c r="A96" s="612"/>
      <c r="B96" s="535"/>
      <c r="C96" s="535" t="s">
        <v>728</v>
      </c>
      <c r="D96" s="535"/>
      <c r="E96" s="615"/>
      <c r="F96" s="615"/>
      <c r="G96" s="616"/>
      <c r="H96" s="616"/>
      <c r="I96" s="589"/>
      <c r="J96" s="590"/>
      <c r="K96" s="590"/>
      <c r="L96" s="590"/>
      <c r="M96" s="590"/>
      <c r="N96" s="590"/>
      <c r="O96" s="590"/>
    </row>
    <row r="97" spans="1:15" ht="13.5" customHeight="1" thickBot="1">
      <c r="A97" s="612"/>
      <c r="B97" s="535"/>
      <c r="C97" s="613" t="s">
        <v>729</v>
      </c>
      <c r="D97" s="535"/>
      <c r="E97" s="617"/>
      <c r="F97" s="615" t="s">
        <v>670</v>
      </c>
      <c r="G97" s="1230" t="s">
        <v>730</v>
      </c>
      <c r="H97" s="1230"/>
      <c r="I97" s="618"/>
      <c r="J97" s="590"/>
      <c r="K97" s="1236" t="s">
        <v>731</v>
      </c>
      <c r="L97" s="1237"/>
      <c r="M97" s="1238"/>
      <c r="N97" s="1241" t="s">
        <v>732</v>
      </c>
      <c r="O97" s="590"/>
    </row>
    <row r="98" spans="1:15" ht="13.5" customHeight="1" thickBot="1">
      <c r="A98" s="612"/>
      <c r="B98" s="535"/>
      <c r="C98" s="613" t="s">
        <v>733</v>
      </c>
      <c r="D98" s="535"/>
      <c r="E98" s="617"/>
      <c r="F98" s="615" t="s">
        <v>734</v>
      </c>
      <c r="G98" s="1230" t="s">
        <v>735</v>
      </c>
      <c r="H98" s="1230"/>
      <c r="I98" s="619"/>
      <c r="J98" s="590"/>
      <c r="K98" s="1236"/>
      <c r="L98" s="1239"/>
      <c r="M98" s="1240"/>
      <c r="N98" s="1241"/>
      <c r="O98" s="590"/>
    </row>
    <row r="99" spans="1:15" ht="5.25" customHeight="1">
      <c r="A99" s="592"/>
      <c r="B99" s="610"/>
      <c r="C99" s="611"/>
      <c r="D99" s="589"/>
      <c r="E99" s="589"/>
      <c r="F99" s="589"/>
      <c r="G99" s="589"/>
      <c r="H99" s="589"/>
      <c r="I99" s="589"/>
      <c r="J99" s="590"/>
      <c r="K99" s="590"/>
      <c r="L99" s="590"/>
      <c r="M99" s="590"/>
      <c r="N99" s="590"/>
      <c r="O99" s="590"/>
    </row>
    <row r="100" spans="1:15" ht="24" customHeight="1">
      <c r="A100" s="620" t="s">
        <v>736</v>
      </c>
      <c r="B100" s="1242" t="s">
        <v>737</v>
      </c>
      <c r="C100" s="1242"/>
      <c r="D100" s="890" t="s">
        <v>738</v>
      </c>
      <c r="E100" s="890" t="s">
        <v>739</v>
      </c>
      <c r="F100" s="890" t="s">
        <v>733</v>
      </c>
      <c r="G100" s="890" t="s">
        <v>740</v>
      </c>
      <c r="H100" s="890" t="s">
        <v>741</v>
      </c>
      <c r="I100" s="1243" t="s">
        <v>742</v>
      </c>
      <c r="J100" s="1244"/>
      <c r="K100" s="893" t="s">
        <v>743</v>
      </c>
      <c r="L100" s="1206" t="s">
        <v>73</v>
      </c>
      <c r="M100" s="1245"/>
      <c r="N100" s="1245"/>
      <c r="O100" s="1207"/>
    </row>
    <row r="101" spans="1:15" ht="13.5" customHeight="1">
      <c r="A101" s="559">
        <v>1</v>
      </c>
      <c r="B101" s="1235"/>
      <c r="C101" s="1235"/>
      <c r="D101" s="621"/>
      <c r="E101" s="621"/>
      <c r="F101" s="621"/>
      <c r="G101" s="621"/>
      <c r="H101" s="621"/>
      <c r="I101" s="1215"/>
      <c r="J101" s="1217"/>
      <c r="K101" s="889"/>
      <c r="L101" s="1246"/>
      <c r="M101" s="1247"/>
      <c r="N101" s="1247"/>
      <c r="O101" s="1248"/>
    </row>
    <row r="102" spans="1:15" ht="13.5" customHeight="1">
      <c r="A102" s="559">
        <v>2</v>
      </c>
      <c r="B102" s="1235"/>
      <c r="C102" s="1235"/>
      <c r="D102" s="621"/>
      <c r="E102" s="621"/>
      <c r="F102" s="621"/>
      <c r="G102" s="621"/>
      <c r="H102" s="621"/>
      <c r="I102" s="1215"/>
      <c r="J102" s="1217"/>
      <c r="K102" s="889"/>
      <c r="L102" s="1246"/>
      <c r="M102" s="1247"/>
      <c r="N102" s="1247"/>
      <c r="O102" s="1248"/>
    </row>
    <row r="103" spans="1:15" ht="13.5" customHeight="1">
      <c r="A103" s="559">
        <v>3</v>
      </c>
      <c r="B103" s="1235"/>
      <c r="C103" s="1235"/>
      <c r="D103" s="621"/>
      <c r="E103" s="621"/>
      <c r="F103" s="621"/>
      <c r="G103" s="621"/>
      <c r="H103" s="621"/>
      <c r="I103" s="1215"/>
      <c r="J103" s="1217"/>
      <c r="K103" s="889"/>
      <c r="L103" s="1246"/>
      <c r="M103" s="1247"/>
      <c r="N103" s="1247"/>
      <c r="O103" s="1248"/>
    </row>
    <row r="104" spans="1:15" ht="13.5" customHeight="1">
      <c r="A104" s="559">
        <v>4</v>
      </c>
      <c r="B104" s="1235"/>
      <c r="C104" s="1235"/>
      <c r="D104" s="621"/>
      <c r="E104" s="621"/>
      <c r="F104" s="621"/>
      <c r="G104" s="621"/>
      <c r="H104" s="621"/>
      <c r="I104" s="1215"/>
      <c r="J104" s="1217"/>
      <c r="K104" s="889"/>
      <c r="L104" s="1246"/>
      <c r="M104" s="1247"/>
      <c r="N104" s="1247"/>
      <c r="O104" s="1248"/>
    </row>
    <row r="105" spans="1:15" ht="13.5" customHeight="1">
      <c r="A105" s="559">
        <v>5</v>
      </c>
      <c r="B105" s="1235"/>
      <c r="C105" s="1235"/>
      <c r="D105" s="621"/>
      <c r="E105" s="621"/>
      <c r="F105" s="621"/>
      <c r="G105" s="621"/>
      <c r="H105" s="621"/>
      <c r="I105" s="1215"/>
      <c r="J105" s="1217"/>
      <c r="K105" s="889"/>
      <c r="L105" s="1246"/>
      <c r="M105" s="1247"/>
      <c r="N105" s="1247"/>
      <c r="O105" s="1248"/>
    </row>
    <row r="106" spans="1:15" ht="13.5" customHeight="1">
      <c r="A106" s="559">
        <v>6</v>
      </c>
      <c r="B106" s="1235"/>
      <c r="C106" s="1235"/>
      <c r="D106" s="621"/>
      <c r="E106" s="621"/>
      <c r="F106" s="621"/>
      <c r="G106" s="621"/>
      <c r="H106" s="621"/>
      <c r="I106" s="1215"/>
      <c r="J106" s="1217"/>
      <c r="K106" s="889"/>
      <c r="L106" s="1246"/>
      <c r="M106" s="1247"/>
      <c r="N106" s="1247"/>
      <c r="O106" s="1248"/>
    </row>
    <row r="107" spans="1:15" ht="13.5" customHeight="1">
      <c r="A107" s="559">
        <v>7</v>
      </c>
      <c r="B107" s="1235"/>
      <c r="C107" s="1235"/>
      <c r="D107" s="621"/>
      <c r="E107" s="621"/>
      <c r="F107" s="621"/>
      <c r="G107" s="621"/>
      <c r="H107" s="621"/>
      <c r="I107" s="1215"/>
      <c r="J107" s="1217"/>
      <c r="K107" s="889"/>
      <c r="L107" s="1246"/>
      <c r="M107" s="1247"/>
      <c r="N107" s="1247"/>
      <c r="O107" s="1248"/>
    </row>
    <row r="108" spans="1:15" ht="4.5" customHeight="1">
      <c r="A108" s="622"/>
      <c r="B108" s="623"/>
      <c r="C108" s="623"/>
      <c r="D108" s="589"/>
      <c r="E108" s="589"/>
      <c r="F108" s="589"/>
      <c r="G108" s="589"/>
      <c r="H108" s="589"/>
      <c r="I108" s="589"/>
      <c r="J108" s="589"/>
      <c r="K108" s="590"/>
      <c r="L108" s="590"/>
      <c r="M108" s="590"/>
      <c r="N108" s="590"/>
      <c r="O108" s="590"/>
    </row>
    <row r="109" spans="1:15" ht="13.5" customHeight="1" thickBot="1">
      <c r="A109" s="551"/>
      <c r="B109" s="1187" t="s">
        <v>698</v>
      </c>
      <c r="C109" s="1187"/>
      <c r="D109" s="1202"/>
      <c r="E109" s="1202"/>
      <c r="F109" s="1202"/>
      <c r="G109" s="1202"/>
      <c r="H109" s="1202"/>
      <c r="I109" s="1202"/>
      <c r="J109" s="1203"/>
      <c r="K109" s="1203"/>
      <c r="L109" s="1203"/>
      <c r="M109" s="1203"/>
      <c r="N109" s="1203"/>
      <c r="O109" s="1203"/>
    </row>
    <row r="110" spans="1:15" ht="13.5" customHeight="1">
      <c r="A110" s="1252"/>
      <c r="B110" s="1253"/>
      <c r="C110" s="1253"/>
      <c r="D110" s="1253"/>
      <c r="E110" s="1253"/>
      <c r="F110" s="1253"/>
      <c r="G110" s="1253"/>
      <c r="H110" s="1253"/>
      <c r="I110" s="1253"/>
      <c r="J110" s="1253"/>
      <c r="K110" s="1253"/>
      <c r="L110" s="1253"/>
      <c r="M110" s="1253"/>
      <c r="N110" s="1253"/>
      <c r="O110" s="1254"/>
    </row>
    <row r="111" spans="1:15" ht="13.5" customHeight="1">
      <c r="A111" s="1255"/>
      <c r="B111" s="1256"/>
      <c r="C111" s="1256"/>
      <c r="D111" s="1256"/>
      <c r="E111" s="1256"/>
      <c r="F111" s="1256"/>
      <c r="G111" s="1256"/>
      <c r="H111" s="1256"/>
      <c r="I111" s="1256"/>
      <c r="J111" s="1256"/>
      <c r="K111" s="1256"/>
      <c r="L111" s="1256"/>
      <c r="M111" s="1256"/>
      <c r="N111" s="1256"/>
      <c r="O111" s="1257"/>
    </row>
    <row r="112" spans="1:15" ht="17.25" customHeight="1" thickBot="1">
      <c r="A112" s="622"/>
      <c r="B112" s="623"/>
      <c r="C112" s="623"/>
      <c r="D112" s="589"/>
      <c r="E112" s="589"/>
      <c r="F112" s="589"/>
      <c r="G112" s="589"/>
      <c r="H112" s="589"/>
      <c r="I112" s="589"/>
      <c r="J112" s="589"/>
      <c r="K112" s="590"/>
      <c r="L112" s="590"/>
      <c r="M112" s="590"/>
      <c r="N112" s="590"/>
      <c r="O112" s="590"/>
    </row>
    <row r="113" spans="1:15" ht="13.5" customHeight="1" thickBot="1">
      <c r="A113" s="551">
        <v>5</v>
      </c>
      <c r="B113" s="552" t="s">
        <v>744</v>
      </c>
      <c r="C113" s="553"/>
      <c r="D113" s="553"/>
      <c r="E113" s="553"/>
      <c r="F113" s="553"/>
      <c r="G113" s="553"/>
      <c r="H113" s="553"/>
      <c r="I113" s="594"/>
      <c r="J113" s="1225" t="s">
        <v>714</v>
      </c>
      <c r="K113" s="1225"/>
      <c r="L113" s="1225"/>
      <c r="M113" s="1225"/>
      <c r="N113" s="896" t="str">
        <f>M10</f>
        <v>YEAR</v>
      </c>
      <c r="O113" s="553"/>
    </row>
    <row r="114" spans="1:15" ht="9" hidden="1" customHeight="1">
      <c r="A114" s="592"/>
      <c r="B114" s="537" t="s">
        <v>745</v>
      </c>
      <c r="C114" s="604"/>
      <c r="D114" s="604"/>
      <c r="E114" s="604"/>
      <c r="F114" s="604"/>
      <c r="G114" s="604"/>
      <c r="H114" s="604"/>
      <c r="I114" s="605"/>
      <c r="J114" s="606"/>
      <c r="K114" s="606"/>
      <c r="L114" s="606"/>
      <c r="M114" s="606"/>
      <c r="N114" s="604"/>
      <c r="O114" s="604"/>
    </row>
    <row r="115" spans="1:15" ht="9" hidden="1" customHeight="1">
      <c r="A115" s="530"/>
      <c r="B115" s="537" t="s">
        <v>746</v>
      </c>
      <c r="C115" s="529"/>
      <c r="D115" s="529"/>
      <c r="E115" s="887"/>
      <c r="F115" s="887"/>
      <c r="G115" s="887"/>
      <c r="H115" s="887"/>
      <c r="I115" s="888"/>
      <c r="J115" s="888"/>
      <c r="K115" s="888"/>
      <c r="L115" s="888"/>
      <c r="M115" s="888"/>
      <c r="N115" s="888"/>
      <c r="O115" s="888"/>
    </row>
    <row r="116" spans="1:15" ht="9" customHeight="1" thickBot="1">
      <c r="A116" s="572"/>
      <c r="B116" s="595" t="s">
        <v>747</v>
      </c>
      <c r="C116" s="884"/>
      <c r="D116" s="884"/>
      <c r="E116" s="884"/>
      <c r="F116" s="884"/>
      <c r="G116" s="884"/>
      <c r="H116" s="884"/>
      <c r="I116" s="885"/>
      <c r="J116" s="886"/>
      <c r="K116" s="886"/>
      <c r="L116" s="886"/>
      <c r="M116" s="886"/>
      <c r="N116" s="884"/>
      <c r="O116" s="884"/>
    </row>
    <row r="117" spans="1:15" ht="8.25" customHeight="1" thickTop="1" thickBot="1">
      <c r="A117" s="592"/>
      <c r="B117" s="593"/>
      <c r="C117" s="1258"/>
      <c r="D117" s="1258"/>
      <c r="E117" s="589"/>
      <c r="F117" s="589"/>
      <c r="G117" s="589"/>
      <c r="H117" s="589"/>
      <c r="I117" s="589"/>
      <c r="J117" s="590"/>
      <c r="K117" s="590"/>
      <c r="L117" s="590"/>
      <c r="M117" s="590"/>
      <c r="N117" s="590"/>
      <c r="O117" s="590"/>
    </row>
    <row r="118" spans="1:15" ht="13.5" customHeight="1" thickBot="1">
      <c r="A118" s="622"/>
      <c r="B118" s="1250" t="s">
        <v>748</v>
      </c>
      <c r="C118" s="1250"/>
      <c r="D118" s="1205" t="s">
        <v>749</v>
      </c>
      <c r="E118" s="1205"/>
      <c r="F118" s="1205"/>
      <c r="G118" s="1259"/>
      <c r="H118" s="624"/>
      <c r="I118" s="1251" t="s">
        <v>750</v>
      </c>
      <c r="J118" s="1205"/>
      <c r="K118" s="1205"/>
      <c r="L118" s="1205"/>
      <c r="M118" s="590"/>
      <c r="N118" s="590"/>
      <c r="O118" s="590"/>
    </row>
    <row r="119" spans="1:15" ht="13.5" customHeight="1">
      <c r="A119" s="622"/>
      <c r="B119" s="623"/>
      <c r="C119" s="625" t="s">
        <v>698</v>
      </c>
      <c r="D119" s="1249"/>
      <c r="E119" s="1249"/>
      <c r="F119" s="1249"/>
      <c r="G119" s="1249"/>
      <c r="H119" s="1249"/>
      <c r="I119" s="1249"/>
      <c r="J119" s="1249"/>
      <c r="K119" s="1249"/>
      <c r="L119" s="1249"/>
      <c r="M119" s="1249"/>
      <c r="N119" s="1249"/>
      <c r="O119" s="590"/>
    </row>
    <row r="120" spans="1:15" ht="3.75" customHeight="1">
      <c r="A120" s="622"/>
      <c r="B120" s="623"/>
      <c r="C120" s="625"/>
      <c r="D120" s="626"/>
      <c r="E120" s="626"/>
      <c r="F120" s="626"/>
      <c r="G120" s="626"/>
      <c r="H120" s="626"/>
      <c r="I120" s="626"/>
      <c r="J120" s="626"/>
      <c r="K120" s="626"/>
      <c r="L120" s="626"/>
      <c r="M120" s="626"/>
      <c r="N120" s="626"/>
      <c r="O120" s="590"/>
    </row>
    <row r="121" spans="1:15" ht="13.5" hidden="1" customHeight="1" thickBot="1">
      <c r="A121" s="622"/>
      <c r="B121" s="1250" t="s">
        <v>751</v>
      </c>
      <c r="C121" s="1250"/>
      <c r="D121" s="589"/>
      <c r="E121" s="1205" t="s">
        <v>752</v>
      </c>
      <c r="F121" s="1205"/>
      <c r="G121" s="1205"/>
      <c r="H121" s="624"/>
      <c r="I121" s="1251" t="s">
        <v>753</v>
      </c>
      <c r="J121" s="1205"/>
      <c r="K121" s="1205"/>
      <c r="L121" s="1205"/>
      <c r="M121" s="590"/>
      <c r="N121" s="590"/>
      <c r="O121" s="590"/>
    </row>
    <row r="122" spans="1:15" ht="13.5" hidden="1" customHeight="1">
      <c r="A122" s="622"/>
      <c r="B122" s="623"/>
      <c r="C122" s="625" t="s">
        <v>698</v>
      </c>
      <c r="D122" s="1249"/>
      <c r="E122" s="1249"/>
      <c r="F122" s="1249"/>
      <c r="G122" s="1249"/>
      <c r="H122" s="1249"/>
      <c r="I122" s="1249"/>
      <c r="J122" s="1249"/>
      <c r="K122" s="1249"/>
      <c r="L122" s="1249"/>
      <c r="M122" s="1249"/>
      <c r="N122" s="1249"/>
      <c r="O122" s="590"/>
    </row>
    <row r="123" spans="1:15" ht="6.75" hidden="1" customHeight="1" thickBot="1">
      <c r="A123" s="622"/>
      <c r="B123" s="623"/>
      <c r="C123" s="625"/>
      <c r="D123" s="626"/>
      <c r="E123" s="626"/>
      <c r="F123" s="626"/>
      <c r="G123" s="626"/>
      <c r="H123" s="626"/>
      <c r="I123" s="626"/>
      <c r="J123" s="626"/>
      <c r="K123" s="626"/>
      <c r="L123" s="626"/>
      <c r="M123" s="626"/>
      <c r="N123" s="626"/>
      <c r="O123" s="590"/>
    </row>
    <row r="124" spans="1:15" ht="13.5" hidden="1" customHeight="1" thickBot="1">
      <c r="A124" s="622"/>
      <c r="B124" s="1250" t="s">
        <v>754</v>
      </c>
      <c r="C124" s="1250"/>
      <c r="D124" s="589"/>
      <c r="E124" s="1205" t="s">
        <v>752</v>
      </c>
      <c r="F124" s="1205"/>
      <c r="G124" s="1205"/>
      <c r="H124" s="624"/>
      <c r="I124" s="1251" t="s">
        <v>753</v>
      </c>
      <c r="J124" s="1205"/>
      <c r="K124" s="1205"/>
      <c r="L124" s="1205"/>
      <c r="M124" s="590"/>
      <c r="N124" s="590"/>
      <c r="O124" s="590"/>
    </row>
    <row r="125" spans="1:15" ht="13.5" hidden="1" customHeight="1">
      <c r="A125" s="622"/>
      <c r="B125" s="623"/>
      <c r="C125" s="625" t="s">
        <v>698</v>
      </c>
      <c r="D125" s="1249"/>
      <c r="E125" s="1249"/>
      <c r="F125" s="1249"/>
      <c r="G125" s="1249"/>
      <c r="H125" s="1249"/>
      <c r="I125" s="1249"/>
      <c r="J125" s="1249"/>
      <c r="K125" s="1249"/>
      <c r="L125" s="1249"/>
      <c r="M125" s="1249"/>
      <c r="N125" s="1249"/>
      <c r="O125" s="590"/>
    </row>
    <row r="126" spans="1:15" ht="13.5" customHeight="1">
      <c r="A126" s="622"/>
      <c r="B126" s="623"/>
      <c r="C126" s="623"/>
      <c r="D126" s="589"/>
      <c r="E126" s="589"/>
      <c r="F126" s="589"/>
      <c r="G126" s="589"/>
      <c r="H126" s="589"/>
      <c r="I126" s="589"/>
      <c r="J126" s="589"/>
      <c r="K126" s="590"/>
      <c r="L126" s="590"/>
      <c r="M126" s="590"/>
      <c r="N126" s="590"/>
      <c r="O126" s="590"/>
    </row>
    <row r="127" spans="1:15" ht="13.5" customHeight="1">
      <c r="A127" s="622"/>
      <c r="B127" s="623"/>
      <c r="C127" s="623"/>
      <c r="D127" s="589"/>
      <c r="E127" s="589"/>
      <c r="F127" s="589"/>
      <c r="G127" s="589"/>
      <c r="H127" s="589"/>
      <c r="I127" s="589"/>
      <c r="J127" s="589"/>
      <c r="K127" s="590"/>
      <c r="L127" s="590"/>
      <c r="M127" s="590"/>
      <c r="N127" s="590"/>
      <c r="O127" s="590"/>
    </row>
    <row r="128" spans="1:15" ht="13.5" customHeight="1" thickBot="1">
      <c r="A128" s="551"/>
      <c r="B128" s="1187" t="s">
        <v>755</v>
      </c>
      <c r="C128" s="1187"/>
      <c r="D128" s="1202"/>
      <c r="E128" s="1202"/>
      <c r="F128" s="1202"/>
      <c r="G128" s="1202"/>
      <c r="H128" s="1202"/>
      <c r="I128" s="1202"/>
      <c r="J128" s="1203"/>
      <c r="K128" s="1203"/>
      <c r="L128" s="1203"/>
      <c r="M128" s="1203"/>
      <c r="N128" s="1203"/>
      <c r="O128" s="1203"/>
    </row>
    <row r="129" spans="1:19" ht="13.5" customHeight="1">
      <c r="A129" s="1218"/>
      <c r="B129" s="1219"/>
      <c r="C129" s="1219"/>
      <c r="D129" s="1219"/>
      <c r="E129" s="1219"/>
      <c r="F129" s="1219"/>
      <c r="G129" s="1219"/>
      <c r="H129" s="1219"/>
      <c r="I129" s="1219"/>
      <c r="J129" s="1219"/>
      <c r="K129" s="1219"/>
      <c r="L129" s="1219"/>
      <c r="M129" s="1219"/>
      <c r="N129" s="1219"/>
      <c r="O129" s="1220"/>
    </row>
    <row r="130" spans="1:19" ht="13.5" customHeight="1">
      <c r="A130" s="1221"/>
      <c r="B130" s="1222"/>
      <c r="C130" s="1222"/>
      <c r="D130" s="1222"/>
      <c r="E130" s="1222"/>
      <c r="F130" s="1222"/>
      <c r="G130" s="1222"/>
      <c r="H130" s="1222"/>
      <c r="I130" s="1222"/>
      <c r="J130" s="1222"/>
      <c r="K130" s="1222"/>
      <c r="L130" s="1222"/>
      <c r="M130" s="1222"/>
      <c r="N130" s="1222"/>
      <c r="O130" s="1223"/>
    </row>
    <row r="131" spans="1:19" ht="13.5" customHeight="1">
      <c r="A131" s="1221"/>
      <c r="B131" s="1222"/>
      <c r="C131" s="1222"/>
      <c r="D131" s="1222"/>
      <c r="E131" s="1222"/>
      <c r="F131" s="1222"/>
      <c r="G131" s="1222"/>
      <c r="H131" s="1222"/>
      <c r="I131" s="1222"/>
      <c r="J131" s="1222"/>
      <c r="K131" s="1222"/>
      <c r="L131" s="1222"/>
      <c r="M131" s="1222"/>
      <c r="N131" s="1222"/>
      <c r="O131" s="1223"/>
    </row>
    <row r="132" spans="1:19" ht="13.5" customHeight="1">
      <c r="A132" s="1221"/>
      <c r="B132" s="1222"/>
      <c r="C132" s="1222"/>
      <c r="D132" s="1222"/>
      <c r="E132" s="1222"/>
      <c r="F132" s="1222"/>
      <c r="G132" s="1222"/>
      <c r="H132" s="1222"/>
      <c r="I132" s="1222"/>
      <c r="J132" s="1222"/>
      <c r="K132" s="1222"/>
      <c r="L132" s="1222"/>
      <c r="M132" s="1222"/>
      <c r="N132" s="1222"/>
      <c r="O132" s="1223"/>
    </row>
    <row r="133" spans="1:19" ht="13.5" customHeight="1">
      <c r="A133" s="1221"/>
      <c r="B133" s="1222"/>
      <c r="C133" s="1222"/>
      <c r="D133" s="1222"/>
      <c r="E133" s="1222"/>
      <c r="F133" s="1222"/>
      <c r="G133" s="1222"/>
      <c r="H133" s="1222"/>
      <c r="I133" s="1222"/>
      <c r="J133" s="1222"/>
      <c r="K133" s="1222"/>
      <c r="L133" s="1222"/>
      <c r="M133" s="1222"/>
      <c r="N133" s="1222"/>
      <c r="O133" s="1223"/>
    </row>
    <row r="134" spans="1:19" ht="13.5" customHeight="1">
      <c r="A134" s="1221"/>
      <c r="B134" s="1222"/>
      <c r="C134" s="1222"/>
      <c r="D134" s="1222"/>
      <c r="E134" s="1222"/>
      <c r="F134" s="1222"/>
      <c r="G134" s="1222"/>
      <c r="H134" s="1222"/>
      <c r="I134" s="1222"/>
      <c r="J134" s="1222"/>
      <c r="K134" s="1222"/>
      <c r="L134" s="1222"/>
      <c r="M134" s="1222"/>
      <c r="N134" s="1222"/>
      <c r="O134" s="1223"/>
    </row>
    <row r="135" spans="1:19" ht="13.5" customHeight="1">
      <c r="A135" s="524"/>
    </row>
    <row r="136" spans="1:19" ht="9.75" customHeight="1">
      <c r="A136" s="622"/>
      <c r="B136" s="622"/>
      <c r="C136" s="622"/>
      <c r="D136" s="622"/>
      <c r="E136" s="622"/>
      <c r="F136" s="622"/>
      <c r="G136" s="622"/>
      <c r="H136" s="622"/>
      <c r="I136" s="622"/>
      <c r="J136" s="622"/>
      <c r="K136" s="622"/>
      <c r="L136" s="622"/>
      <c r="M136" s="622"/>
      <c r="N136" s="622"/>
      <c r="O136" s="622"/>
    </row>
    <row r="137" spans="1:19" ht="3" customHeight="1">
      <c r="A137" s="622"/>
      <c r="B137" s="622"/>
      <c r="C137" s="622"/>
      <c r="D137" s="622"/>
      <c r="E137" s="622"/>
      <c r="F137" s="622"/>
      <c r="G137" s="622"/>
      <c r="H137" s="622"/>
      <c r="I137" s="622"/>
      <c r="J137" s="622"/>
      <c r="K137" s="622"/>
      <c r="L137" s="622"/>
      <c r="M137" s="622"/>
      <c r="N137" s="622"/>
      <c r="O137" s="622"/>
    </row>
    <row r="138" spans="1:19" ht="13.5" customHeight="1" thickBot="1">
      <c r="A138" s="551"/>
      <c r="B138" s="1187" t="s">
        <v>756</v>
      </c>
      <c r="C138" s="1187"/>
      <c r="D138" s="1202"/>
      <c r="E138" s="1202"/>
      <c r="F138" s="1202"/>
      <c r="G138" s="1202"/>
      <c r="H138" s="1202"/>
      <c r="I138" s="1202"/>
      <c r="J138" s="1203"/>
      <c r="K138" s="1203"/>
      <c r="L138" s="1203"/>
      <c r="M138" s="1203"/>
      <c r="N138" s="1203"/>
      <c r="O138" s="1203"/>
    </row>
    <row r="139" spans="1:19" ht="13.5" customHeight="1">
      <c r="A139" s="1218"/>
      <c r="B139" s="1219"/>
      <c r="C139" s="1219"/>
      <c r="D139" s="1219"/>
      <c r="E139" s="1219"/>
      <c r="F139" s="1219"/>
      <c r="G139" s="1219"/>
      <c r="H139" s="1219"/>
      <c r="I139" s="1219"/>
      <c r="J139" s="1219"/>
      <c r="K139" s="1219"/>
      <c r="L139" s="1219"/>
      <c r="M139" s="1219"/>
      <c r="N139" s="1219"/>
      <c r="O139" s="1220"/>
      <c r="Q139" s="631" t="s">
        <v>1178</v>
      </c>
      <c r="R139" s="631" t="s">
        <v>1157</v>
      </c>
    </row>
    <row r="140" spans="1:19" ht="13.5" customHeight="1">
      <c r="A140" s="1221"/>
      <c r="B140" s="1222"/>
      <c r="C140" s="1222"/>
      <c r="D140" s="1222"/>
      <c r="E140" s="1222"/>
      <c r="F140" s="1222"/>
      <c r="G140" s="1222"/>
      <c r="H140" s="1222"/>
      <c r="I140" s="1222"/>
      <c r="J140" s="1222"/>
      <c r="K140" s="1222"/>
      <c r="L140" s="1222"/>
      <c r="M140" s="1222"/>
      <c r="N140" s="1222"/>
      <c r="O140" s="1223"/>
      <c r="Q140" s="978" t="s">
        <v>1177</v>
      </c>
      <c r="R140" s="978" t="s">
        <v>1176</v>
      </c>
      <c r="S140" s="977" t="s">
        <v>1143</v>
      </c>
    </row>
    <row r="141" spans="1:19" ht="13.5" customHeight="1">
      <c r="A141" s="1221"/>
      <c r="B141" s="1222"/>
      <c r="C141" s="1222"/>
      <c r="D141" s="1222"/>
      <c r="E141" s="1222"/>
      <c r="F141" s="1222"/>
      <c r="G141" s="1222"/>
      <c r="H141" s="1222"/>
      <c r="I141" s="1222"/>
      <c r="J141" s="1222"/>
      <c r="K141" s="1222"/>
      <c r="L141" s="1222"/>
      <c r="M141" s="1222"/>
      <c r="N141" s="1222"/>
      <c r="O141" s="1223"/>
      <c r="Q141" s="987" t="s">
        <v>1181</v>
      </c>
      <c r="R141" s="988" t="s">
        <v>1182</v>
      </c>
      <c r="S141" s="977" t="s">
        <v>1143</v>
      </c>
    </row>
    <row r="142" spans="1:19" ht="13.5" customHeight="1">
      <c r="A142" s="1221"/>
      <c r="B142" s="1222"/>
      <c r="C142" s="1222"/>
      <c r="D142" s="1222"/>
      <c r="E142" s="1222"/>
      <c r="F142" s="1222"/>
      <c r="G142" s="1222"/>
      <c r="H142" s="1222"/>
      <c r="I142" s="1222"/>
      <c r="J142" s="1222"/>
      <c r="K142" s="1222"/>
      <c r="L142" s="1222"/>
      <c r="M142" s="1222"/>
      <c r="N142" s="1222"/>
      <c r="O142" s="1223"/>
      <c r="Q142" s="978"/>
      <c r="R142" s="978"/>
      <c r="S142" s="977" t="s">
        <v>1143</v>
      </c>
    </row>
    <row r="143" spans="1:19" ht="13.5" customHeight="1">
      <c r="A143" s="1221"/>
      <c r="B143" s="1222"/>
      <c r="C143" s="1222"/>
      <c r="D143" s="1222"/>
      <c r="E143" s="1222"/>
      <c r="F143" s="1222"/>
      <c r="G143" s="1222"/>
      <c r="H143" s="1222"/>
      <c r="I143" s="1222"/>
      <c r="J143" s="1222"/>
      <c r="K143" s="1222"/>
      <c r="L143" s="1222"/>
      <c r="M143" s="1222"/>
      <c r="N143" s="1222"/>
      <c r="O143" s="1223"/>
      <c r="Q143" s="978"/>
      <c r="R143" s="978"/>
      <c r="S143" s="977" t="s">
        <v>1143</v>
      </c>
    </row>
    <row r="144" spans="1:19" ht="13.5" customHeight="1">
      <c r="A144" s="1221"/>
      <c r="B144" s="1222"/>
      <c r="C144" s="1222"/>
      <c r="D144" s="1222"/>
      <c r="E144" s="1222"/>
      <c r="F144" s="1222"/>
      <c r="G144" s="1222"/>
      <c r="H144" s="1222"/>
      <c r="I144" s="1222"/>
      <c r="J144" s="1222"/>
      <c r="K144" s="1222"/>
      <c r="L144" s="1222"/>
      <c r="M144" s="1222"/>
      <c r="N144" s="1222"/>
      <c r="O144" s="1223"/>
      <c r="S144" s="977" t="s">
        <v>1143</v>
      </c>
    </row>
    <row r="145" spans="1:15" ht="13.5" customHeight="1">
      <c r="A145" s="1221"/>
      <c r="B145" s="1222"/>
      <c r="C145" s="1222"/>
      <c r="D145" s="1222"/>
      <c r="E145" s="1222"/>
      <c r="F145" s="1222"/>
      <c r="G145" s="1222"/>
      <c r="H145" s="1222"/>
      <c r="I145" s="1222"/>
      <c r="J145" s="1222"/>
      <c r="K145" s="1222"/>
      <c r="L145" s="1222"/>
      <c r="M145" s="1222"/>
      <c r="N145" s="1222"/>
      <c r="O145" s="1223"/>
    </row>
    <row r="146" spans="1:15" ht="13.5" customHeight="1">
      <c r="A146" s="1221"/>
      <c r="B146" s="1222"/>
      <c r="C146" s="1222"/>
      <c r="D146" s="1222"/>
      <c r="E146" s="1222"/>
      <c r="F146" s="1222"/>
      <c r="G146" s="1222"/>
      <c r="H146" s="1222"/>
      <c r="I146" s="1222"/>
      <c r="J146" s="1222"/>
      <c r="K146" s="1222"/>
      <c r="L146" s="1222"/>
      <c r="M146" s="1222"/>
      <c r="N146" s="1222"/>
      <c r="O146" s="1223"/>
    </row>
    <row r="147" spans="1:15" ht="13.5" customHeight="1">
      <c r="A147" s="1260"/>
      <c r="B147" s="1260"/>
      <c r="C147" s="1260"/>
      <c r="D147" s="1260"/>
      <c r="E147" s="1260"/>
      <c r="F147" s="1260"/>
      <c r="G147" s="1260"/>
      <c r="H147" s="1260"/>
      <c r="I147" s="1260"/>
      <c r="J147" s="1260"/>
      <c r="K147" s="1260"/>
      <c r="L147" s="1260"/>
      <c r="M147" s="1260"/>
      <c r="N147" s="1260"/>
      <c r="O147" s="1260"/>
    </row>
    <row r="148" spans="1:15" ht="13.5" customHeight="1" thickBot="1">
      <c r="A148" s="551"/>
      <c r="B148" s="1187" t="s">
        <v>757</v>
      </c>
      <c r="C148" s="1187"/>
      <c r="D148" s="1202"/>
      <c r="E148" s="1202"/>
      <c r="F148" s="1202"/>
      <c r="G148" s="1202"/>
      <c r="H148" s="1202"/>
      <c r="I148" s="1202"/>
      <c r="J148" s="1203"/>
      <c r="K148" s="1203"/>
      <c r="L148" s="1203"/>
      <c r="M148" s="1203"/>
      <c r="N148" s="1203"/>
      <c r="O148" s="1203"/>
    </row>
    <row r="149" spans="1:15" ht="13.5" customHeight="1">
      <c r="A149" s="1218"/>
      <c r="B149" s="1219"/>
      <c r="C149" s="1219"/>
      <c r="D149" s="1219"/>
      <c r="E149" s="1219"/>
      <c r="F149" s="1219"/>
      <c r="G149" s="1219"/>
      <c r="H149" s="1219"/>
      <c r="I149" s="1219"/>
      <c r="J149" s="1219"/>
      <c r="K149" s="1219"/>
      <c r="L149" s="1219"/>
      <c r="M149" s="1219"/>
      <c r="N149" s="1219"/>
      <c r="O149" s="1220"/>
    </row>
    <row r="150" spans="1:15" ht="13.5" customHeight="1">
      <c r="A150" s="1221"/>
      <c r="B150" s="1222"/>
      <c r="C150" s="1222"/>
      <c r="D150" s="1222"/>
      <c r="E150" s="1222"/>
      <c r="F150" s="1222"/>
      <c r="G150" s="1222"/>
      <c r="H150" s="1222"/>
      <c r="I150" s="1222"/>
      <c r="J150" s="1222"/>
      <c r="K150" s="1222"/>
      <c r="L150" s="1222"/>
      <c r="M150" s="1222"/>
      <c r="N150" s="1222"/>
      <c r="O150" s="1223"/>
    </row>
    <row r="151" spans="1:15" ht="13.5" customHeight="1">
      <c r="A151" s="1221"/>
      <c r="B151" s="1222"/>
      <c r="C151" s="1222"/>
      <c r="D151" s="1222"/>
      <c r="E151" s="1222"/>
      <c r="F151" s="1222"/>
      <c r="G151" s="1222"/>
      <c r="H151" s="1222"/>
      <c r="I151" s="1222"/>
      <c r="J151" s="1222"/>
      <c r="K151" s="1222"/>
      <c r="L151" s="1222"/>
      <c r="M151" s="1222"/>
      <c r="N151" s="1222"/>
      <c r="O151" s="1223"/>
    </row>
    <row r="152" spans="1:15" ht="13.5" customHeight="1">
      <c r="A152" s="1221"/>
      <c r="B152" s="1222"/>
      <c r="C152" s="1222"/>
      <c r="D152" s="1222"/>
      <c r="E152" s="1222"/>
      <c r="F152" s="1222"/>
      <c r="G152" s="1222"/>
      <c r="H152" s="1222"/>
      <c r="I152" s="1222"/>
      <c r="J152" s="1222"/>
      <c r="K152" s="1222"/>
      <c r="L152" s="1222"/>
      <c r="M152" s="1222"/>
      <c r="N152" s="1222"/>
      <c r="O152" s="1223"/>
    </row>
    <row r="153" spans="1:15" ht="13.5" customHeight="1">
      <c r="A153" s="1221"/>
      <c r="B153" s="1222"/>
      <c r="C153" s="1222"/>
      <c r="D153" s="1222"/>
      <c r="E153" s="1222"/>
      <c r="F153" s="1222"/>
      <c r="G153" s="1222"/>
      <c r="H153" s="1222"/>
      <c r="I153" s="1222"/>
      <c r="J153" s="1222"/>
      <c r="K153" s="1222"/>
      <c r="L153" s="1222"/>
      <c r="M153" s="1222"/>
      <c r="N153" s="1222"/>
      <c r="O153" s="1223"/>
    </row>
    <row r="154" spans="1:15" ht="13.5" customHeight="1">
      <c r="A154" s="1221"/>
      <c r="B154" s="1222"/>
      <c r="C154" s="1222"/>
      <c r="D154" s="1222"/>
      <c r="E154" s="1222"/>
      <c r="F154" s="1222"/>
      <c r="G154" s="1222"/>
      <c r="H154" s="1222"/>
      <c r="I154" s="1222"/>
      <c r="J154" s="1222"/>
      <c r="K154" s="1222"/>
      <c r="L154" s="1222"/>
      <c r="M154" s="1222"/>
      <c r="N154" s="1222"/>
      <c r="O154" s="1223"/>
    </row>
    <row r="155" spans="1:15" ht="13.5" customHeight="1">
      <c r="A155" s="1221"/>
      <c r="B155" s="1222"/>
      <c r="C155" s="1222"/>
      <c r="D155" s="1222"/>
      <c r="E155" s="1222"/>
      <c r="F155" s="1222"/>
      <c r="G155" s="1222"/>
      <c r="H155" s="1222"/>
      <c r="I155" s="1222"/>
      <c r="J155" s="1222"/>
      <c r="K155" s="1222"/>
      <c r="L155" s="1222"/>
      <c r="M155" s="1222"/>
      <c r="N155" s="1222"/>
      <c r="O155" s="1223"/>
    </row>
    <row r="156" spans="1:15" ht="13.5" customHeight="1">
      <c r="A156" s="1221"/>
      <c r="B156" s="1222"/>
      <c r="C156" s="1222"/>
      <c r="D156" s="1222"/>
      <c r="E156" s="1222"/>
      <c r="F156" s="1222"/>
      <c r="G156" s="1222"/>
      <c r="H156" s="1222"/>
      <c r="I156" s="1222"/>
      <c r="J156" s="1222"/>
      <c r="K156" s="1222"/>
      <c r="L156" s="1222"/>
      <c r="M156" s="1222"/>
      <c r="N156" s="1222"/>
      <c r="O156" s="1223"/>
    </row>
    <row r="157" spans="1:15" ht="13.5" customHeight="1">
      <c r="A157" s="1221"/>
      <c r="B157" s="1222"/>
      <c r="C157" s="1222"/>
      <c r="D157" s="1222"/>
      <c r="E157" s="1222"/>
      <c r="F157" s="1222"/>
      <c r="G157" s="1222"/>
      <c r="H157" s="1222"/>
      <c r="I157" s="1222"/>
      <c r="J157" s="1222"/>
      <c r="K157" s="1222"/>
      <c r="L157" s="1222"/>
      <c r="M157" s="1222"/>
      <c r="N157" s="1222"/>
      <c r="O157" s="1223"/>
    </row>
    <row r="158" spans="1:15" ht="13.5" customHeight="1">
      <c r="A158" s="1260"/>
      <c r="B158" s="1260"/>
      <c r="C158" s="1260"/>
      <c r="D158" s="1260"/>
      <c r="E158" s="1260"/>
      <c r="F158" s="1260"/>
      <c r="G158" s="1260"/>
      <c r="H158" s="1260"/>
      <c r="I158" s="1260"/>
      <c r="J158" s="1260"/>
      <c r="K158" s="1260"/>
      <c r="L158" s="1260"/>
      <c r="M158" s="1260"/>
      <c r="N158" s="1260"/>
      <c r="O158" s="1260"/>
    </row>
    <row r="159" spans="1:15">
      <c r="A159" s="530"/>
      <c r="B159" s="531" t="s">
        <v>758</v>
      </c>
      <c r="C159" s="532"/>
      <c r="D159" s="627"/>
      <c r="E159" s="532"/>
      <c r="F159" s="532"/>
      <c r="G159" s="532"/>
      <c r="H159" s="532"/>
      <c r="I159" s="532"/>
      <c r="J159" s="532"/>
      <c r="K159" s="532"/>
      <c r="L159" s="532"/>
      <c r="M159" s="532"/>
      <c r="N159" s="532"/>
      <c r="O159" s="532"/>
    </row>
    <row r="160" spans="1:15" ht="12" customHeight="1">
      <c r="A160" s="530"/>
      <c r="B160" s="628" t="s">
        <v>542</v>
      </c>
      <c r="C160" s="628" t="s">
        <v>759</v>
      </c>
      <c r="D160" s="628"/>
      <c r="E160" s="529"/>
      <c r="F160" s="529"/>
      <c r="G160" s="529"/>
      <c r="H160" s="529"/>
      <c r="I160" s="529"/>
      <c r="J160" s="529"/>
      <c r="K160" s="529"/>
      <c r="L160" s="529"/>
      <c r="M160" s="529"/>
      <c r="N160" s="529"/>
      <c r="O160" s="529"/>
    </row>
    <row r="161" spans="1:15" ht="12" customHeight="1">
      <c r="A161" s="530"/>
      <c r="B161" s="628" t="s">
        <v>544</v>
      </c>
      <c r="C161" s="628" t="s">
        <v>760</v>
      </c>
      <c r="D161" s="628"/>
      <c r="E161" s="529"/>
      <c r="F161" s="529"/>
      <c r="G161" s="529"/>
      <c r="H161" s="529"/>
      <c r="I161" s="529"/>
      <c r="J161" s="529"/>
      <c r="K161" s="529"/>
      <c r="L161" s="529"/>
      <c r="M161" s="529"/>
      <c r="N161" s="529"/>
      <c r="O161" s="529"/>
    </row>
    <row r="162" spans="1:15" ht="12" customHeight="1">
      <c r="A162" s="530"/>
      <c r="B162" s="628" t="s">
        <v>546</v>
      </c>
      <c r="C162" s="628" t="s">
        <v>761</v>
      </c>
      <c r="D162" s="628"/>
      <c r="E162" s="529"/>
      <c r="F162" s="529"/>
      <c r="G162" s="529"/>
      <c r="H162" s="529"/>
      <c r="I162" s="529"/>
      <c r="J162" s="529"/>
      <c r="K162" s="529"/>
      <c r="L162" s="529"/>
      <c r="M162" s="529"/>
      <c r="N162" s="529"/>
      <c r="O162" s="529"/>
    </row>
    <row r="163" spans="1:15" ht="12" customHeight="1">
      <c r="A163" s="530"/>
      <c r="B163" s="628" t="s">
        <v>548</v>
      </c>
      <c r="C163" s="629" t="s">
        <v>762</v>
      </c>
      <c r="D163" s="628"/>
      <c r="E163" s="529"/>
      <c r="F163" s="529"/>
      <c r="G163" s="529"/>
      <c r="H163" s="529"/>
      <c r="I163" s="529"/>
      <c r="J163" s="529"/>
      <c r="K163" s="529"/>
      <c r="L163" s="529"/>
      <c r="M163" s="529"/>
      <c r="N163" s="529"/>
      <c r="O163" s="529"/>
    </row>
    <row r="164" spans="1:15" ht="12" customHeight="1">
      <c r="A164" s="530"/>
      <c r="B164" s="628" t="s">
        <v>550</v>
      </c>
      <c r="C164" s="628" t="s">
        <v>763</v>
      </c>
      <c r="D164" s="628"/>
      <c r="E164" s="529"/>
      <c r="F164" s="529"/>
      <c r="G164" s="529"/>
      <c r="H164" s="529"/>
      <c r="I164" s="529"/>
      <c r="J164" s="529"/>
      <c r="K164" s="529"/>
      <c r="L164" s="529"/>
      <c r="M164" s="529"/>
      <c r="N164" s="529"/>
      <c r="O164" s="529"/>
    </row>
    <row r="165" spans="1:15" ht="12" customHeight="1">
      <c r="A165" s="530"/>
      <c r="B165" s="628" t="s">
        <v>552</v>
      </c>
      <c r="C165" s="628" t="s">
        <v>764</v>
      </c>
      <c r="D165" s="628"/>
      <c r="E165" s="529"/>
      <c r="F165" s="529"/>
      <c r="G165" s="529"/>
      <c r="H165" s="529"/>
      <c r="I165" s="529"/>
      <c r="J165" s="529"/>
      <c r="K165" s="529"/>
      <c r="L165" s="529"/>
      <c r="M165" s="529"/>
      <c r="N165" s="529"/>
      <c r="O165" s="529"/>
    </row>
    <row r="166" spans="1:15" ht="12" customHeight="1">
      <c r="A166" s="530"/>
      <c r="B166" s="628" t="s">
        <v>554</v>
      </c>
      <c r="C166" s="628" t="s">
        <v>765</v>
      </c>
      <c r="D166" s="628"/>
      <c r="E166" s="529"/>
      <c r="F166" s="529"/>
      <c r="G166" s="529"/>
      <c r="H166" s="529"/>
      <c r="I166" s="529"/>
      <c r="J166" s="529"/>
      <c r="K166" s="529"/>
      <c r="L166" s="529"/>
      <c r="M166" s="529"/>
      <c r="N166" s="529"/>
      <c r="O166" s="529"/>
    </row>
    <row r="167" spans="1:15" ht="12" customHeight="1">
      <c r="A167" s="530"/>
      <c r="B167" s="628" t="s">
        <v>556</v>
      </c>
      <c r="C167" s="628"/>
      <c r="D167" s="628"/>
      <c r="E167" s="529"/>
      <c r="F167" s="529"/>
      <c r="G167" s="529"/>
      <c r="H167" s="529"/>
      <c r="I167" s="529"/>
      <c r="J167" s="529"/>
      <c r="K167" s="529"/>
      <c r="L167" s="529"/>
      <c r="M167" s="529"/>
      <c r="N167" s="529"/>
      <c r="O167" s="529"/>
    </row>
    <row r="168" spans="1:15" ht="12" customHeight="1">
      <c r="A168" s="530"/>
      <c r="B168" s="628" t="s">
        <v>558</v>
      </c>
      <c r="C168" s="628"/>
      <c r="D168" s="628"/>
      <c r="E168" s="529"/>
      <c r="F168" s="529"/>
      <c r="G168" s="529"/>
      <c r="H168" s="529"/>
      <c r="I168" s="529"/>
      <c r="J168" s="529"/>
      <c r="K168" s="529"/>
      <c r="L168" s="529"/>
      <c r="M168" s="529"/>
      <c r="N168" s="529"/>
      <c r="O168" s="529"/>
    </row>
    <row r="169" spans="1:15" ht="12" customHeight="1">
      <c r="A169" s="530"/>
      <c r="B169" s="628" t="s">
        <v>560</v>
      </c>
      <c r="C169" s="628"/>
      <c r="D169" s="628"/>
      <c r="E169" s="529"/>
      <c r="F169" s="529"/>
      <c r="G169" s="529"/>
      <c r="H169" s="529"/>
      <c r="I169" s="529"/>
      <c r="J169" s="529"/>
      <c r="K169" s="529"/>
      <c r="L169" s="529"/>
      <c r="M169" s="529"/>
      <c r="N169" s="529"/>
      <c r="O169" s="529"/>
    </row>
    <row r="170" spans="1:15" ht="12" customHeight="1">
      <c r="A170" s="530"/>
      <c r="B170" s="628"/>
      <c r="C170" s="628"/>
      <c r="D170" s="628"/>
      <c r="E170" s="529"/>
      <c r="F170" s="529"/>
      <c r="G170" s="529"/>
      <c r="H170" s="529"/>
      <c r="I170" s="529"/>
      <c r="J170" s="529"/>
      <c r="K170" s="529"/>
      <c r="L170" s="529"/>
      <c r="M170" s="529"/>
      <c r="N170" s="529"/>
      <c r="O170" s="529"/>
    </row>
    <row r="171" spans="1:15" ht="12" customHeight="1">
      <c r="A171" s="530"/>
      <c r="B171" s="628"/>
      <c r="C171" s="628"/>
      <c r="D171" s="628"/>
      <c r="E171" s="529"/>
      <c r="F171" s="529"/>
      <c r="G171" s="529"/>
      <c r="H171" s="529"/>
      <c r="I171" s="529"/>
      <c r="J171" s="529"/>
      <c r="K171" s="529"/>
      <c r="L171" s="529"/>
      <c r="M171" s="529"/>
      <c r="N171" s="529"/>
      <c r="O171" s="529"/>
    </row>
    <row r="172" spans="1:15" ht="12" customHeight="1">
      <c r="A172" s="530"/>
      <c r="B172" s="628"/>
      <c r="C172" s="628"/>
      <c r="D172" s="628"/>
      <c r="E172" s="529"/>
      <c r="F172" s="529"/>
      <c r="G172" s="529"/>
      <c r="H172" s="529"/>
      <c r="I172" s="529"/>
      <c r="J172" s="529"/>
      <c r="K172" s="529"/>
      <c r="L172" s="529"/>
      <c r="M172" s="529"/>
      <c r="N172" s="529"/>
      <c r="O172" s="529"/>
    </row>
    <row r="173" spans="1:15" ht="12" customHeight="1">
      <c r="A173" s="530"/>
      <c r="B173" s="628"/>
      <c r="C173" s="628"/>
      <c r="D173" s="628"/>
      <c r="E173" s="630"/>
      <c r="F173" s="630"/>
      <c r="G173" s="630"/>
      <c r="H173" s="630"/>
      <c r="I173" s="630"/>
      <c r="J173" s="630"/>
      <c r="K173" s="630"/>
      <c r="L173" s="630"/>
      <c r="M173" s="630"/>
      <c r="N173" s="630"/>
      <c r="O173" s="630"/>
    </row>
    <row r="174" spans="1:15" ht="12" customHeight="1">
      <c r="A174" s="530"/>
      <c r="B174" s="628"/>
      <c r="C174" s="628"/>
      <c r="D174" s="628"/>
      <c r="E174" s="529"/>
      <c r="F174" s="529"/>
      <c r="G174" s="529"/>
      <c r="H174" s="529"/>
      <c r="I174" s="529"/>
      <c r="J174" s="529"/>
      <c r="K174" s="529"/>
      <c r="L174" s="529"/>
      <c r="M174" s="529"/>
      <c r="N174" s="529"/>
      <c r="O174" s="529"/>
    </row>
    <row r="175" spans="1:15" ht="12" customHeight="1">
      <c r="A175" s="530"/>
      <c r="B175" s="628"/>
      <c r="C175" s="628"/>
      <c r="D175" s="628"/>
      <c r="E175" s="529"/>
      <c r="F175" s="529"/>
      <c r="G175" s="529"/>
      <c r="H175" s="529"/>
      <c r="I175" s="529"/>
      <c r="J175" s="529"/>
      <c r="K175" s="529"/>
      <c r="L175" s="529"/>
      <c r="M175" s="529"/>
      <c r="N175" s="529"/>
      <c r="O175" s="529"/>
    </row>
    <row r="176" spans="1:15" ht="12" customHeight="1">
      <c r="A176" s="530"/>
      <c r="B176" s="628"/>
      <c r="C176" s="628"/>
      <c r="D176" s="628"/>
      <c r="E176" s="529"/>
      <c r="F176" s="529"/>
      <c r="G176" s="529"/>
      <c r="H176" s="529"/>
      <c r="I176" s="529"/>
      <c r="J176" s="529"/>
      <c r="K176" s="529"/>
      <c r="L176" s="529"/>
      <c r="M176" s="529"/>
      <c r="N176" s="529"/>
      <c r="O176" s="529"/>
    </row>
    <row r="177" spans="1:15" ht="12" customHeight="1">
      <c r="A177" s="530"/>
      <c r="B177" s="628"/>
      <c r="C177" s="628"/>
      <c r="D177" s="628"/>
      <c r="E177" s="529"/>
      <c r="F177" s="529"/>
      <c r="G177" s="529"/>
      <c r="H177" s="529"/>
      <c r="I177" s="529"/>
      <c r="J177" s="529"/>
      <c r="K177" s="529"/>
      <c r="L177" s="529"/>
      <c r="M177" s="529"/>
      <c r="N177" s="529"/>
      <c r="O177" s="529"/>
    </row>
    <row r="178" spans="1:15" ht="12" customHeight="1">
      <c r="A178" s="530"/>
      <c r="B178" s="628"/>
      <c r="C178" s="628"/>
      <c r="D178" s="628"/>
      <c r="E178" s="529"/>
      <c r="F178" s="529"/>
      <c r="G178" s="529"/>
      <c r="H178" s="529"/>
      <c r="I178" s="529"/>
      <c r="J178" s="529"/>
      <c r="K178" s="529"/>
      <c r="L178" s="529"/>
      <c r="M178" s="529"/>
      <c r="N178" s="529"/>
      <c r="O178" s="529"/>
    </row>
    <row r="179" spans="1:15" ht="22.5" customHeight="1">
      <c r="A179" s="530"/>
      <c r="B179" s="1266"/>
      <c r="C179" s="1266"/>
      <c r="D179" s="1230"/>
      <c r="E179" s="1230"/>
      <c r="F179" s="1230"/>
      <c r="G179" s="1230"/>
      <c r="H179" s="1230"/>
      <c r="I179" s="1230"/>
      <c r="J179" s="1230"/>
      <c r="K179" s="1230"/>
      <c r="L179" s="1230"/>
      <c r="M179" s="1230"/>
      <c r="N179" s="1230"/>
      <c r="O179" s="1230"/>
    </row>
    <row r="180" spans="1:15" ht="3" customHeight="1">
      <c r="A180" s="530"/>
      <c r="B180" s="529"/>
      <c r="C180" s="529"/>
      <c r="D180" s="529"/>
      <c r="E180" s="529"/>
      <c r="F180" s="529"/>
      <c r="G180" s="529"/>
      <c r="H180" s="529"/>
      <c r="I180" s="529"/>
      <c r="J180" s="529"/>
      <c r="K180" s="529"/>
      <c r="L180" s="529"/>
      <c r="M180" s="529"/>
      <c r="N180" s="529"/>
      <c r="O180" s="529"/>
    </row>
    <row r="181" spans="1:15" ht="3" customHeight="1">
      <c r="A181" s="530"/>
      <c r="B181" s="529"/>
      <c r="C181" s="529"/>
      <c r="D181" s="529"/>
      <c r="E181" s="529"/>
      <c r="F181" s="529"/>
      <c r="G181" s="529"/>
      <c r="H181" s="529"/>
      <c r="I181" s="529"/>
      <c r="J181" s="529"/>
      <c r="K181" s="529"/>
      <c r="L181" s="529"/>
      <c r="M181" s="529"/>
      <c r="N181" s="529"/>
      <c r="O181" s="529"/>
    </row>
    <row r="182" spans="1:15" ht="12" customHeight="1">
      <c r="A182" s="530"/>
      <c r="B182" s="1263"/>
      <c r="C182" s="1263"/>
      <c r="D182" s="1264"/>
      <c r="E182" s="1264"/>
      <c r="F182" s="1264"/>
      <c r="G182" s="1264"/>
      <c r="H182" s="1264"/>
      <c r="I182" s="1264"/>
      <c r="J182" s="1264"/>
      <c r="K182" s="1264"/>
      <c r="L182" s="1264"/>
      <c r="M182" s="1264"/>
      <c r="N182" s="1264"/>
      <c r="O182" s="1264"/>
    </row>
    <row r="183" spans="1:15">
      <c r="C183" s="1265"/>
      <c r="D183" s="1265"/>
      <c r="E183" s="1265"/>
      <c r="F183" s="1265"/>
      <c r="G183" s="1265"/>
      <c r="H183" s="1265"/>
      <c r="I183" s="1265"/>
      <c r="J183" s="1265"/>
      <c r="K183" s="1265"/>
      <c r="L183" s="1265"/>
      <c r="M183" s="632"/>
      <c r="N183" s="632"/>
      <c r="O183" s="632"/>
    </row>
  </sheetData>
  <sheetProtection formatCells="0" selectLockedCells="1"/>
  <mergeCells count="320">
    <mergeCell ref="L54:M54"/>
    <mergeCell ref="L55:M55"/>
    <mergeCell ref="L56:M56"/>
    <mergeCell ref="L57:M57"/>
    <mergeCell ref="L58:M58"/>
    <mergeCell ref="L59:M59"/>
    <mergeCell ref="B182:C182"/>
    <mergeCell ref="D182:O182"/>
    <mergeCell ref="C183:L183"/>
    <mergeCell ref="A154:O154"/>
    <mergeCell ref="A155:O155"/>
    <mergeCell ref="A156:O156"/>
    <mergeCell ref="A157:O157"/>
    <mergeCell ref="A158:O158"/>
    <mergeCell ref="B179:C179"/>
    <mergeCell ref="D179:O179"/>
    <mergeCell ref="N148:O148"/>
    <mergeCell ref="A149:O149"/>
    <mergeCell ref="A150:O150"/>
    <mergeCell ref="A151:O151"/>
    <mergeCell ref="A152:O152"/>
    <mergeCell ref="A153:O153"/>
    <mergeCell ref="A144:O144"/>
    <mergeCell ref="A145:O145"/>
    <mergeCell ref="A146:O146"/>
    <mergeCell ref="A147:O147"/>
    <mergeCell ref="B148:C148"/>
    <mergeCell ref="D148:E148"/>
    <mergeCell ref="F148:G148"/>
    <mergeCell ref="H148:I148"/>
    <mergeCell ref="J148:K148"/>
    <mergeCell ref="L148:M148"/>
    <mergeCell ref="N138:O138"/>
    <mergeCell ref="A139:O139"/>
    <mergeCell ref="A140:O140"/>
    <mergeCell ref="A141:O141"/>
    <mergeCell ref="A142:O142"/>
    <mergeCell ref="A143:O143"/>
    <mergeCell ref="B138:C138"/>
    <mergeCell ref="D138:E138"/>
    <mergeCell ref="F138:G138"/>
    <mergeCell ref="H138:I138"/>
    <mergeCell ref="J138:K138"/>
    <mergeCell ref="L138:M138"/>
    <mergeCell ref="A129:O129"/>
    <mergeCell ref="A130:O130"/>
    <mergeCell ref="A131:O131"/>
    <mergeCell ref="A132:O132"/>
    <mergeCell ref="A133:O133"/>
    <mergeCell ref="A134:O134"/>
    <mergeCell ref="D125:N125"/>
    <mergeCell ref="B128:C128"/>
    <mergeCell ref="D128:E128"/>
    <mergeCell ref="F128:G128"/>
    <mergeCell ref="H128:I128"/>
    <mergeCell ref="J128:K128"/>
    <mergeCell ref="L128:M128"/>
    <mergeCell ref="N128:O128"/>
    <mergeCell ref="D119:N119"/>
    <mergeCell ref="B121:C121"/>
    <mergeCell ref="E121:G121"/>
    <mergeCell ref="I121:L121"/>
    <mergeCell ref="D122:N122"/>
    <mergeCell ref="B124:C124"/>
    <mergeCell ref="E124:G124"/>
    <mergeCell ref="I124:L124"/>
    <mergeCell ref="A110:O110"/>
    <mergeCell ref="A111:O111"/>
    <mergeCell ref="J113:M113"/>
    <mergeCell ref="C117:D117"/>
    <mergeCell ref="B118:C118"/>
    <mergeCell ref="D118:G118"/>
    <mergeCell ref="I118:L118"/>
    <mergeCell ref="B107:C107"/>
    <mergeCell ref="I107:J107"/>
    <mergeCell ref="B109:C109"/>
    <mergeCell ref="D109:E109"/>
    <mergeCell ref="F109:G109"/>
    <mergeCell ref="H109:I109"/>
    <mergeCell ref="J109:K109"/>
    <mergeCell ref="L109:M109"/>
    <mergeCell ref="N109:O109"/>
    <mergeCell ref="L107:O107"/>
    <mergeCell ref="B105:C105"/>
    <mergeCell ref="I105:J105"/>
    <mergeCell ref="B106:C106"/>
    <mergeCell ref="I106:J106"/>
    <mergeCell ref="B103:C103"/>
    <mergeCell ref="I103:J103"/>
    <mergeCell ref="B104:C104"/>
    <mergeCell ref="I104:J104"/>
    <mergeCell ref="L103:O103"/>
    <mergeCell ref="L104:O104"/>
    <mergeCell ref="L105:O105"/>
    <mergeCell ref="L106:O106"/>
    <mergeCell ref="B101:C101"/>
    <mergeCell ref="I101:J101"/>
    <mergeCell ref="B102:C102"/>
    <mergeCell ref="I102:J102"/>
    <mergeCell ref="K97:K98"/>
    <mergeCell ref="L97:M98"/>
    <mergeCell ref="N97:N98"/>
    <mergeCell ref="G98:H98"/>
    <mergeCell ref="B100:C100"/>
    <mergeCell ref="I100:J100"/>
    <mergeCell ref="L100:O100"/>
    <mergeCell ref="L101:O101"/>
    <mergeCell ref="L102:O102"/>
    <mergeCell ref="C89:D89"/>
    <mergeCell ref="G93:H93"/>
    <mergeCell ref="I93:J93"/>
    <mergeCell ref="G94:H94"/>
    <mergeCell ref="I94:J94"/>
    <mergeCell ref="G97:H97"/>
    <mergeCell ref="J81:K81"/>
    <mergeCell ref="L81:M81"/>
    <mergeCell ref="N81:O81"/>
    <mergeCell ref="A82:O82"/>
    <mergeCell ref="A83:O83"/>
    <mergeCell ref="J85:M85"/>
    <mergeCell ref="K93:L93"/>
    <mergeCell ref="K94:L94"/>
    <mergeCell ref="M93:O94"/>
    <mergeCell ref="C79:D79"/>
    <mergeCell ref="E79:G79"/>
    <mergeCell ref="B81:C81"/>
    <mergeCell ref="D81:E81"/>
    <mergeCell ref="F81:G81"/>
    <mergeCell ref="H81:I81"/>
    <mergeCell ref="E75:G75"/>
    <mergeCell ref="E76:G76"/>
    <mergeCell ref="C77:D77"/>
    <mergeCell ref="E77:G77"/>
    <mergeCell ref="C78:D78"/>
    <mergeCell ref="E78:G78"/>
    <mergeCell ref="C73:D73"/>
    <mergeCell ref="E73:G73"/>
    <mergeCell ref="J73:K73"/>
    <mergeCell ref="C74:D74"/>
    <mergeCell ref="E74:G74"/>
    <mergeCell ref="A62:O62"/>
    <mergeCell ref="A63:O63"/>
    <mergeCell ref="A64:O64"/>
    <mergeCell ref="A66:O66"/>
    <mergeCell ref="A67:O67"/>
    <mergeCell ref="J70:M70"/>
    <mergeCell ref="N60:O60"/>
    <mergeCell ref="B61:C61"/>
    <mergeCell ref="D61:E61"/>
    <mergeCell ref="F61:G61"/>
    <mergeCell ref="H61:I61"/>
    <mergeCell ref="J61:K61"/>
    <mergeCell ref="L61:M61"/>
    <mergeCell ref="N61:O61"/>
    <mergeCell ref="B60:C60"/>
    <mergeCell ref="D60:E60"/>
    <mergeCell ref="F60:G60"/>
    <mergeCell ref="H60:I60"/>
    <mergeCell ref="J60:K60"/>
    <mergeCell ref="L60:M60"/>
    <mergeCell ref="B59:C59"/>
    <mergeCell ref="F59:G59"/>
    <mergeCell ref="J59:K59"/>
    <mergeCell ref="B56:C56"/>
    <mergeCell ref="F56:G56"/>
    <mergeCell ref="J56:K56"/>
    <mergeCell ref="B57:C57"/>
    <mergeCell ref="F57:G57"/>
    <mergeCell ref="J57:K57"/>
    <mergeCell ref="B54:C54"/>
    <mergeCell ref="F54:G54"/>
    <mergeCell ref="J54:K54"/>
    <mergeCell ref="B55:C55"/>
    <mergeCell ref="F55:G55"/>
    <mergeCell ref="J55:K55"/>
    <mergeCell ref="B58:C58"/>
    <mergeCell ref="F58:G58"/>
    <mergeCell ref="J58:K58"/>
    <mergeCell ref="B48:C48"/>
    <mergeCell ref="B49:C49"/>
    <mergeCell ref="B51:C51"/>
    <mergeCell ref="B53:C53"/>
    <mergeCell ref="F53:G53"/>
    <mergeCell ref="J53:K53"/>
    <mergeCell ref="N42:O42"/>
    <mergeCell ref="B43:C43"/>
    <mergeCell ref="B44:C44"/>
    <mergeCell ref="B45:C45"/>
    <mergeCell ref="B46:C46"/>
    <mergeCell ref="B47:C47"/>
    <mergeCell ref="B42:C42"/>
    <mergeCell ref="D42:E42"/>
    <mergeCell ref="F42:G42"/>
    <mergeCell ref="H42:I42"/>
    <mergeCell ref="J42:K42"/>
    <mergeCell ref="L42:M42"/>
    <mergeCell ref="L53:M53"/>
    <mergeCell ref="N40:O40"/>
    <mergeCell ref="B41:C41"/>
    <mergeCell ref="D41:E41"/>
    <mergeCell ref="F41:G41"/>
    <mergeCell ref="H41:I41"/>
    <mergeCell ref="J41:K41"/>
    <mergeCell ref="L41:M41"/>
    <mergeCell ref="N41:O41"/>
    <mergeCell ref="B40:C40"/>
    <mergeCell ref="D40:E40"/>
    <mergeCell ref="F40:G40"/>
    <mergeCell ref="H40:I40"/>
    <mergeCell ref="J40:K40"/>
    <mergeCell ref="L40:M40"/>
    <mergeCell ref="D39:E39"/>
    <mergeCell ref="F39:G39"/>
    <mergeCell ref="H39:I39"/>
    <mergeCell ref="J39:K39"/>
    <mergeCell ref="L39:M39"/>
    <mergeCell ref="N39:O39"/>
    <mergeCell ref="N37:O37"/>
    <mergeCell ref="B38:C38"/>
    <mergeCell ref="D38:E38"/>
    <mergeCell ref="F38:G38"/>
    <mergeCell ref="H38:I38"/>
    <mergeCell ref="J38:K38"/>
    <mergeCell ref="L38:M38"/>
    <mergeCell ref="N38:O38"/>
    <mergeCell ref="B37:C37"/>
    <mergeCell ref="D37:E37"/>
    <mergeCell ref="F37:G37"/>
    <mergeCell ref="H37:I37"/>
    <mergeCell ref="J37:K37"/>
    <mergeCell ref="L37:M37"/>
    <mergeCell ref="N35:O35"/>
    <mergeCell ref="B36:C36"/>
    <mergeCell ref="D36:E36"/>
    <mergeCell ref="F36:G36"/>
    <mergeCell ref="H36:I36"/>
    <mergeCell ref="J36:K36"/>
    <mergeCell ref="L36:M36"/>
    <mergeCell ref="N36:O36"/>
    <mergeCell ref="B35:C35"/>
    <mergeCell ref="D35:E35"/>
    <mergeCell ref="F35:G35"/>
    <mergeCell ref="H35:I35"/>
    <mergeCell ref="J35:K35"/>
    <mergeCell ref="L35:M35"/>
    <mergeCell ref="N33:O33"/>
    <mergeCell ref="B34:C34"/>
    <mergeCell ref="D34:E34"/>
    <mergeCell ref="F34:G34"/>
    <mergeCell ref="H34:I34"/>
    <mergeCell ref="J34:K34"/>
    <mergeCell ref="L34:M34"/>
    <mergeCell ref="N34:O34"/>
    <mergeCell ref="B33:C33"/>
    <mergeCell ref="D33:E33"/>
    <mergeCell ref="F33:G33"/>
    <mergeCell ref="H33:I33"/>
    <mergeCell ref="J33:K33"/>
    <mergeCell ref="L33:M33"/>
    <mergeCell ref="N31:O31"/>
    <mergeCell ref="B32:C32"/>
    <mergeCell ref="D32:E32"/>
    <mergeCell ref="F32:G32"/>
    <mergeCell ref="H32:I32"/>
    <mergeCell ref="J32:K32"/>
    <mergeCell ref="L32:M32"/>
    <mergeCell ref="N32:O32"/>
    <mergeCell ref="B31:C31"/>
    <mergeCell ref="D31:E31"/>
    <mergeCell ref="F31:G31"/>
    <mergeCell ref="H31:I31"/>
    <mergeCell ref="J31:K31"/>
    <mergeCell ref="L31:M31"/>
    <mergeCell ref="N29:O29"/>
    <mergeCell ref="B30:C30"/>
    <mergeCell ref="D30:E30"/>
    <mergeCell ref="F30:G30"/>
    <mergeCell ref="H30:I30"/>
    <mergeCell ref="J30:K30"/>
    <mergeCell ref="L30:M30"/>
    <mergeCell ref="N30:O30"/>
    <mergeCell ref="B29:C29"/>
    <mergeCell ref="D29:E29"/>
    <mergeCell ref="F29:G29"/>
    <mergeCell ref="H29:I29"/>
    <mergeCell ref="J29:K29"/>
    <mergeCell ref="L29:M29"/>
    <mergeCell ref="N27:O27"/>
    <mergeCell ref="B28:C28"/>
    <mergeCell ref="D28:E28"/>
    <mergeCell ref="F28:G28"/>
    <mergeCell ref="H28:I28"/>
    <mergeCell ref="J28:K28"/>
    <mergeCell ref="L28:M28"/>
    <mergeCell ref="N28:O28"/>
    <mergeCell ref="B27:C27"/>
    <mergeCell ref="D27:E27"/>
    <mergeCell ref="F27:G27"/>
    <mergeCell ref="H27:I27"/>
    <mergeCell ref="J27:K27"/>
    <mergeCell ref="L27:M27"/>
    <mergeCell ref="B9:C10"/>
    <mergeCell ref="E9:H10"/>
    <mergeCell ref="E11:H11"/>
    <mergeCell ref="E12:H14"/>
    <mergeCell ref="B13:C14"/>
    <mergeCell ref="E15:H15"/>
    <mergeCell ref="A5:B5"/>
    <mergeCell ref="C5:E5"/>
    <mergeCell ref="G5:I5"/>
    <mergeCell ref="M5:M6"/>
    <mergeCell ref="O5:O6"/>
    <mergeCell ref="C6:G6"/>
    <mergeCell ref="A1:O1"/>
    <mergeCell ref="A2:O2"/>
    <mergeCell ref="A4:B4"/>
    <mergeCell ref="C4:E4"/>
    <mergeCell ref="G4:I4"/>
    <mergeCell ref="J4:L4"/>
    <mergeCell ref="M4:O4"/>
  </mergeCells>
  <printOptions horizontalCentered="1"/>
  <pageMargins left="0.23622047244094491" right="0.23622047244094491" top="0.55118110236220474" bottom="0.51181102362204722" header="0.31496062992125984" footer="0.15748031496062992"/>
  <pageSetup orientation="portrait" r:id="rId1"/>
  <headerFooter>
    <oddHeader>&amp;L&amp;8Prepared by Cantec Fire Alarms&amp;C&amp;8 2018 BC Fire Code: Section 6.4 Water-Based Fire Protection Systems</oddHeader>
    <oddFooter>&amp;C&amp;"-,Regular"&amp;G&amp;R&amp;8&amp;P of &amp;N</oddFooter>
  </headerFooter>
  <rowBreaks count="1" manualBreakCount="1">
    <brk id="112" max="14" man="1"/>
  </rowBreaks>
  <drawing r:id="rId2"/>
  <legacyDrawing r:id="rId3"/>
  <legacyDrawingHF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25A2E-756C-4E48-B196-1DA56570EF83}">
  <sheetPr codeName="Sheet18">
    <tabColor theme="4" tint="0.39997558519241921"/>
  </sheetPr>
  <dimension ref="A1:Q156"/>
  <sheetViews>
    <sheetView showGridLines="0" view="pageBreakPreview" zoomScale="115" zoomScaleNormal="130" zoomScaleSheetLayoutView="115" workbookViewId="0">
      <pane ySplit="5" topLeftCell="A6" activePane="bottomLeft" state="frozen"/>
      <selection activeCell="Q14" sqref="Q14"/>
      <selection pane="bottomLeft" activeCell="M5" sqref="M5:O5"/>
    </sheetView>
  </sheetViews>
  <sheetFormatPr defaultColWidth="9.140625" defaultRowHeight="12.75"/>
  <cols>
    <col min="1" max="1" width="3.7109375" style="636" customWidth="1"/>
    <col min="2" max="2" width="6.7109375" style="740" customWidth="1"/>
    <col min="3" max="3" width="3.5703125" style="740" customWidth="1"/>
    <col min="4" max="4" width="20.7109375" style="740" customWidth="1"/>
    <col min="5" max="5" width="12.28515625" style="636" customWidth="1"/>
    <col min="6" max="6" width="3.85546875" style="740" customWidth="1"/>
    <col min="7" max="7" width="1" style="636" customWidth="1"/>
    <col min="8" max="8" width="3.7109375" style="636" customWidth="1"/>
    <col min="9" max="9" width="7.7109375" style="636" customWidth="1"/>
    <col min="10" max="10" width="4.42578125" style="636" customWidth="1"/>
    <col min="11" max="11" width="20.140625" style="636" customWidth="1"/>
    <col min="12" max="12" width="4.7109375" style="636" customWidth="1"/>
    <col min="13" max="13" width="5.85546875" style="636" customWidth="1"/>
    <col min="14" max="14" width="5.28515625" style="636" customWidth="1"/>
    <col min="15" max="15" width="4" style="636" customWidth="1"/>
    <col min="16" max="16" width="8.140625" style="636" customWidth="1"/>
    <col min="17" max="16384" width="9.140625" style="636"/>
  </cols>
  <sheetData>
    <row r="1" spans="1:15" s="532" customFormat="1" ht="15">
      <c r="A1" s="1158" t="s">
        <v>766</v>
      </c>
      <c r="B1" s="1158"/>
      <c r="C1" s="1158"/>
      <c r="D1" s="1158"/>
      <c r="E1" s="1158"/>
      <c r="F1" s="1158"/>
      <c r="G1" s="1158"/>
      <c r="H1" s="1158"/>
      <c r="I1" s="1158"/>
      <c r="J1" s="1158"/>
      <c r="K1" s="1158"/>
      <c r="L1" s="1158"/>
      <c r="M1" s="1158"/>
      <c r="N1" s="1158"/>
      <c r="O1" s="1158"/>
    </row>
    <row r="2" spans="1:15" s="532" customFormat="1" ht="9" customHeight="1">
      <c r="A2" s="1159" t="s">
        <v>595</v>
      </c>
      <c r="B2" s="1159"/>
      <c r="C2" s="1159"/>
      <c r="D2" s="1159"/>
      <c r="E2" s="1159"/>
      <c r="F2" s="1159"/>
      <c r="G2" s="1159"/>
      <c r="H2" s="1159"/>
      <c r="I2" s="1159"/>
      <c r="J2" s="1159"/>
      <c r="K2" s="1159"/>
      <c r="L2" s="1159"/>
      <c r="M2" s="1159"/>
      <c r="N2" s="1159"/>
      <c r="O2" s="1159"/>
    </row>
    <row r="3" spans="1:15" s="532" customFormat="1" ht="5.25" customHeight="1" thickBot="1">
      <c r="A3" s="525"/>
      <c r="B3" s="526"/>
      <c r="C3" s="526"/>
      <c r="D3" s="526"/>
      <c r="E3" s="526"/>
      <c r="F3" s="526"/>
      <c r="G3" s="526"/>
      <c r="H3" s="526"/>
      <c r="I3" s="526"/>
      <c r="J3" s="526"/>
      <c r="K3" s="526"/>
      <c r="L3" s="526"/>
      <c r="M3" s="526"/>
      <c r="N3" s="526"/>
      <c r="O3" s="526"/>
    </row>
    <row r="4" spans="1:15" ht="13.5" thickTop="1">
      <c r="A4" s="633"/>
      <c r="B4" s="448"/>
      <c r="C4" s="133"/>
      <c r="D4" s="133"/>
      <c r="E4" s="634"/>
      <c r="F4" s="133"/>
      <c r="G4" s="634"/>
      <c r="H4" s="634"/>
      <c r="I4" s="634"/>
      <c r="J4" s="634"/>
      <c r="K4" s="634"/>
      <c r="L4" s="634"/>
      <c r="M4" s="634"/>
      <c r="N4" s="634"/>
      <c r="O4" s="635" t="str">
        <f>IF('Sprinkler Device List'!$C$4=0,'Sprinkler Device List'!$C$5,(CONCATENATE('Sprinkler Device List'!$C$5," - ",'Sprinkler Device List'!$C$4)))</f>
        <v xml:space="preserve"> - </v>
      </c>
    </row>
    <row r="5" spans="1:15">
      <c r="A5" s="637">
        <v>3</v>
      </c>
      <c r="B5" s="448" t="s">
        <v>767</v>
      </c>
      <c r="C5" s="638"/>
      <c r="D5" s="634"/>
      <c r="E5" s="638">
        <v>5</v>
      </c>
      <c r="F5" s="448" t="s">
        <v>768</v>
      </c>
      <c r="G5" s="639"/>
      <c r="H5" s="639"/>
      <c r="I5" s="639"/>
      <c r="J5" s="639"/>
      <c r="K5" s="639"/>
      <c r="L5" s="640" t="s">
        <v>219</v>
      </c>
      <c r="M5" s="1277" t="s">
        <v>220</v>
      </c>
      <c r="N5" s="1277"/>
      <c r="O5" s="1278"/>
    </row>
    <row r="6" spans="1:15" ht="6" customHeight="1" thickBot="1">
      <c r="A6" s="642"/>
      <c r="B6" s="643"/>
      <c r="C6" s="642"/>
      <c r="D6" s="644"/>
      <c r="E6" s="642"/>
      <c r="F6" s="643"/>
      <c r="G6" s="645"/>
      <c r="H6" s="645"/>
      <c r="I6" s="645"/>
      <c r="J6" s="645"/>
      <c r="K6" s="645"/>
      <c r="L6" s="646"/>
      <c r="M6" s="647"/>
      <c r="N6" s="646"/>
      <c r="O6" s="644"/>
    </row>
    <row r="7" spans="1:15" ht="13.5" thickTop="1">
      <c r="A7" s="62" t="s">
        <v>769</v>
      </c>
      <c r="B7" s="52"/>
      <c r="C7" s="52"/>
      <c r="D7" s="52"/>
      <c r="E7" s="212"/>
      <c r="F7" s="52"/>
      <c r="G7" s="212"/>
      <c r="H7" s="62" t="s">
        <v>770</v>
      </c>
      <c r="I7" s="52"/>
      <c r="J7" s="126"/>
      <c r="K7" s="86"/>
      <c r="L7" s="212"/>
      <c r="M7" s="52"/>
      <c r="N7" s="212"/>
      <c r="O7" s="212"/>
    </row>
    <row r="8" spans="1:15" ht="12" customHeight="1" thickBot="1">
      <c r="A8" s="648" t="s">
        <v>771</v>
      </c>
      <c r="B8" s="649"/>
      <c r="C8" s="650"/>
      <c r="D8" s="650"/>
      <c r="E8" s="1272"/>
      <c r="F8" s="1273"/>
      <c r="G8" s="212"/>
      <c r="H8" s="651" t="s">
        <v>772</v>
      </c>
      <c r="I8" s="133"/>
      <c r="J8" s="133"/>
      <c r="K8" s="133"/>
      <c r="L8" s="634"/>
      <c r="M8" s="133"/>
      <c r="N8" s="634"/>
      <c r="O8" s="652"/>
    </row>
    <row r="9" spans="1:15" ht="12" customHeight="1" thickBot="1">
      <c r="A9" s="653"/>
      <c r="B9" s="654" t="s">
        <v>773</v>
      </c>
      <c r="C9" s="655"/>
      <c r="D9" s="1274" t="s">
        <v>774</v>
      </c>
      <c r="E9" s="1274"/>
      <c r="F9" s="656"/>
      <c r="G9" s="212"/>
      <c r="H9" s="657"/>
      <c r="I9" s="654" t="s">
        <v>773</v>
      </c>
      <c r="J9" s="658"/>
      <c r="K9" s="1275" t="s">
        <v>774</v>
      </c>
      <c r="L9" s="1275"/>
      <c r="M9" s="1275"/>
      <c r="N9" s="1276"/>
      <c r="O9" s="656"/>
    </row>
    <row r="10" spans="1:15" ht="12" customHeight="1">
      <c r="A10" s="1267"/>
      <c r="B10" s="1270" t="s">
        <v>775</v>
      </c>
      <c r="C10" s="661" t="s">
        <v>776</v>
      </c>
      <c r="D10" s="662"/>
      <c r="E10" s="212"/>
      <c r="F10" s="69"/>
      <c r="G10" s="212"/>
      <c r="H10" s="663"/>
      <c r="I10" s="664" t="s">
        <v>777</v>
      </c>
      <c r="J10" s="665" t="s">
        <v>778</v>
      </c>
      <c r="K10" s="666"/>
      <c r="L10" s="634"/>
      <c r="M10" s="133"/>
      <c r="N10" s="634"/>
      <c r="O10" s="667"/>
    </row>
    <row r="11" spans="1:15" ht="12" customHeight="1">
      <c r="A11" s="1268"/>
      <c r="B11" s="1270"/>
      <c r="C11" s="661" t="s">
        <v>779</v>
      </c>
      <c r="D11" s="662"/>
      <c r="E11" s="212"/>
      <c r="F11" s="69"/>
      <c r="G11" s="212"/>
      <c r="H11" s="663"/>
      <c r="I11" s="664" t="s">
        <v>780</v>
      </c>
      <c r="J11" s="669" t="s">
        <v>781</v>
      </c>
      <c r="K11" s="670"/>
      <c r="L11" s="671"/>
      <c r="M11" s="53"/>
      <c r="N11" s="671"/>
      <c r="O11" s="667"/>
    </row>
    <row r="12" spans="1:15" ht="12" customHeight="1">
      <c r="A12" s="1269"/>
      <c r="B12" s="1271"/>
      <c r="C12" s="661" t="s">
        <v>782</v>
      </c>
      <c r="D12" s="662"/>
      <c r="E12" s="212"/>
      <c r="F12" s="69"/>
      <c r="G12" s="212"/>
      <c r="H12" s="663"/>
      <c r="I12" s="672" t="s">
        <v>783</v>
      </c>
      <c r="J12" s="673" t="s">
        <v>784</v>
      </c>
      <c r="K12" s="674"/>
      <c r="L12" s="649"/>
      <c r="M12" s="130"/>
      <c r="N12" s="649"/>
      <c r="O12" s="652"/>
    </row>
    <row r="13" spans="1:15" ht="12" customHeight="1">
      <c r="A13" s="1279"/>
      <c r="B13" s="1280" t="s">
        <v>785</v>
      </c>
      <c r="C13" s="673" t="s">
        <v>786</v>
      </c>
      <c r="D13" s="674"/>
      <c r="E13" s="649"/>
      <c r="F13" s="130"/>
      <c r="G13" s="212"/>
      <c r="H13" s="663"/>
      <c r="I13" s="672" t="s">
        <v>787</v>
      </c>
      <c r="J13" s="665" t="s">
        <v>788</v>
      </c>
      <c r="K13" s="666"/>
      <c r="L13" s="634"/>
      <c r="M13" s="133"/>
      <c r="N13" s="634"/>
      <c r="O13" s="641"/>
    </row>
    <row r="14" spans="1:15" ht="12" customHeight="1">
      <c r="A14" s="1269"/>
      <c r="B14" s="1271"/>
      <c r="C14" s="669" t="s">
        <v>789</v>
      </c>
      <c r="D14" s="670"/>
      <c r="E14" s="671"/>
      <c r="F14" s="135"/>
      <c r="G14" s="212"/>
      <c r="H14" s="1279"/>
      <c r="I14" s="1282" t="s">
        <v>790</v>
      </c>
      <c r="J14" s="661" t="s">
        <v>791</v>
      </c>
      <c r="K14" s="662"/>
      <c r="L14" s="212"/>
      <c r="M14" s="52"/>
      <c r="N14" s="212"/>
      <c r="O14" s="677"/>
    </row>
    <row r="15" spans="1:15" ht="12" customHeight="1">
      <c r="A15" s="678"/>
      <c r="B15" s="679" t="s">
        <v>792</v>
      </c>
      <c r="C15" s="680" t="s">
        <v>793</v>
      </c>
      <c r="D15" s="670"/>
      <c r="E15" s="671"/>
      <c r="F15" s="135"/>
      <c r="G15" s="212"/>
      <c r="H15" s="1281"/>
      <c r="I15" s="1283"/>
      <c r="J15" s="661" t="s">
        <v>794</v>
      </c>
      <c r="K15" s="662"/>
      <c r="L15" s="212"/>
      <c r="M15" s="52"/>
      <c r="N15" s="212"/>
      <c r="O15" s="677"/>
    </row>
    <row r="16" spans="1:15" ht="12" customHeight="1">
      <c r="A16" s="678"/>
      <c r="B16" s="679" t="s">
        <v>795</v>
      </c>
      <c r="C16" s="681" t="s">
        <v>796</v>
      </c>
      <c r="D16" s="666"/>
      <c r="E16" s="634"/>
      <c r="F16" s="77"/>
      <c r="G16" s="212"/>
      <c r="H16" s="1284"/>
      <c r="I16" s="1286" t="s">
        <v>797</v>
      </c>
      <c r="J16" s="673" t="s">
        <v>798</v>
      </c>
      <c r="K16" s="674"/>
      <c r="L16" s="649"/>
      <c r="M16" s="144"/>
      <c r="N16" s="649"/>
      <c r="O16" s="652"/>
    </row>
    <row r="17" spans="1:15" ht="12" customHeight="1">
      <c r="A17" s="678"/>
      <c r="B17" s="679" t="s">
        <v>799</v>
      </c>
      <c r="C17" s="681" t="s">
        <v>800</v>
      </c>
      <c r="D17" s="666"/>
      <c r="E17" s="634"/>
      <c r="F17" s="77"/>
      <c r="G17" s="212"/>
      <c r="H17" s="1285"/>
      <c r="I17" s="1287"/>
      <c r="J17" s="669" t="s">
        <v>801</v>
      </c>
      <c r="K17" s="670"/>
      <c r="L17" s="671"/>
      <c r="M17" s="53"/>
      <c r="N17" s="671"/>
      <c r="O17" s="667"/>
    </row>
    <row r="18" spans="1:15" ht="12" customHeight="1">
      <c r="A18" s="678"/>
      <c r="B18" s="682" t="s">
        <v>802</v>
      </c>
      <c r="C18" s="683" t="s">
        <v>803</v>
      </c>
      <c r="D18" s="674"/>
      <c r="E18" s="649"/>
      <c r="F18" s="130"/>
      <c r="G18" s="212"/>
      <c r="H18" s="62"/>
      <c r="I18" s="62"/>
      <c r="J18" s="62"/>
      <c r="K18" s="62"/>
      <c r="L18" s="684"/>
      <c r="M18" s="685"/>
      <c r="N18" s="684"/>
      <c r="O18" s="212"/>
    </row>
    <row r="19" spans="1:15" ht="12" customHeight="1">
      <c r="A19" s="1279"/>
      <c r="B19" s="1282" t="s">
        <v>804</v>
      </c>
      <c r="C19" s="673" t="s">
        <v>805</v>
      </c>
      <c r="D19" s="674"/>
      <c r="E19" s="649"/>
      <c r="F19" s="130"/>
      <c r="G19" s="212"/>
      <c r="H19" s="62" t="s">
        <v>806</v>
      </c>
      <c r="I19" s="52"/>
      <c r="J19" s="126"/>
      <c r="K19" s="86"/>
      <c r="L19" s="212"/>
      <c r="M19" s="52"/>
      <c r="N19" s="212"/>
      <c r="O19" s="212"/>
    </row>
    <row r="20" spans="1:15" ht="12" customHeight="1" thickBot="1">
      <c r="A20" s="1269"/>
      <c r="B20" s="1287"/>
      <c r="C20" s="669" t="s">
        <v>807</v>
      </c>
      <c r="D20" s="670"/>
      <c r="E20" s="671"/>
      <c r="F20" s="135"/>
      <c r="G20" s="212"/>
      <c r="H20" s="651" t="s">
        <v>808</v>
      </c>
      <c r="I20" s="133"/>
      <c r="J20" s="133"/>
      <c r="K20" s="133"/>
      <c r="L20" s="634"/>
      <c r="M20" s="133"/>
      <c r="N20" s="634"/>
      <c r="O20" s="652"/>
    </row>
    <row r="21" spans="1:15" ht="12" customHeight="1" thickBot="1">
      <c r="A21" s="678"/>
      <c r="B21" s="686" t="s">
        <v>809</v>
      </c>
      <c r="C21" s="680" t="s">
        <v>810</v>
      </c>
      <c r="D21" s="670"/>
      <c r="E21" s="671"/>
      <c r="F21" s="135"/>
      <c r="G21" s="212"/>
      <c r="H21" s="657"/>
      <c r="I21" s="654" t="s">
        <v>773</v>
      </c>
      <c r="J21" s="658"/>
      <c r="K21" s="1275" t="s">
        <v>774</v>
      </c>
      <c r="L21" s="1275"/>
      <c r="M21" s="1275"/>
      <c r="N21" s="1276"/>
      <c r="O21" s="656"/>
    </row>
    <row r="22" spans="1:15" ht="12" customHeight="1">
      <c r="A22" s="678"/>
      <c r="B22" s="679" t="s">
        <v>811</v>
      </c>
      <c r="C22" s="683" t="s">
        <v>812</v>
      </c>
      <c r="D22" s="674"/>
      <c r="E22" s="649"/>
      <c r="F22" s="130"/>
      <c r="G22" s="212"/>
      <c r="H22" s="663"/>
      <c r="I22" s="664" t="s">
        <v>813</v>
      </c>
      <c r="J22" s="673" t="s">
        <v>814</v>
      </c>
      <c r="K22" s="674"/>
      <c r="L22" s="649"/>
      <c r="M22" s="144"/>
      <c r="N22" s="649"/>
      <c r="O22" s="677"/>
    </row>
    <row r="23" spans="1:15" ht="12" customHeight="1">
      <c r="A23" s="1279"/>
      <c r="B23" s="1282" t="s">
        <v>815</v>
      </c>
      <c r="C23" s="673" t="s">
        <v>816</v>
      </c>
      <c r="D23" s="674"/>
      <c r="E23" s="649"/>
      <c r="F23" s="130"/>
      <c r="G23" s="212"/>
      <c r="H23" s="1267"/>
      <c r="I23" s="1286" t="s">
        <v>817</v>
      </c>
      <c r="J23" s="673" t="s">
        <v>818</v>
      </c>
      <c r="K23" s="674"/>
      <c r="L23" s="649"/>
      <c r="M23" s="144"/>
      <c r="N23" s="649"/>
      <c r="O23" s="652"/>
    </row>
    <row r="24" spans="1:15" ht="12" customHeight="1">
      <c r="A24" s="1269"/>
      <c r="B24" s="1287"/>
      <c r="C24" s="669" t="s">
        <v>819</v>
      </c>
      <c r="D24" s="670"/>
      <c r="E24" s="671"/>
      <c r="F24" s="135"/>
      <c r="G24" s="212"/>
      <c r="H24" s="1269"/>
      <c r="I24" s="1287"/>
      <c r="J24" s="669" t="s">
        <v>820</v>
      </c>
      <c r="K24" s="670"/>
      <c r="L24" s="671"/>
      <c r="M24" s="53"/>
      <c r="N24" s="671"/>
      <c r="O24" s="667"/>
    </row>
    <row r="25" spans="1:15" ht="12" customHeight="1">
      <c r="A25" s="687"/>
      <c r="B25" s="688" t="s">
        <v>821</v>
      </c>
      <c r="C25" s="673" t="s">
        <v>822</v>
      </c>
      <c r="D25" s="674"/>
      <c r="E25" s="649"/>
      <c r="F25" s="130"/>
      <c r="G25" s="212"/>
      <c r="H25" s="663"/>
      <c r="I25" s="672" t="s">
        <v>823</v>
      </c>
      <c r="J25" s="669" t="s">
        <v>824</v>
      </c>
      <c r="K25" s="670"/>
      <c r="L25" s="671"/>
      <c r="M25" s="53"/>
      <c r="N25" s="671"/>
      <c r="O25" s="667"/>
    </row>
    <row r="26" spans="1:15" ht="12" customHeight="1">
      <c r="A26" s="278"/>
      <c r="B26" s="144"/>
      <c r="C26" s="689"/>
      <c r="D26" s="110"/>
      <c r="E26" s="649"/>
      <c r="F26" s="144"/>
      <c r="G26" s="212"/>
      <c r="H26" s="663"/>
      <c r="I26" s="672" t="s">
        <v>825</v>
      </c>
      <c r="J26" s="669" t="s">
        <v>826</v>
      </c>
      <c r="K26" s="670"/>
      <c r="L26" s="671"/>
      <c r="M26" s="53"/>
      <c r="N26" s="671"/>
      <c r="O26" s="667"/>
    </row>
    <row r="27" spans="1:15" ht="12" customHeight="1" thickBot="1">
      <c r="A27" s="651" t="s">
        <v>827</v>
      </c>
      <c r="B27" s="133"/>
      <c r="C27" s="133"/>
      <c r="D27" s="133"/>
      <c r="E27" s="634"/>
      <c r="F27" s="77"/>
      <c r="G27" s="212"/>
      <c r="H27" s="663"/>
      <c r="I27" s="672" t="s">
        <v>828</v>
      </c>
      <c r="J27" s="669" t="s">
        <v>829</v>
      </c>
      <c r="K27" s="670"/>
      <c r="L27" s="671"/>
      <c r="M27" s="53"/>
      <c r="N27" s="671"/>
      <c r="O27" s="667"/>
    </row>
    <row r="28" spans="1:15" ht="12" customHeight="1" thickBot="1">
      <c r="A28" s="651"/>
      <c r="B28" s="654" t="s">
        <v>773</v>
      </c>
      <c r="C28" s="165"/>
      <c r="D28" s="1274" t="s">
        <v>774</v>
      </c>
      <c r="E28" s="1274"/>
      <c r="F28" s="656"/>
      <c r="G28" s="212"/>
      <c r="H28" s="663"/>
      <c r="I28" s="672" t="s">
        <v>830</v>
      </c>
      <c r="J28" s="669" t="s">
        <v>831</v>
      </c>
      <c r="K28" s="670"/>
      <c r="L28" s="671"/>
      <c r="M28" s="53"/>
      <c r="N28" s="671"/>
      <c r="O28" s="667"/>
    </row>
    <row r="29" spans="1:15" ht="12" customHeight="1">
      <c r="A29" s="122"/>
      <c r="B29" s="690" t="s">
        <v>832</v>
      </c>
      <c r="C29" s="661" t="s">
        <v>833</v>
      </c>
      <c r="D29" s="662"/>
      <c r="E29" s="212"/>
      <c r="F29" s="69"/>
      <c r="G29" s="212"/>
      <c r="H29" s="663"/>
      <c r="I29" s="672" t="s">
        <v>834</v>
      </c>
      <c r="J29" s="669" t="s">
        <v>835</v>
      </c>
      <c r="K29" s="670"/>
      <c r="L29" s="671"/>
      <c r="M29" s="53"/>
      <c r="N29" s="671"/>
      <c r="O29" s="667"/>
    </row>
    <row r="30" spans="1:15" ht="12" customHeight="1">
      <c r="A30" s="122"/>
      <c r="B30" s="691" t="s">
        <v>836</v>
      </c>
      <c r="C30" s="91" t="s">
        <v>837</v>
      </c>
      <c r="D30" s="108"/>
      <c r="E30" s="649"/>
      <c r="F30" s="130"/>
      <c r="G30" s="212"/>
      <c r="H30" s="692"/>
      <c r="I30" s="77" t="s">
        <v>838</v>
      </c>
      <c r="J30" s="693" t="s">
        <v>839</v>
      </c>
      <c r="K30" s="693"/>
      <c r="L30" s="694"/>
      <c r="M30" s="694"/>
      <c r="N30" s="649"/>
      <c r="O30" s="652"/>
    </row>
    <row r="31" spans="1:15" ht="12" customHeight="1">
      <c r="A31" s="122"/>
      <c r="B31" s="691" t="s">
        <v>840</v>
      </c>
      <c r="C31" s="695" t="s">
        <v>841</v>
      </c>
      <c r="D31" s="696"/>
      <c r="E31" s="634"/>
      <c r="F31" s="77"/>
      <c r="G31" s="212"/>
      <c r="H31" s="692"/>
      <c r="I31" s="133" t="s">
        <v>842</v>
      </c>
      <c r="J31" s="697" t="s">
        <v>843</v>
      </c>
      <c r="K31" s="698"/>
      <c r="L31" s="698"/>
      <c r="M31" s="698"/>
      <c r="N31" s="634"/>
      <c r="O31" s="641"/>
    </row>
    <row r="32" spans="1:15" ht="12" customHeight="1">
      <c r="A32" s="122"/>
      <c r="B32" s="691" t="s">
        <v>844</v>
      </c>
      <c r="C32" s="699" t="s">
        <v>845</v>
      </c>
      <c r="D32" s="111"/>
      <c r="E32" s="634"/>
      <c r="F32" s="77"/>
      <c r="G32" s="212"/>
      <c r="H32" s="692"/>
      <c r="I32" s="77" t="s">
        <v>846</v>
      </c>
      <c r="J32" s="697" t="s">
        <v>847</v>
      </c>
      <c r="K32" s="698"/>
      <c r="L32" s="698"/>
      <c r="M32" s="698"/>
      <c r="N32" s="634"/>
      <c r="O32" s="641"/>
    </row>
    <row r="33" spans="1:15" ht="12" customHeight="1">
      <c r="A33" s="122"/>
      <c r="B33" s="700" t="s">
        <v>848</v>
      </c>
      <c r="C33" s="76" t="s">
        <v>849</v>
      </c>
      <c r="D33" s="109"/>
      <c r="E33" s="671"/>
      <c r="F33" s="135"/>
      <c r="G33" s="212"/>
      <c r="H33" s="663"/>
      <c r="I33" s="77" t="s">
        <v>850</v>
      </c>
      <c r="J33" s="697" t="s">
        <v>851</v>
      </c>
      <c r="K33" s="698"/>
      <c r="L33" s="698"/>
      <c r="M33" s="698"/>
      <c r="N33" s="634"/>
      <c r="O33" s="641"/>
    </row>
    <row r="34" spans="1:15" ht="12" customHeight="1">
      <c r="A34" s="275"/>
      <c r="B34" s="52"/>
      <c r="C34" s="662"/>
      <c r="D34" s="662"/>
      <c r="E34" s="212"/>
      <c r="F34" s="52"/>
      <c r="G34" s="212"/>
      <c r="H34" s="663"/>
      <c r="I34" s="701" t="s">
        <v>852</v>
      </c>
      <c r="J34" s="697" t="s">
        <v>853</v>
      </c>
      <c r="K34" s="698"/>
      <c r="L34" s="698"/>
      <c r="M34" s="698"/>
      <c r="N34" s="634"/>
      <c r="O34" s="641"/>
    </row>
    <row r="35" spans="1:15" ht="12" customHeight="1">
      <c r="A35" s="62" t="s">
        <v>854</v>
      </c>
      <c r="B35" s="52"/>
      <c r="C35" s="126"/>
      <c r="D35" s="86"/>
      <c r="E35" s="212"/>
      <c r="F35" s="52"/>
      <c r="G35" s="212"/>
      <c r="H35" s="702"/>
      <c r="I35" s="701" t="s">
        <v>855</v>
      </c>
      <c r="J35" s="697" t="s">
        <v>856</v>
      </c>
      <c r="K35" s="698"/>
      <c r="L35" s="698"/>
      <c r="M35" s="698"/>
      <c r="N35" s="634"/>
      <c r="O35" s="641"/>
    </row>
    <row r="36" spans="1:15" ht="12" customHeight="1" thickBot="1">
      <c r="A36" s="651" t="s">
        <v>857</v>
      </c>
      <c r="B36" s="133"/>
      <c r="C36" s="133"/>
      <c r="D36" s="133"/>
      <c r="E36" s="634"/>
      <c r="F36" s="77"/>
      <c r="G36" s="212"/>
      <c r="H36" s="146"/>
      <c r="I36" s="701" t="s">
        <v>858</v>
      </c>
      <c r="J36" s="697" t="s">
        <v>859</v>
      </c>
      <c r="K36" s="698"/>
      <c r="L36" s="698"/>
      <c r="M36" s="698"/>
      <c r="N36" s="634"/>
      <c r="O36" s="641"/>
    </row>
    <row r="37" spans="1:15" ht="12" customHeight="1" thickBot="1">
      <c r="A37" s="651"/>
      <c r="B37" s="654" t="s">
        <v>773</v>
      </c>
      <c r="C37" s="650"/>
      <c r="D37" s="1274" t="s">
        <v>774</v>
      </c>
      <c r="E37" s="1274"/>
      <c r="F37" s="656"/>
      <c r="G37" s="212"/>
      <c r="H37" s="62"/>
      <c r="I37" s="62"/>
      <c r="J37" s="62"/>
      <c r="K37" s="62"/>
      <c r="L37" s="684"/>
      <c r="M37" s="685"/>
      <c r="N37" s="684"/>
      <c r="O37" s="212"/>
    </row>
    <row r="38" spans="1:15" ht="12" customHeight="1">
      <c r="A38" s="1288"/>
      <c r="B38" s="1290" t="s">
        <v>860</v>
      </c>
      <c r="C38" s="673" t="s">
        <v>861</v>
      </c>
      <c r="D38" s="674"/>
      <c r="E38" s="649"/>
      <c r="F38" s="130"/>
      <c r="G38" s="212"/>
      <c r="H38" s="62" t="s">
        <v>806</v>
      </c>
      <c r="I38" s="52"/>
      <c r="J38" s="126"/>
      <c r="K38" s="86"/>
      <c r="L38" s="212"/>
      <c r="M38" s="52"/>
      <c r="N38" s="212"/>
      <c r="O38" s="212"/>
    </row>
    <row r="39" spans="1:15" ht="12" customHeight="1" thickBot="1">
      <c r="A39" s="1289"/>
      <c r="B39" s="1291"/>
      <c r="C39" s="705" t="s">
        <v>862</v>
      </c>
      <c r="D39" s="127"/>
      <c r="E39" s="212"/>
      <c r="F39" s="69"/>
      <c r="G39" s="212"/>
      <c r="H39" s="651" t="s">
        <v>863</v>
      </c>
      <c r="I39" s="133"/>
      <c r="J39" s="133"/>
      <c r="K39" s="133"/>
      <c r="L39" s="634"/>
      <c r="M39" s="133"/>
      <c r="N39" s="634"/>
      <c r="O39" s="652"/>
    </row>
    <row r="40" spans="1:15" ht="12" customHeight="1" thickBot="1">
      <c r="A40" s="1292"/>
      <c r="B40" s="1293" t="s">
        <v>864</v>
      </c>
      <c r="C40" s="91" t="s">
        <v>865</v>
      </c>
      <c r="D40" s="108"/>
      <c r="E40" s="649"/>
      <c r="F40" s="130"/>
      <c r="G40" s="212"/>
      <c r="H40" s="657"/>
      <c r="I40" s="654" t="s">
        <v>773</v>
      </c>
      <c r="J40" s="658"/>
      <c r="K40" s="1275" t="s">
        <v>774</v>
      </c>
      <c r="L40" s="1275"/>
      <c r="M40" s="1275"/>
      <c r="N40" s="1276"/>
      <c r="O40" s="656"/>
    </row>
    <row r="41" spans="1:15" ht="12" customHeight="1">
      <c r="A41" s="1289"/>
      <c r="B41" s="1291"/>
      <c r="C41" s="92" t="s">
        <v>866</v>
      </c>
      <c r="D41" s="109"/>
      <c r="E41" s="671"/>
      <c r="F41" s="135"/>
      <c r="G41" s="212"/>
      <c r="H41" s="659"/>
      <c r="I41" s="707" t="s">
        <v>867</v>
      </c>
      <c r="J41" s="673" t="s">
        <v>868</v>
      </c>
      <c r="K41" s="674"/>
      <c r="L41" s="649"/>
      <c r="M41" s="144"/>
      <c r="N41" s="649"/>
      <c r="O41" s="708"/>
    </row>
    <row r="42" spans="1:15" ht="12" customHeight="1">
      <c r="A42" s="122"/>
      <c r="B42" s="709" t="s">
        <v>869</v>
      </c>
      <c r="C42" s="76" t="s">
        <v>870</v>
      </c>
      <c r="D42" s="109"/>
      <c r="E42" s="671"/>
      <c r="F42" s="135"/>
      <c r="G42" s="212"/>
      <c r="H42" s="659"/>
      <c r="I42" s="707" t="s">
        <v>871</v>
      </c>
      <c r="J42" s="673" t="s">
        <v>872</v>
      </c>
      <c r="K42" s="674"/>
      <c r="L42" s="649"/>
      <c r="M42" s="144"/>
      <c r="N42" s="649"/>
      <c r="O42" s="677"/>
    </row>
    <row r="43" spans="1:15" ht="12" customHeight="1">
      <c r="A43" s="122"/>
      <c r="B43" s="710" t="s">
        <v>873</v>
      </c>
      <c r="C43" s="681" t="s">
        <v>874</v>
      </c>
      <c r="D43" s="666"/>
      <c r="E43" s="634"/>
      <c r="F43" s="77"/>
      <c r="G43" s="212"/>
      <c r="H43" s="711"/>
      <c r="I43" s="712" t="s">
        <v>875</v>
      </c>
      <c r="J43" s="665" t="s">
        <v>876</v>
      </c>
      <c r="K43" s="666"/>
      <c r="L43" s="634"/>
      <c r="M43" s="133"/>
      <c r="N43" s="634"/>
      <c r="O43" s="641"/>
    </row>
    <row r="44" spans="1:15" ht="12" customHeight="1">
      <c r="A44" s="122"/>
      <c r="B44" s="710" t="s">
        <v>877</v>
      </c>
      <c r="C44" s="681" t="s">
        <v>878</v>
      </c>
      <c r="D44" s="666"/>
      <c r="E44" s="634"/>
      <c r="F44" s="77"/>
      <c r="G44" s="212"/>
      <c r="H44" s="711"/>
      <c r="I44" s="713" t="s">
        <v>879</v>
      </c>
      <c r="J44" s="669" t="s">
        <v>880</v>
      </c>
      <c r="K44" s="670"/>
      <c r="L44" s="671"/>
      <c r="M44" s="53"/>
      <c r="N44" s="671"/>
      <c r="O44" s="667"/>
    </row>
    <row r="45" spans="1:15" ht="12" customHeight="1">
      <c r="A45" s="122"/>
      <c r="B45" s="710" t="s">
        <v>881</v>
      </c>
      <c r="C45" s="681" t="s">
        <v>882</v>
      </c>
      <c r="D45" s="666"/>
      <c r="E45" s="634"/>
      <c r="F45" s="77"/>
      <c r="G45" s="212"/>
      <c r="H45" s="706"/>
      <c r="I45" s="672" t="s">
        <v>883</v>
      </c>
      <c r="J45" s="669" t="s">
        <v>884</v>
      </c>
      <c r="K45" s="670"/>
      <c r="L45" s="671"/>
      <c r="M45" s="53"/>
      <c r="N45" s="671"/>
      <c r="O45" s="667"/>
    </row>
    <row r="46" spans="1:15" ht="12" customHeight="1">
      <c r="A46" s="714"/>
      <c r="B46" s="715" t="s">
        <v>885</v>
      </c>
      <c r="C46" s="683" t="s">
        <v>886</v>
      </c>
      <c r="D46" s="674"/>
      <c r="E46" s="649"/>
      <c r="F46" s="130"/>
      <c r="G46" s="212"/>
      <c r="H46" s="716"/>
      <c r="I46" s="717" t="s">
        <v>887</v>
      </c>
      <c r="J46" s="669" t="s">
        <v>888</v>
      </c>
      <c r="K46" s="670"/>
      <c r="L46" s="671"/>
      <c r="M46" s="53"/>
      <c r="N46" s="671"/>
      <c r="O46" s="667"/>
    </row>
    <row r="47" spans="1:15" ht="12" customHeight="1">
      <c r="A47" s="649"/>
      <c r="B47" s="144"/>
      <c r="C47" s="144"/>
      <c r="D47" s="144"/>
      <c r="E47" s="649"/>
      <c r="F47" s="144"/>
      <c r="G47" s="212"/>
      <c r="H47" s="716"/>
      <c r="I47" s="717" t="s">
        <v>889</v>
      </c>
      <c r="J47" s="669" t="s">
        <v>890</v>
      </c>
      <c r="K47" s="670"/>
      <c r="L47" s="671"/>
      <c r="M47" s="53"/>
      <c r="N47" s="671"/>
      <c r="O47" s="667"/>
    </row>
    <row r="48" spans="1:15" ht="12" customHeight="1">
      <c r="A48" s="62" t="s">
        <v>770</v>
      </c>
      <c r="B48" s="52"/>
      <c r="C48" s="126"/>
      <c r="D48" s="86"/>
      <c r="E48" s="212"/>
      <c r="F48" s="52"/>
      <c r="G48" s="212"/>
      <c r="H48" s="716"/>
      <c r="I48" s="717" t="s">
        <v>891</v>
      </c>
      <c r="J48" s="669" t="s">
        <v>892</v>
      </c>
      <c r="K48" s="670"/>
      <c r="L48" s="671"/>
      <c r="M48" s="53"/>
      <c r="N48" s="671"/>
      <c r="O48" s="667"/>
    </row>
    <row r="49" spans="1:17" ht="12" customHeight="1" thickBot="1">
      <c r="A49" s="651" t="s">
        <v>893</v>
      </c>
      <c r="B49" s="133"/>
      <c r="C49" s="133"/>
      <c r="D49" s="133"/>
      <c r="E49" s="634"/>
      <c r="F49" s="77"/>
      <c r="G49" s="212"/>
      <c r="H49" s="275"/>
      <c r="I49" s="718"/>
      <c r="J49" s="86"/>
      <c r="K49" s="86"/>
      <c r="L49" s="212"/>
      <c r="M49" s="212"/>
      <c r="N49" s="132"/>
      <c r="O49" s="212"/>
      <c r="P49" s="719"/>
    </row>
    <row r="50" spans="1:17" ht="12" customHeight="1" thickBot="1">
      <c r="A50" s="651"/>
      <c r="B50" s="654" t="s">
        <v>773</v>
      </c>
      <c r="C50" s="650"/>
      <c r="D50" s="1274" t="s">
        <v>774</v>
      </c>
      <c r="E50" s="1274"/>
      <c r="F50" s="656"/>
      <c r="G50" s="212"/>
      <c r="H50" s="62" t="s">
        <v>894</v>
      </c>
      <c r="I50" s="52"/>
      <c r="J50" s="126"/>
      <c r="K50" s="86"/>
      <c r="L50" s="212"/>
      <c r="M50" s="52"/>
      <c r="N50" s="212"/>
      <c r="O50" s="212"/>
      <c r="P50" s="720"/>
      <c r="Q50" s="721"/>
    </row>
    <row r="51" spans="1:17" ht="12" customHeight="1" thickBot="1">
      <c r="A51" s="1288"/>
      <c r="B51" s="1297" t="s">
        <v>895</v>
      </c>
      <c r="C51" s="673" t="s">
        <v>896</v>
      </c>
      <c r="D51" s="674"/>
      <c r="E51" s="649"/>
      <c r="F51" s="130"/>
      <c r="G51" s="212"/>
      <c r="H51" s="1299" t="s">
        <v>601</v>
      </c>
      <c r="I51" s="1300"/>
      <c r="J51" s="722" t="s">
        <v>897</v>
      </c>
      <c r="K51" s="165"/>
      <c r="L51" s="639"/>
      <c r="M51" s="639"/>
      <c r="N51" s="634"/>
      <c r="O51" s="652"/>
    </row>
    <row r="52" spans="1:17" ht="12" customHeight="1" thickBot="1">
      <c r="A52" s="1289"/>
      <c r="B52" s="1298"/>
      <c r="C52" s="705" t="s">
        <v>898</v>
      </c>
      <c r="D52" s="127"/>
      <c r="E52" s="212"/>
      <c r="F52" s="69"/>
      <c r="G52" s="212"/>
      <c r="H52" s="657"/>
      <c r="I52" s="654" t="s">
        <v>773</v>
      </c>
      <c r="J52" s="723"/>
      <c r="K52" s="131"/>
      <c r="L52" s="131"/>
      <c r="M52" s="131"/>
      <c r="N52" s="131" t="s">
        <v>774</v>
      </c>
      <c r="O52" s="656"/>
    </row>
    <row r="53" spans="1:17" ht="12" customHeight="1">
      <c r="A53" s="1292"/>
      <c r="B53" s="1301" t="s">
        <v>899</v>
      </c>
      <c r="C53" s="91" t="s">
        <v>900</v>
      </c>
      <c r="D53" s="108"/>
      <c r="E53" s="649"/>
      <c r="F53" s="130"/>
      <c r="G53" s="212"/>
      <c r="H53" s="146"/>
      <c r="I53" s="717" t="s">
        <v>603</v>
      </c>
      <c r="J53" s="665" t="s">
        <v>901</v>
      </c>
      <c r="K53" s="666"/>
      <c r="L53" s="634"/>
      <c r="M53" s="133"/>
      <c r="N53" s="634"/>
      <c r="O53" s="641"/>
      <c r="P53" s="724"/>
    </row>
    <row r="54" spans="1:17" ht="12" customHeight="1">
      <c r="A54" s="1289"/>
      <c r="B54" s="1298"/>
      <c r="C54" s="92" t="s">
        <v>902</v>
      </c>
      <c r="D54" s="109"/>
      <c r="E54" s="671"/>
      <c r="F54" s="135"/>
      <c r="G54" s="212"/>
      <c r="H54" s="212"/>
      <c r="I54" s="725"/>
      <c r="J54" s="86"/>
      <c r="K54" s="86"/>
      <c r="L54" s="212"/>
      <c r="M54" s="212"/>
      <c r="N54" s="726"/>
      <c r="O54" s="423"/>
    </row>
    <row r="55" spans="1:17" ht="12" customHeight="1" thickBot="1">
      <c r="A55" s="714"/>
      <c r="B55" s="709" t="s">
        <v>903</v>
      </c>
      <c r="C55" s="76" t="s">
        <v>904</v>
      </c>
      <c r="D55" s="109"/>
      <c r="E55" s="671"/>
      <c r="F55" s="135"/>
      <c r="G55" s="212"/>
      <c r="H55" s="62" t="s">
        <v>905</v>
      </c>
      <c r="I55" s="52"/>
      <c r="J55" s="52"/>
      <c r="K55" s="52"/>
      <c r="L55" s="212"/>
      <c r="M55" s="52"/>
      <c r="N55" s="52"/>
      <c r="O55" s="727"/>
    </row>
    <row r="56" spans="1:17" ht="12" customHeight="1" thickBot="1">
      <c r="A56" s="714"/>
      <c r="B56" s="75" t="s">
        <v>906</v>
      </c>
      <c r="C56" s="681" t="s">
        <v>907</v>
      </c>
      <c r="D56" s="666"/>
      <c r="E56" s="634"/>
      <c r="F56" s="77"/>
      <c r="G56" s="212"/>
      <c r="H56" s="1299" t="s">
        <v>601</v>
      </c>
      <c r="I56" s="1300"/>
      <c r="J56" s="728" t="s">
        <v>908</v>
      </c>
      <c r="K56" s="650"/>
      <c r="L56" s="729"/>
      <c r="M56" s="729"/>
      <c r="N56" s="144"/>
      <c r="O56" s="652"/>
    </row>
    <row r="57" spans="1:17" ht="12" customHeight="1" thickBot="1">
      <c r="A57" s="714"/>
      <c r="B57" s="75" t="s">
        <v>909</v>
      </c>
      <c r="C57" s="681" t="s">
        <v>910</v>
      </c>
      <c r="D57" s="666"/>
      <c r="E57" s="634"/>
      <c r="F57" s="77"/>
      <c r="G57" s="212"/>
      <c r="H57" s="657"/>
      <c r="I57" s="730" t="s">
        <v>773</v>
      </c>
      <c r="J57" s="658"/>
      <c r="K57" s="650"/>
      <c r="L57" s="650"/>
      <c r="M57" s="278"/>
      <c r="N57" s="650" t="s">
        <v>774</v>
      </c>
      <c r="O57" s="656"/>
    </row>
    <row r="58" spans="1:17" ht="12" customHeight="1">
      <c r="A58" s="146"/>
      <c r="B58" s="75" t="s">
        <v>911</v>
      </c>
      <c r="C58" s="681" t="s">
        <v>912</v>
      </c>
      <c r="D58" s="666"/>
      <c r="E58" s="634"/>
      <c r="F58" s="77"/>
      <c r="G58" s="212"/>
      <c r="H58" s="668"/>
      <c r="I58" s="660" t="s">
        <v>607</v>
      </c>
      <c r="J58" s="673" t="s">
        <v>913</v>
      </c>
      <c r="K58" s="674"/>
      <c r="L58" s="649"/>
      <c r="M58" s="144"/>
      <c r="N58" s="649"/>
      <c r="O58" s="677"/>
    </row>
    <row r="59" spans="1:17" ht="12" customHeight="1">
      <c r="A59" s="146"/>
      <c r="B59" s="75" t="s">
        <v>911</v>
      </c>
      <c r="C59" s="1294" t="s">
        <v>914</v>
      </c>
      <c r="D59" s="1295"/>
      <c r="E59" s="1295"/>
      <c r="F59" s="1296"/>
      <c r="G59" s="212"/>
      <c r="H59" s="675"/>
      <c r="I59" s="731" t="s">
        <v>610</v>
      </c>
      <c r="J59" s="673" t="s">
        <v>915</v>
      </c>
      <c r="K59" s="674"/>
      <c r="L59" s="649"/>
      <c r="M59" s="144"/>
      <c r="N59" s="649"/>
      <c r="O59" s="652"/>
    </row>
    <row r="60" spans="1:17" ht="12" customHeight="1">
      <c r="A60" s="146"/>
      <c r="B60" s="75" t="s">
        <v>909</v>
      </c>
      <c r="C60" s="1294" t="s">
        <v>916</v>
      </c>
      <c r="D60" s="1295"/>
      <c r="E60" s="1295"/>
      <c r="F60" s="1296"/>
      <c r="G60" s="212"/>
      <c r="H60" s="675"/>
      <c r="I60" s="676" t="s">
        <v>612</v>
      </c>
      <c r="J60" s="673" t="s">
        <v>613</v>
      </c>
      <c r="K60" s="674"/>
      <c r="L60" s="649"/>
      <c r="M60" s="144"/>
      <c r="N60" s="110"/>
      <c r="O60" s="732"/>
    </row>
    <row r="61" spans="1:17" ht="12" customHeight="1">
      <c r="A61" s="146"/>
      <c r="B61" s="75" t="s">
        <v>909</v>
      </c>
      <c r="C61" s="1294" t="s">
        <v>917</v>
      </c>
      <c r="D61" s="1295"/>
      <c r="E61" s="1295"/>
      <c r="F61" s="1296"/>
      <c r="G61" s="212"/>
      <c r="H61" s="733"/>
      <c r="I61" s="676" t="s">
        <v>614</v>
      </c>
      <c r="J61" s="673" t="s">
        <v>615</v>
      </c>
      <c r="K61" s="674"/>
      <c r="L61" s="649"/>
      <c r="M61" s="144"/>
      <c r="N61" s="110"/>
      <c r="O61" s="732"/>
    </row>
    <row r="62" spans="1:17" ht="12" customHeight="1">
      <c r="A62" s="146"/>
      <c r="B62" s="75" t="s">
        <v>909</v>
      </c>
      <c r="C62" s="1294" t="s">
        <v>918</v>
      </c>
      <c r="D62" s="1295"/>
      <c r="E62" s="1295"/>
      <c r="F62" s="1296"/>
      <c r="G62" s="212"/>
      <c r="H62" s="734"/>
      <c r="I62" s="682" t="s">
        <v>616</v>
      </c>
      <c r="J62" s="673" t="s">
        <v>919</v>
      </c>
      <c r="K62" s="674"/>
      <c r="L62" s="649"/>
      <c r="M62" s="144"/>
      <c r="N62" s="110"/>
      <c r="O62" s="732"/>
    </row>
    <row r="63" spans="1:17" ht="12" customHeight="1">
      <c r="A63" s="146"/>
      <c r="B63" s="75"/>
      <c r="C63" s="1294" t="s">
        <v>920</v>
      </c>
      <c r="D63" s="1295"/>
      <c r="E63" s="1295"/>
      <c r="F63" s="1296"/>
      <c r="G63" s="212"/>
      <c r="H63" s="146"/>
      <c r="I63" s="735" t="s">
        <v>618</v>
      </c>
      <c r="J63" s="665" t="s">
        <v>619</v>
      </c>
      <c r="K63" s="666"/>
      <c r="L63" s="634"/>
      <c r="M63" s="133"/>
      <c r="N63" s="736"/>
      <c r="O63" s="737"/>
    </row>
    <row r="64" spans="1:17" ht="12" customHeight="1">
      <c r="A64" s="275"/>
      <c r="B64" s="52"/>
      <c r="C64" s="738"/>
      <c r="D64" s="738"/>
      <c r="E64" s="738"/>
      <c r="F64" s="212"/>
      <c r="G64" s="212"/>
      <c r="H64" s="86"/>
      <c r="I64" s="86"/>
      <c r="J64" s="86"/>
      <c r="K64" s="212"/>
      <c r="L64" s="739"/>
      <c r="M64" s="86"/>
      <c r="N64" s="86"/>
      <c r="O64" s="86"/>
    </row>
    <row r="65" spans="1:15" ht="12" customHeight="1">
      <c r="A65" s="275"/>
      <c r="B65" s="52"/>
      <c r="C65" s="738"/>
      <c r="D65" s="738"/>
      <c r="E65" s="738"/>
      <c r="F65" s="212"/>
      <c r="G65" s="212"/>
      <c r="H65" s="86"/>
      <c r="I65" s="86"/>
      <c r="J65" s="86"/>
      <c r="K65" s="212"/>
      <c r="L65" s="212"/>
      <c r="M65" s="212"/>
      <c r="N65" s="212"/>
      <c r="O65" s="86"/>
    </row>
    <row r="66" spans="1:15" ht="11.25" customHeight="1"/>
    <row r="67" spans="1:15" ht="11.25" customHeight="1"/>
    <row r="68" spans="1:15" ht="11.25" customHeight="1"/>
    <row r="69" spans="1:15" ht="11.25" customHeight="1"/>
    <row r="70" spans="1:15" ht="11.25" customHeight="1"/>
    <row r="71" spans="1:15" ht="12" customHeight="1"/>
    <row r="72" spans="1:15" ht="12" customHeight="1"/>
    <row r="73" spans="1:15" ht="12" customHeight="1"/>
    <row r="74" spans="1:15" ht="12" customHeight="1"/>
    <row r="75" spans="1:15" ht="12" customHeight="1"/>
    <row r="76" spans="1:15" ht="12" customHeight="1"/>
    <row r="77" spans="1:15" ht="12" customHeight="1"/>
    <row r="78" spans="1:15" ht="12" customHeight="1"/>
    <row r="79" spans="1:15" ht="12" customHeight="1"/>
    <row r="80" spans="1:15"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spans="16:17" ht="12" customHeight="1"/>
    <row r="98" spans="16:17" ht="12" customHeight="1"/>
    <row r="99" spans="16:17" ht="12" customHeight="1">
      <c r="P99" s="741"/>
      <c r="Q99" s="741"/>
    </row>
    <row r="100" spans="16:17" ht="12" customHeight="1"/>
    <row r="101" spans="16:17" ht="12" customHeight="1"/>
    <row r="102" spans="16:17" ht="12" customHeight="1"/>
    <row r="103" spans="16:17" ht="12" customHeight="1"/>
    <row r="104" spans="16:17" ht="12" customHeight="1"/>
    <row r="105" spans="16:17" ht="12" customHeight="1"/>
    <row r="106" spans="16:17" ht="12" customHeight="1"/>
    <row r="107" spans="16:17" ht="12" customHeight="1"/>
    <row r="108" spans="16:17" ht="12" customHeight="1"/>
    <row r="109" spans="16:17" ht="12" customHeight="1"/>
    <row r="110" spans="16:17" ht="12" customHeight="1"/>
    <row r="111" spans="16:17" ht="12" customHeight="1"/>
    <row r="112" spans="16:17" ht="12" customHeight="1"/>
    <row r="113" ht="12" customHeight="1"/>
    <row r="114" ht="12" customHeight="1"/>
    <row r="115" ht="12" customHeight="1"/>
    <row r="116" ht="12" customHeight="1"/>
    <row r="117" ht="12" customHeight="1"/>
    <row r="118" ht="12" customHeight="1"/>
    <row r="119"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sheetData>
  <sheetProtection formatCells="0" selectLockedCells="1"/>
  <mergeCells count="40">
    <mergeCell ref="C63:F63"/>
    <mergeCell ref="K40:N40"/>
    <mergeCell ref="D50:E50"/>
    <mergeCell ref="A51:A52"/>
    <mergeCell ref="B51:B52"/>
    <mergeCell ref="H51:I51"/>
    <mergeCell ref="A53:A54"/>
    <mergeCell ref="B53:B54"/>
    <mergeCell ref="H56:I56"/>
    <mergeCell ref="C59:F59"/>
    <mergeCell ref="C60:F60"/>
    <mergeCell ref="C61:F61"/>
    <mergeCell ref="C62:F62"/>
    <mergeCell ref="D28:E28"/>
    <mergeCell ref="D37:E37"/>
    <mergeCell ref="A38:A39"/>
    <mergeCell ref="B38:B39"/>
    <mergeCell ref="A40:A41"/>
    <mergeCell ref="B40:B41"/>
    <mergeCell ref="A19:A20"/>
    <mergeCell ref="B19:B20"/>
    <mergeCell ref="K21:N21"/>
    <mergeCell ref="A23:A24"/>
    <mergeCell ref="B23:B24"/>
    <mergeCell ref="H23:H24"/>
    <mergeCell ref="I23:I24"/>
    <mergeCell ref="A13:A14"/>
    <mergeCell ref="B13:B14"/>
    <mergeCell ref="H14:H15"/>
    <mergeCell ref="I14:I15"/>
    <mergeCell ref="H16:H17"/>
    <mergeCell ref="I16:I17"/>
    <mergeCell ref="A10:A12"/>
    <mergeCell ref="B10:B12"/>
    <mergeCell ref="A1:O1"/>
    <mergeCell ref="A2:O2"/>
    <mergeCell ref="E8:F8"/>
    <mergeCell ref="D9:E9"/>
    <mergeCell ref="K9:N9"/>
    <mergeCell ref="M5:O5"/>
  </mergeCells>
  <conditionalFormatting sqref="M5:M6">
    <cfRule type="containsText" dxfId="52" priority="5" operator="containsText" text="FAILED">
      <formula>NOT(ISERROR(SEARCH("FAILED",M5)))</formula>
    </cfRule>
    <cfRule type="cellIs" dxfId="51" priority="6" operator="equal">
      <formula>"OLD"</formula>
    </cfRule>
  </conditionalFormatting>
  <conditionalFormatting sqref="M18">
    <cfRule type="containsText" dxfId="50" priority="3" operator="containsText" text="FAILED">
      <formula>NOT(ISERROR(SEARCH("FAILED",M18)))</formula>
    </cfRule>
    <cfRule type="cellIs" dxfId="49" priority="4" operator="equal">
      <formula>"OLD"</formula>
    </cfRule>
  </conditionalFormatting>
  <conditionalFormatting sqref="M37">
    <cfRule type="containsText" dxfId="48" priority="1" operator="containsText" text="FAILED">
      <formula>NOT(ISERROR(SEARCH("FAILED",M37)))</formula>
    </cfRule>
    <cfRule type="cellIs" dxfId="47" priority="2" operator="equal">
      <formula>"OLD"</formula>
    </cfRule>
  </conditionalFormatting>
  <printOptions horizontalCentered="1"/>
  <pageMargins left="0.23622047244094491" right="0.23622047244094491" top="0.47244094488188981" bottom="0.39370078740157483" header="0.19685039370078741" footer="0.15748031496062992"/>
  <pageSetup scale="97" orientation="portrait" r:id="rId1"/>
  <headerFooter>
    <oddHeader>&amp;L&amp;8Prepared by Cantec Fire Alarms&amp;C&amp;"Calibri,Regular"2018 BC Fire Code: Section 6.4 Water-Based Fire Protection Systems</oddHeader>
    <oddFooter>&amp;C&amp;G&amp;R&amp;8&amp;P of &amp;N</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4539-DDF2-44E5-9A56-0FF26C93B951}">
  <sheetPr codeName="Sheet19">
    <tabColor theme="4" tint="0.39997558519241921"/>
  </sheetPr>
  <dimension ref="A1:Q156"/>
  <sheetViews>
    <sheetView showGridLines="0" view="pageBreakPreview" zoomScale="130" zoomScaleNormal="130" zoomScaleSheetLayoutView="130" workbookViewId="0">
      <pane ySplit="5" topLeftCell="A6" activePane="bottomLeft" state="frozen"/>
      <selection activeCell="Q14" sqref="Q14"/>
      <selection pane="bottomLeft" activeCell="M5" sqref="M5:O5"/>
    </sheetView>
  </sheetViews>
  <sheetFormatPr defaultColWidth="9.140625" defaultRowHeight="12.75"/>
  <cols>
    <col min="1" max="1" width="3.28515625" style="636" customWidth="1"/>
    <col min="2" max="2" width="7.140625" style="740" customWidth="1"/>
    <col min="3" max="3" width="3.5703125" style="740" customWidth="1"/>
    <col min="4" max="4" width="20.7109375" style="740" customWidth="1"/>
    <col min="5" max="5" width="12.28515625" style="636" customWidth="1"/>
    <col min="6" max="6" width="3.85546875" style="740" customWidth="1"/>
    <col min="7" max="7" width="1.7109375" style="636" customWidth="1"/>
    <col min="8" max="8" width="3.7109375" style="636" customWidth="1"/>
    <col min="9" max="9" width="7" style="636" customWidth="1"/>
    <col min="10" max="10" width="4.42578125" style="636" customWidth="1"/>
    <col min="11" max="11" width="20.140625" style="636" customWidth="1"/>
    <col min="12" max="12" width="4.7109375" style="636" customWidth="1"/>
    <col min="13" max="13" width="5.85546875" style="636" customWidth="1"/>
    <col min="14" max="14" width="5.28515625" style="636" customWidth="1"/>
    <col min="15" max="15" width="4" style="636" customWidth="1"/>
    <col min="16" max="16" width="8.140625" style="636" customWidth="1"/>
    <col min="17" max="16384" width="9.140625" style="636"/>
  </cols>
  <sheetData>
    <row r="1" spans="1:15" s="532" customFormat="1" ht="15">
      <c r="A1" s="1158" t="s">
        <v>921</v>
      </c>
      <c r="B1" s="1158"/>
      <c r="C1" s="1158"/>
      <c r="D1" s="1158"/>
      <c r="E1" s="1158"/>
      <c r="F1" s="1158"/>
      <c r="G1" s="1158"/>
      <c r="H1" s="1158"/>
      <c r="I1" s="1158"/>
      <c r="J1" s="1158"/>
      <c r="K1" s="1158"/>
      <c r="L1" s="1158"/>
      <c r="M1" s="1158"/>
      <c r="N1" s="1158"/>
      <c r="O1" s="1158"/>
    </row>
    <row r="2" spans="1:15" s="532" customFormat="1" ht="9" customHeight="1">
      <c r="A2" s="1159" t="s">
        <v>595</v>
      </c>
      <c r="B2" s="1159"/>
      <c r="C2" s="1159"/>
      <c r="D2" s="1159"/>
      <c r="E2" s="1159"/>
      <c r="F2" s="1159"/>
      <c r="G2" s="1159"/>
      <c r="H2" s="1159"/>
      <c r="I2" s="1159"/>
      <c r="J2" s="1159"/>
      <c r="K2" s="1159"/>
      <c r="L2" s="1159"/>
      <c r="M2" s="1159"/>
      <c r="N2" s="1159"/>
      <c r="O2" s="1159"/>
    </row>
    <row r="3" spans="1:15" s="532" customFormat="1" ht="5.25" customHeight="1" thickBot="1">
      <c r="A3" s="525"/>
      <c r="B3" s="526"/>
      <c r="C3" s="526"/>
      <c r="D3" s="526"/>
      <c r="E3" s="526"/>
      <c r="F3" s="526"/>
      <c r="G3" s="526"/>
      <c r="H3" s="526"/>
      <c r="I3" s="526"/>
      <c r="J3" s="526"/>
      <c r="K3" s="526"/>
      <c r="L3" s="526"/>
      <c r="M3" s="526"/>
      <c r="N3" s="526"/>
      <c r="O3" s="526"/>
    </row>
    <row r="4" spans="1:15" ht="13.5" thickTop="1">
      <c r="A4" s="633"/>
      <c r="B4" s="448"/>
      <c r="C4" s="133"/>
      <c r="D4" s="133"/>
      <c r="E4" s="634"/>
      <c r="F4" s="133"/>
      <c r="G4" s="634"/>
      <c r="H4" s="634"/>
      <c r="I4" s="634"/>
      <c r="J4" s="634"/>
      <c r="K4" s="634"/>
      <c r="L4" s="634"/>
      <c r="M4" s="634"/>
      <c r="N4" s="634"/>
      <c r="O4" s="635" t="str">
        <f>IF('Sprinkler Device List'!$C$4=0,'Sprinkler Device List'!$C$5,(CONCATENATE('Sprinkler Device List'!$C$5," - ",'Sprinkler Device List'!$C$4)))</f>
        <v xml:space="preserve"> - </v>
      </c>
    </row>
    <row r="5" spans="1:15">
      <c r="A5" s="637">
        <v>3</v>
      </c>
      <c r="B5" s="448" t="s">
        <v>217</v>
      </c>
      <c r="C5" s="638"/>
      <c r="D5" s="634"/>
      <c r="E5" s="638">
        <v>5</v>
      </c>
      <c r="F5" s="448" t="s">
        <v>768</v>
      </c>
      <c r="G5" s="639"/>
      <c r="H5" s="639"/>
      <c r="I5" s="639"/>
      <c r="J5" s="639"/>
      <c r="K5" s="639"/>
      <c r="L5" s="640" t="s">
        <v>219</v>
      </c>
      <c r="M5" s="1277" t="s">
        <v>220</v>
      </c>
      <c r="N5" s="1277"/>
      <c r="O5" s="1278"/>
    </row>
    <row r="6" spans="1:15" ht="6" customHeight="1" thickBot="1">
      <c r="A6" s="642"/>
      <c r="B6" s="643"/>
      <c r="C6" s="642"/>
      <c r="D6" s="644"/>
      <c r="E6" s="642"/>
      <c r="F6" s="643"/>
      <c r="G6" s="645"/>
      <c r="H6" s="645"/>
      <c r="I6" s="645"/>
      <c r="J6" s="645"/>
      <c r="K6" s="645"/>
      <c r="L6" s="646"/>
      <c r="M6" s="647"/>
      <c r="N6" s="646"/>
      <c r="O6" s="644"/>
    </row>
    <row r="7" spans="1:15" ht="13.5" thickTop="1">
      <c r="A7" s="62" t="s">
        <v>769</v>
      </c>
      <c r="B7" s="52"/>
      <c r="C7" s="52"/>
      <c r="D7" s="52"/>
      <c r="E7" s="212"/>
      <c r="F7" s="52"/>
      <c r="G7" s="212"/>
      <c r="H7" s="742" t="s">
        <v>922</v>
      </c>
      <c r="I7" s="743"/>
      <c r="J7" s="126"/>
      <c r="K7" s="86"/>
      <c r="L7" s="212"/>
      <c r="M7" s="52"/>
      <c r="N7" s="212"/>
      <c r="O7" s="212"/>
    </row>
    <row r="8" spans="1:15" ht="12" customHeight="1" thickBot="1">
      <c r="A8" s="648" t="s">
        <v>923</v>
      </c>
      <c r="B8" s="649"/>
      <c r="C8" s="650"/>
      <c r="D8" s="650"/>
      <c r="E8" s="1272"/>
      <c r="F8" s="1273"/>
      <c r="G8" s="212"/>
      <c r="H8" s="651" t="s">
        <v>772</v>
      </c>
      <c r="I8" s="133"/>
      <c r="J8" s="133"/>
      <c r="K8" s="133"/>
      <c r="L8" s="634"/>
      <c r="M8" s="133"/>
      <c r="N8" s="634"/>
      <c r="O8" s="652"/>
    </row>
    <row r="9" spans="1:15" ht="12" customHeight="1" thickBot="1">
      <c r="A9" s="653"/>
      <c r="B9" s="654" t="s">
        <v>773</v>
      </c>
      <c r="C9" s="658"/>
      <c r="D9" s="1275" t="s">
        <v>774</v>
      </c>
      <c r="E9" s="1275"/>
      <c r="F9" s="656"/>
      <c r="G9" s="212"/>
      <c r="H9" s="657"/>
      <c r="I9" s="654" t="s">
        <v>773</v>
      </c>
      <c r="J9" s="658"/>
      <c r="K9" s="1275" t="s">
        <v>774</v>
      </c>
      <c r="L9" s="1275"/>
      <c r="M9" s="1275"/>
      <c r="N9" s="1276"/>
      <c r="O9" s="656"/>
    </row>
    <row r="10" spans="1:15" ht="12" customHeight="1">
      <c r="A10" s="1284"/>
      <c r="B10" s="1302" t="s">
        <v>811</v>
      </c>
      <c r="C10" s="673" t="s">
        <v>924</v>
      </c>
      <c r="D10" s="674"/>
      <c r="E10" s="649"/>
      <c r="F10" s="69"/>
      <c r="G10" s="212"/>
      <c r="H10" s="663"/>
      <c r="I10" s="744"/>
      <c r="J10" s="665" t="s">
        <v>925</v>
      </c>
      <c r="K10" s="666"/>
      <c r="L10" s="634"/>
      <c r="M10" s="133"/>
      <c r="N10" s="634"/>
      <c r="O10" s="667"/>
    </row>
    <row r="11" spans="1:15" ht="12" customHeight="1">
      <c r="A11" s="1285"/>
      <c r="B11" s="1303"/>
      <c r="C11" s="669" t="s">
        <v>926</v>
      </c>
      <c r="D11" s="670"/>
      <c r="E11" s="671"/>
      <c r="F11" s="135"/>
      <c r="G11" s="212"/>
      <c r="H11" s="663"/>
      <c r="I11" s="744"/>
      <c r="J11" s="669" t="s">
        <v>927</v>
      </c>
      <c r="K11" s="670"/>
      <c r="L11" s="671"/>
      <c r="M11" s="53"/>
      <c r="N11" s="671"/>
      <c r="O11" s="667"/>
    </row>
    <row r="12" spans="1:15" ht="12" customHeight="1">
      <c r="A12" s="745"/>
      <c r="B12" s="660"/>
      <c r="C12" s="662"/>
      <c r="D12" s="662"/>
      <c r="E12" s="212"/>
      <c r="F12" s="52"/>
      <c r="G12" s="212"/>
      <c r="H12" s="663"/>
      <c r="I12" s="746"/>
      <c r="J12" s="1294" t="s">
        <v>928</v>
      </c>
      <c r="K12" s="1295"/>
      <c r="L12" s="1295"/>
      <c r="M12" s="1295"/>
      <c r="N12" s="1295"/>
      <c r="O12" s="1296"/>
    </row>
    <row r="13" spans="1:15" ht="12" customHeight="1" thickBot="1">
      <c r="A13" s="747" t="s">
        <v>929</v>
      </c>
      <c r="B13" s="748"/>
      <c r="C13" s="748"/>
      <c r="D13" s="748"/>
      <c r="E13" s="749"/>
      <c r="F13" s="750"/>
      <c r="G13" s="212"/>
      <c r="H13" s="663"/>
      <c r="I13" s="744"/>
      <c r="J13" s="665" t="s">
        <v>930</v>
      </c>
      <c r="K13" s="666"/>
      <c r="L13" s="634"/>
      <c r="M13" s="133"/>
      <c r="N13" s="634"/>
      <c r="O13" s="641"/>
    </row>
    <row r="14" spans="1:15" ht="12" customHeight="1" thickBot="1">
      <c r="A14" s="751"/>
      <c r="B14" s="730" t="s">
        <v>773</v>
      </c>
      <c r="C14" s="131"/>
      <c r="D14" s="1304" t="s">
        <v>774</v>
      </c>
      <c r="E14" s="1304"/>
      <c r="F14" s="656"/>
      <c r="G14" s="212"/>
      <c r="H14" s="752"/>
      <c r="I14" s="753"/>
      <c r="J14" s="665" t="s">
        <v>931</v>
      </c>
      <c r="K14" s="666"/>
      <c r="L14" s="634"/>
      <c r="M14" s="133"/>
      <c r="N14" s="634"/>
      <c r="O14" s="641"/>
    </row>
    <row r="15" spans="1:15" ht="12" customHeight="1">
      <c r="A15" s="1288"/>
      <c r="B15" s="1290" t="s">
        <v>844</v>
      </c>
      <c r="C15" s="673" t="s">
        <v>932</v>
      </c>
      <c r="D15" s="674"/>
      <c r="E15" s="649"/>
      <c r="F15" s="69"/>
      <c r="G15" s="212"/>
      <c r="H15" s="754"/>
      <c r="I15" s="755"/>
      <c r="J15" s="661" t="s">
        <v>933</v>
      </c>
      <c r="K15" s="662"/>
      <c r="L15" s="212"/>
      <c r="M15" s="52"/>
      <c r="N15" s="212"/>
      <c r="O15" s="677"/>
    </row>
    <row r="16" spans="1:15" ht="12" customHeight="1">
      <c r="A16" s="1289"/>
      <c r="B16" s="1291"/>
      <c r="C16" s="756" t="s">
        <v>934</v>
      </c>
      <c r="D16" s="167"/>
      <c r="E16" s="671"/>
      <c r="F16" s="135"/>
      <c r="G16" s="212"/>
      <c r="H16" s="752"/>
      <c r="I16" s="753"/>
      <c r="J16" s="665" t="s">
        <v>935</v>
      </c>
      <c r="K16" s="666"/>
      <c r="L16" s="634"/>
      <c r="M16" s="133"/>
      <c r="N16" s="634"/>
      <c r="O16" s="641"/>
    </row>
    <row r="17" spans="1:15" ht="12" customHeight="1">
      <c r="A17" s="745"/>
      <c r="B17" s="660"/>
      <c r="C17" s="662"/>
      <c r="D17" s="662"/>
      <c r="E17" s="212"/>
      <c r="F17" s="52"/>
      <c r="G17" s="212"/>
      <c r="H17" s="62"/>
      <c r="I17" s="62"/>
      <c r="J17" s="62"/>
      <c r="K17" s="62"/>
      <c r="L17" s="684"/>
      <c r="M17" s="685"/>
      <c r="N17" s="684"/>
      <c r="O17" s="212"/>
    </row>
    <row r="18" spans="1:15" ht="12" customHeight="1" thickBot="1">
      <c r="A18" s="747" t="s">
        <v>936</v>
      </c>
      <c r="B18" s="748"/>
      <c r="C18" s="748"/>
      <c r="D18" s="748"/>
      <c r="E18" s="749"/>
      <c r="F18" s="750"/>
      <c r="G18" s="212"/>
      <c r="H18" s="742" t="s">
        <v>937</v>
      </c>
      <c r="I18" s="52"/>
      <c r="J18" s="126"/>
      <c r="K18" s="86"/>
      <c r="L18" s="212"/>
      <c r="M18" s="52"/>
      <c r="N18" s="212"/>
      <c r="O18" s="212"/>
    </row>
    <row r="19" spans="1:15" ht="12" customHeight="1" thickBot="1">
      <c r="A19" s="751"/>
      <c r="B19" s="730" t="s">
        <v>773</v>
      </c>
      <c r="C19" s="131"/>
      <c r="D19" s="1304" t="s">
        <v>774</v>
      </c>
      <c r="E19" s="1304"/>
      <c r="F19" s="656"/>
      <c r="G19" s="212"/>
      <c r="H19" s="651" t="s">
        <v>808</v>
      </c>
      <c r="I19" s="133"/>
      <c r="J19" s="133"/>
      <c r="K19" s="133"/>
      <c r="L19" s="634"/>
      <c r="M19" s="133"/>
      <c r="N19" s="634"/>
      <c r="O19" s="652"/>
    </row>
    <row r="20" spans="1:15" ht="12" customHeight="1" thickBot="1">
      <c r="A20" s="703"/>
      <c r="B20" s="704" t="s">
        <v>938</v>
      </c>
      <c r="C20" s="665" t="s">
        <v>939</v>
      </c>
      <c r="D20" s="666"/>
      <c r="E20" s="634"/>
      <c r="F20" s="135"/>
      <c r="G20" s="212"/>
      <c r="H20" s="657"/>
      <c r="I20" s="654" t="s">
        <v>773</v>
      </c>
      <c r="J20" s="658"/>
      <c r="K20" s="1275" t="s">
        <v>774</v>
      </c>
      <c r="L20" s="1275"/>
      <c r="M20" s="1275"/>
      <c r="N20" s="1276"/>
      <c r="O20" s="656"/>
    </row>
    <row r="21" spans="1:15" ht="12" customHeight="1">
      <c r="A21" s="733"/>
      <c r="B21" s="664" t="s">
        <v>938</v>
      </c>
      <c r="C21" s="756" t="s">
        <v>940</v>
      </c>
      <c r="D21" s="167"/>
      <c r="E21" s="671"/>
      <c r="F21" s="135"/>
      <c r="G21" s="212"/>
      <c r="H21" s="663"/>
      <c r="I21" s="744"/>
      <c r="J21" s="673" t="s">
        <v>928</v>
      </c>
      <c r="K21" s="674"/>
      <c r="L21" s="649"/>
      <c r="M21" s="144"/>
      <c r="N21" s="649"/>
      <c r="O21" s="677"/>
    </row>
    <row r="22" spans="1:15" ht="12" customHeight="1">
      <c r="A22" s="278"/>
      <c r="B22" s="144"/>
      <c r="C22" s="689"/>
      <c r="D22" s="110"/>
      <c r="E22" s="649"/>
      <c r="F22" s="144"/>
      <c r="G22" s="212"/>
      <c r="H22" s="1267"/>
      <c r="I22" s="1310"/>
      <c r="J22" s="673" t="s">
        <v>941</v>
      </c>
      <c r="K22" s="674"/>
      <c r="L22" s="649"/>
      <c r="M22" s="144"/>
      <c r="N22" s="649"/>
      <c r="O22" s="652"/>
    </row>
    <row r="23" spans="1:15" ht="12" customHeight="1">
      <c r="A23" s="62" t="s">
        <v>942</v>
      </c>
      <c r="B23" s="52"/>
      <c r="C23" s="126"/>
      <c r="D23" s="86"/>
      <c r="E23" s="212"/>
      <c r="F23" s="52"/>
      <c r="G23" s="212"/>
      <c r="H23" s="1269"/>
      <c r="I23" s="1311"/>
      <c r="J23" s="669" t="s">
        <v>943</v>
      </c>
      <c r="K23" s="670"/>
      <c r="L23" s="671"/>
      <c r="M23" s="53"/>
      <c r="N23" s="671"/>
      <c r="O23" s="667"/>
    </row>
    <row r="24" spans="1:15" ht="12" customHeight="1" thickBot="1">
      <c r="A24" s="757" t="s">
        <v>923</v>
      </c>
      <c r="B24" s="133"/>
      <c r="C24" s="133"/>
      <c r="D24" s="133"/>
      <c r="E24" s="634"/>
      <c r="F24" s="77"/>
      <c r="G24" s="212"/>
      <c r="H24" s="663"/>
      <c r="I24" s="746"/>
      <c r="J24" s="669" t="s">
        <v>944</v>
      </c>
      <c r="K24" s="670"/>
      <c r="L24" s="671"/>
      <c r="M24" s="53"/>
      <c r="N24" s="671"/>
      <c r="O24" s="667"/>
    </row>
    <row r="25" spans="1:15" ht="12" customHeight="1" thickBot="1">
      <c r="A25" s="651"/>
      <c r="B25" s="654" t="s">
        <v>773</v>
      </c>
      <c r="C25" s="650"/>
      <c r="D25" s="1274" t="s">
        <v>774</v>
      </c>
      <c r="E25" s="1274"/>
      <c r="F25" s="656"/>
      <c r="G25" s="212"/>
      <c r="H25" s="663"/>
      <c r="I25" s="746"/>
      <c r="J25" s="669" t="s">
        <v>945</v>
      </c>
      <c r="K25" s="670"/>
      <c r="L25" s="671"/>
      <c r="M25" s="53"/>
      <c r="N25" s="671"/>
      <c r="O25" s="667"/>
    </row>
    <row r="26" spans="1:15" ht="12" customHeight="1">
      <c r="A26" s="1305"/>
      <c r="B26" s="1290" t="s">
        <v>946</v>
      </c>
      <c r="C26" s="673" t="s">
        <v>947</v>
      </c>
      <c r="D26" s="674"/>
      <c r="E26" s="649"/>
      <c r="F26" s="130"/>
      <c r="G26" s="212"/>
      <c r="H26" s="663"/>
      <c r="I26" s="746"/>
      <c r="J26" s="669" t="s">
        <v>948</v>
      </c>
      <c r="K26" s="670"/>
      <c r="L26" s="671"/>
      <c r="M26" s="53"/>
      <c r="N26" s="671"/>
      <c r="O26" s="667"/>
    </row>
    <row r="27" spans="1:15" ht="12" customHeight="1">
      <c r="A27" s="1306"/>
      <c r="B27" s="1312"/>
      <c r="C27" s="705" t="s">
        <v>949</v>
      </c>
      <c r="D27" s="127"/>
      <c r="E27" s="212"/>
      <c r="F27" s="69"/>
      <c r="G27" s="212"/>
      <c r="H27" s="663"/>
      <c r="I27" s="746"/>
      <c r="J27" s="669" t="s">
        <v>933</v>
      </c>
      <c r="K27" s="670"/>
      <c r="L27" s="671"/>
      <c r="M27" s="53"/>
      <c r="N27" s="671"/>
      <c r="O27" s="667"/>
    </row>
    <row r="28" spans="1:15" ht="12" customHeight="1">
      <c r="A28" s="758"/>
      <c r="B28" s="759" t="s">
        <v>950</v>
      </c>
      <c r="C28" s="91" t="s">
        <v>951</v>
      </c>
      <c r="D28" s="108"/>
      <c r="E28" s="649"/>
      <c r="F28" s="130"/>
      <c r="G28" s="212"/>
      <c r="H28" s="146"/>
      <c r="I28" s="746"/>
      <c r="J28" s="669"/>
      <c r="K28" s="670"/>
      <c r="L28" s="671"/>
      <c r="M28" s="53"/>
      <c r="N28" s="671"/>
      <c r="O28" s="667"/>
    </row>
    <row r="29" spans="1:15" ht="12" customHeight="1">
      <c r="A29" s="1305"/>
      <c r="B29" s="1290" t="s">
        <v>952</v>
      </c>
      <c r="C29" s="98" t="s">
        <v>953</v>
      </c>
      <c r="D29" s="110"/>
      <c r="E29" s="649"/>
      <c r="F29" s="130"/>
      <c r="G29" s="212"/>
      <c r="H29" s="86"/>
      <c r="I29" s="86"/>
      <c r="J29" s="86"/>
      <c r="K29" s="212"/>
      <c r="L29" s="739"/>
      <c r="M29" s="86"/>
      <c r="N29" s="86"/>
      <c r="O29" s="86"/>
    </row>
    <row r="30" spans="1:15" ht="12" customHeight="1">
      <c r="A30" s="1313"/>
      <c r="B30" s="1314"/>
      <c r="C30" s="65" t="s">
        <v>954</v>
      </c>
      <c r="D30" s="86"/>
      <c r="E30" s="212"/>
      <c r="F30" s="69"/>
      <c r="G30" s="212"/>
      <c r="H30" s="86"/>
      <c r="I30" s="86"/>
      <c r="J30" s="86"/>
      <c r="K30" s="212"/>
      <c r="L30" s="212"/>
      <c r="M30" s="212"/>
      <c r="N30" s="212"/>
      <c r="O30" s="86"/>
    </row>
    <row r="31" spans="1:15" ht="12" customHeight="1">
      <c r="A31" s="1315"/>
      <c r="B31" s="1302" t="s">
        <v>955</v>
      </c>
      <c r="C31" s="673" t="s">
        <v>956</v>
      </c>
      <c r="D31" s="674"/>
      <c r="E31" s="649"/>
      <c r="F31" s="130"/>
      <c r="G31" s="212"/>
      <c r="H31" s="212"/>
      <c r="I31" s="212"/>
      <c r="J31" s="212"/>
      <c r="K31" s="212"/>
      <c r="L31" s="212"/>
      <c r="M31" s="212"/>
      <c r="N31" s="212"/>
      <c r="O31" s="212"/>
    </row>
    <row r="32" spans="1:15" ht="12" customHeight="1">
      <c r="A32" s="1316"/>
      <c r="B32" s="1317"/>
      <c r="C32" s="661" t="s">
        <v>957</v>
      </c>
      <c r="D32" s="662"/>
      <c r="E32" s="212"/>
      <c r="F32" s="69"/>
      <c r="G32" s="212"/>
      <c r="H32" s="212"/>
      <c r="I32" s="212"/>
      <c r="J32" s="212"/>
      <c r="K32" s="212"/>
      <c r="L32" s="212"/>
      <c r="M32" s="212"/>
      <c r="N32" s="212"/>
      <c r="O32" s="212"/>
    </row>
    <row r="33" spans="1:15" ht="12" customHeight="1">
      <c r="A33" s="1285"/>
      <c r="B33" s="1303"/>
      <c r="C33" s="661" t="s">
        <v>958</v>
      </c>
      <c r="D33" s="662"/>
      <c r="E33" s="212"/>
      <c r="F33" s="69"/>
      <c r="G33" s="212"/>
      <c r="H33" s="212"/>
      <c r="I33" s="212"/>
      <c r="J33" s="212"/>
      <c r="K33" s="212"/>
      <c r="L33" s="212"/>
      <c r="M33" s="212"/>
      <c r="N33" s="212"/>
      <c r="O33" s="212"/>
    </row>
    <row r="34" spans="1:15" ht="12" customHeight="1">
      <c r="A34" s="1305"/>
      <c r="B34" s="1290" t="s">
        <v>959</v>
      </c>
      <c r="C34" s="673" t="s">
        <v>960</v>
      </c>
      <c r="D34" s="674"/>
      <c r="E34" s="649"/>
      <c r="F34" s="130"/>
      <c r="G34" s="212"/>
      <c r="H34" s="212"/>
      <c r="I34" s="212"/>
      <c r="J34" s="212"/>
      <c r="K34" s="212"/>
      <c r="L34" s="212"/>
      <c r="M34" s="212"/>
      <c r="N34" s="212"/>
      <c r="O34" s="212"/>
    </row>
    <row r="35" spans="1:15" ht="12" customHeight="1">
      <c r="A35" s="1306"/>
      <c r="B35" s="1312"/>
      <c r="C35" s="705" t="s">
        <v>961</v>
      </c>
      <c r="D35" s="52"/>
      <c r="E35" s="212"/>
      <c r="F35" s="69"/>
      <c r="G35" s="212"/>
      <c r="H35" s="212"/>
      <c r="I35" s="212"/>
      <c r="J35" s="212"/>
      <c r="K35" s="212"/>
      <c r="L35" s="212"/>
      <c r="M35" s="212"/>
      <c r="N35" s="212"/>
      <c r="O35" s="212"/>
    </row>
    <row r="36" spans="1:15" ht="12" customHeight="1">
      <c r="A36" s="1307"/>
      <c r="B36" s="1314"/>
      <c r="C36" s="669" t="s">
        <v>962</v>
      </c>
      <c r="D36" s="670"/>
      <c r="E36" s="1318"/>
      <c r="F36" s="1319"/>
      <c r="G36" s="212"/>
      <c r="H36" s="212"/>
      <c r="I36" s="212"/>
      <c r="J36" s="212"/>
      <c r="K36" s="212"/>
      <c r="L36" s="212"/>
      <c r="M36" s="212"/>
      <c r="N36" s="212"/>
      <c r="O36" s="212"/>
    </row>
    <row r="37" spans="1:15" ht="12" customHeight="1">
      <c r="A37" s="1305"/>
      <c r="B37" s="1297" t="s">
        <v>963</v>
      </c>
      <c r="C37" s="673" t="s">
        <v>964</v>
      </c>
      <c r="D37" s="674"/>
      <c r="E37" s="760"/>
      <c r="F37" s="761"/>
      <c r="G37" s="212"/>
      <c r="H37" s="212"/>
      <c r="I37" s="212"/>
      <c r="J37" s="212"/>
      <c r="K37" s="212"/>
      <c r="L37" s="212"/>
      <c r="M37" s="212"/>
      <c r="N37" s="212"/>
      <c r="O37" s="212"/>
    </row>
    <row r="38" spans="1:15" ht="12" customHeight="1">
      <c r="A38" s="1306"/>
      <c r="B38" s="1308"/>
      <c r="C38" s="762" t="s">
        <v>965</v>
      </c>
      <c r="D38" s="763"/>
      <c r="E38" s="764"/>
      <c r="F38" s="765"/>
      <c r="G38" s="212"/>
      <c r="H38" s="212"/>
      <c r="I38" s="212"/>
      <c r="J38" s="212"/>
      <c r="K38" s="212"/>
      <c r="L38" s="212"/>
      <c r="M38" s="212"/>
      <c r="N38" s="212"/>
      <c r="O38" s="212"/>
    </row>
    <row r="39" spans="1:15" ht="12" customHeight="1">
      <c r="A39" s="1307"/>
      <c r="B39" s="1309"/>
      <c r="C39" s="766" t="s">
        <v>966</v>
      </c>
      <c r="D39" s="767"/>
      <c r="E39" s="767"/>
      <c r="F39" s="667"/>
      <c r="G39" s="212"/>
      <c r="H39" s="212"/>
      <c r="I39" s="212"/>
      <c r="J39" s="212"/>
      <c r="K39" s="212"/>
      <c r="L39" s="212"/>
      <c r="M39" s="212"/>
      <c r="N39" s="212"/>
      <c r="O39" s="212"/>
    </row>
    <row r="40" spans="1:15" ht="12" customHeight="1">
      <c r="A40" s="714"/>
      <c r="B40" s="715" t="s">
        <v>842</v>
      </c>
      <c r="C40" s="768" t="s">
        <v>967</v>
      </c>
      <c r="D40" s="769"/>
      <c r="E40" s="769"/>
      <c r="F40" s="641"/>
      <c r="G40" s="212"/>
      <c r="H40" s="212"/>
      <c r="I40" s="212"/>
      <c r="J40" s="212"/>
      <c r="K40" s="212"/>
      <c r="L40" s="212"/>
      <c r="M40" s="212"/>
      <c r="N40" s="212"/>
      <c r="O40" s="212"/>
    </row>
    <row r="41" spans="1:15" ht="12" customHeight="1">
      <c r="A41" s="714"/>
      <c r="B41" s="715" t="s">
        <v>846</v>
      </c>
      <c r="C41" s="768" t="s">
        <v>968</v>
      </c>
      <c r="D41" s="769"/>
      <c r="E41" s="769"/>
      <c r="F41" s="641"/>
      <c r="G41" s="212"/>
      <c r="H41" s="212"/>
      <c r="I41" s="212"/>
      <c r="J41" s="212"/>
      <c r="K41" s="212"/>
      <c r="L41" s="212"/>
      <c r="M41" s="212"/>
      <c r="N41" s="212"/>
      <c r="O41" s="212"/>
    </row>
    <row r="42" spans="1:15" ht="12" customHeight="1">
      <c r="A42" s="714"/>
      <c r="B42" s="715" t="s">
        <v>969</v>
      </c>
      <c r="C42" s="768" t="s">
        <v>970</v>
      </c>
      <c r="D42" s="769"/>
      <c r="E42" s="769"/>
      <c r="F42" s="641"/>
      <c r="G42" s="212"/>
      <c r="H42" s="212"/>
      <c r="I42" s="212"/>
      <c r="J42" s="212"/>
      <c r="K42" s="212"/>
      <c r="L42" s="212"/>
      <c r="M42" s="212"/>
      <c r="N42" s="212"/>
      <c r="O42" s="212"/>
    </row>
    <row r="43" spans="1:15" ht="12" customHeight="1">
      <c r="A43" s="714"/>
      <c r="B43" s="715" t="s">
        <v>971</v>
      </c>
      <c r="C43" s="768" t="s">
        <v>972</v>
      </c>
      <c r="D43" s="769"/>
      <c r="E43" s="769"/>
      <c r="F43" s="641"/>
      <c r="G43" s="212"/>
      <c r="H43" s="212"/>
      <c r="I43" s="212"/>
      <c r="J43" s="212"/>
      <c r="K43" s="212"/>
      <c r="L43" s="212"/>
      <c r="M43" s="212"/>
      <c r="N43" s="212"/>
      <c r="O43" s="212"/>
    </row>
    <row r="44" spans="1:15" ht="12" customHeight="1">
      <c r="A44" s="136"/>
      <c r="B44" s="715" t="s">
        <v>850</v>
      </c>
      <c r="C44" s="768" t="s">
        <v>973</v>
      </c>
      <c r="D44" s="769"/>
      <c r="E44" s="769"/>
      <c r="F44" s="641"/>
      <c r="G44" s="212"/>
      <c r="H44" s="212"/>
      <c r="I44" s="212"/>
      <c r="J44" s="212"/>
      <c r="K44" s="212"/>
      <c r="L44" s="212"/>
      <c r="M44" s="212"/>
      <c r="N44" s="212"/>
      <c r="O44" s="212"/>
    </row>
    <row r="45" spans="1:15" ht="12" customHeight="1">
      <c r="A45" s="714"/>
      <c r="B45" s="715" t="s">
        <v>852</v>
      </c>
      <c r="C45" s="768" t="s">
        <v>974</v>
      </c>
      <c r="D45" s="769"/>
      <c r="E45" s="769"/>
      <c r="F45" s="641"/>
      <c r="G45" s="212"/>
      <c r="H45" s="212"/>
      <c r="I45" s="212"/>
      <c r="J45" s="212"/>
      <c r="K45" s="212"/>
      <c r="L45" s="212"/>
      <c r="M45" s="212"/>
      <c r="N45" s="212"/>
      <c r="O45" s="212"/>
    </row>
    <row r="46" spans="1:15" ht="12" customHeight="1">
      <c r="A46" s="714"/>
      <c r="B46" s="715" t="s">
        <v>975</v>
      </c>
      <c r="C46" s="768" t="s">
        <v>976</v>
      </c>
      <c r="D46" s="769"/>
      <c r="E46" s="769"/>
      <c r="F46" s="641"/>
      <c r="G46" s="212"/>
      <c r="H46" s="212"/>
      <c r="I46" s="212"/>
      <c r="J46" s="212"/>
      <c r="K46" s="212"/>
      <c r="L46" s="212"/>
      <c r="M46" s="212"/>
      <c r="N46" s="212"/>
      <c r="O46" s="212"/>
    </row>
    <row r="47" spans="1:15" ht="12" customHeight="1">
      <c r="A47" s="714"/>
      <c r="B47" s="715" t="s">
        <v>977</v>
      </c>
      <c r="C47" s="768" t="s">
        <v>978</v>
      </c>
      <c r="D47" s="769"/>
      <c r="E47" s="769"/>
      <c r="F47" s="641"/>
      <c r="G47" s="212"/>
      <c r="H47" s="212"/>
      <c r="I47" s="212"/>
      <c r="J47" s="212"/>
      <c r="K47" s="212"/>
      <c r="L47" s="212"/>
      <c r="M47" s="212"/>
      <c r="N47" s="212"/>
      <c r="O47" s="212"/>
    </row>
    <row r="48" spans="1:15" ht="12" customHeight="1">
      <c r="A48" s="714"/>
      <c r="B48" s="715" t="s">
        <v>855</v>
      </c>
      <c r="C48" s="768" t="s">
        <v>979</v>
      </c>
      <c r="D48" s="769"/>
      <c r="E48" s="769"/>
      <c r="F48" s="641"/>
      <c r="G48" s="212"/>
      <c r="H48" s="212"/>
      <c r="I48" s="212"/>
      <c r="J48" s="212"/>
      <c r="K48" s="212"/>
      <c r="L48" s="212"/>
      <c r="M48" s="212"/>
      <c r="N48" s="212"/>
      <c r="O48" s="212"/>
    </row>
    <row r="49" spans="1:17" ht="12" customHeight="1">
      <c r="A49" s="136"/>
      <c r="B49" s="770" t="s">
        <v>858</v>
      </c>
      <c r="C49" s="768" t="s">
        <v>980</v>
      </c>
      <c r="D49" s="769"/>
      <c r="E49" s="769"/>
      <c r="F49" s="641"/>
      <c r="G49" s="212"/>
      <c r="H49" s="212"/>
      <c r="I49" s="212"/>
      <c r="J49" s="212"/>
      <c r="K49" s="212"/>
      <c r="L49" s="212"/>
      <c r="M49" s="212"/>
      <c r="N49" s="212"/>
      <c r="O49" s="212"/>
      <c r="P49" s="719"/>
    </row>
    <row r="50" spans="1:17" ht="12" customHeight="1">
      <c r="A50" s="275"/>
      <c r="B50" s="771"/>
      <c r="C50" s="772"/>
      <c r="D50" s="738"/>
      <c r="E50" s="738"/>
      <c r="F50" s="212"/>
      <c r="G50" s="212"/>
      <c r="H50" s="212"/>
      <c r="I50" s="212"/>
      <c r="J50" s="212"/>
      <c r="K50" s="212"/>
      <c r="L50" s="212"/>
      <c r="M50" s="212"/>
      <c r="N50" s="212"/>
      <c r="O50" s="212"/>
      <c r="P50" s="720"/>
      <c r="Q50" s="721"/>
    </row>
    <row r="51" spans="1:17" ht="12" customHeight="1">
      <c r="A51" s="62" t="s">
        <v>942</v>
      </c>
      <c r="B51" s="52"/>
      <c r="C51" s="126"/>
      <c r="D51" s="86"/>
      <c r="E51" s="212"/>
      <c r="F51" s="52"/>
      <c r="G51" s="212"/>
      <c r="H51" s="212"/>
      <c r="I51" s="212"/>
      <c r="J51" s="212"/>
      <c r="K51" s="212"/>
      <c r="L51" s="212"/>
      <c r="M51" s="212"/>
      <c r="N51" s="212"/>
      <c r="O51" s="212"/>
    </row>
    <row r="52" spans="1:17" ht="12" customHeight="1" thickBot="1">
      <c r="A52" s="757" t="s">
        <v>981</v>
      </c>
      <c r="B52" s="133"/>
      <c r="C52" s="133"/>
      <c r="D52" s="133"/>
      <c r="E52" s="634"/>
      <c r="F52" s="77"/>
      <c r="G52" s="212"/>
      <c r="H52" s="212"/>
      <c r="I52" s="212"/>
      <c r="J52" s="212"/>
      <c r="K52" s="212"/>
      <c r="L52" s="212"/>
      <c r="M52" s="212"/>
      <c r="N52" s="212"/>
      <c r="O52" s="212"/>
    </row>
    <row r="53" spans="1:17" ht="12" customHeight="1" thickBot="1">
      <c r="A53" s="651"/>
      <c r="B53" s="654" t="s">
        <v>773</v>
      </c>
      <c r="C53" s="650"/>
      <c r="D53" s="1274" t="s">
        <v>774</v>
      </c>
      <c r="E53" s="1274"/>
      <c r="F53" s="656"/>
      <c r="G53" s="212"/>
      <c r="H53" s="212"/>
      <c r="I53" s="212"/>
      <c r="J53" s="212"/>
      <c r="K53" s="212"/>
      <c r="L53" s="212"/>
      <c r="M53" s="212"/>
      <c r="N53" s="212"/>
      <c r="O53" s="212"/>
      <c r="P53" s="724"/>
    </row>
    <row r="54" spans="1:17" ht="12" customHeight="1">
      <c r="A54" s="1288"/>
      <c r="B54" s="1290" t="s">
        <v>982</v>
      </c>
      <c r="C54" s="673" t="s">
        <v>983</v>
      </c>
      <c r="D54" s="674"/>
      <c r="E54" s="649"/>
      <c r="F54" s="130"/>
      <c r="G54" s="212"/>
      <c r="H54" s="212"/>
      <c r="I54" s="212"/>
      <c r="J54" s="212"/>
      <c r="K54" s="212"/>
      <c r="L54" s="212"/>
      <c r="M54" s="212"/>
      <c r="N54" s="212"/>
      <c r="O54" s="212"/>
    </row>
    <row r="55" spans="1:17" ht="12" customHeight="1">
      <c r="A55" s="1320"/>
      <c r="B55" s="1312"/>
      <c r="C55" s="705" t="s">
        <v>984</v>
      </c>
      <c r="D55" s="127"/>
      <c r="E55" s="212"/>
      <c r="F55" s="69"/>
      <c r="G55" s="212"/>
      <c r="H55" s="212"/>
      <c r="I55" s="212"/>
      <c r="J55" s="212"/>
      <c r="K55" s="212"/>
      <c r="L55" s="212"/>
      <c r="M55" s="212"/>
      <c r="N55" s="212"/>
      <c r="O55" s="212"/>
    </row>
    <row r="56" spans="1:17" ht="12" customHeight="1">
      <c r="A56" s="758"/>
      <c r="B56" s="759" t="s">
        <v>985</v>
      </c>
      <c r="C56" s="91" t="s">
        <v>986</v>
      </c>
      <c r="D56" s="108"/>
      <c r="E56" s="649"/>
      <c r="F56" s="130"/>
      <c r="G56" s="212"/>
      <c r="H56" s="212"/>
      <c r="I56" s="212"/>
      <c r="J56" s="212"/>
      <c r="K56" s="212"/>
      <c r="L56" s="212"/>
      <c r="M56" s="212"/>
      <c r="N56" s="212"/>
      <c r="O56" s="212"/>
    </row>
    <row r="57" spans="1:17" ht="12" customHeight="1">
      <c r="A57" s="758"/>
      <c r="B57" s="759" t="s">
        <v>987</v>
      </c>
      <c r="C57" s="91" t="s">
        <v>988</v>
      </c>
      <c r="D57" s="108"/>
      <c r="E57" s="649"/>
      <c r="F57" s="130"/>
      <c r="G57" s="212"/>
      <c r="H57" s="212"/>
      <c r="I57" s="212"/>
      <c r="J57" s="212"/>
      <c r="K57" s="212"/>
      <c r="L57" s="212"/>
      <c r="M57" s="212"/>
      <c r="N57" s="212"/>
      <c r="O57" s="212"/>
    </row>
    <row r="58" spans="1:17" ht="12" customHeight="1">
      <c r="A58" s="1321"/>
      <c r="B58" s="1323" t="s">
        <v>989</v>
      </c>
      <c r="C58" s="91" t="s">
        <v>990</v>
      </c>
      <c r="D58" s="144"/>
      <c r="E58" s="649"/>
      <c r="F58" s="130"/>
      <c r="G58" s="212"/>
      <c r="H58" s="212"/>
      <c r="I58" s="212"/>
      <c r="J58" s="212"/>
      <c r="K58" s="212"/>
      <c r="L58" s="212"/>
      <c r="M58" s="212"/>
      <c r="N58" s="212"/>
      <c r="O58" s="212"/>
    </row>
    <row r="59" spans="1:17" ht="12" customHeight="1">
      <c r="A59" s="1322"/>
      <c r="B59" s="1324"/>
      <c r="C59" s="756" t="s">
        <v>991</v>
      </c>
      <c r="D59" s="53"/>
      <c r="E59" s="671"/>
      <c r="F59" s="135"/>
      <c r="G59" s="212"/>
      <c r="H59" s="212"/>
      <c r="I59" s="212"/>
      <c r="J59" s="212"/>
      <c r="K59" s="212"/>
      <c r="L59" s="212"/>
      <c r="M59" s="212"/>
      <c r="N59" s="212"/>
      <c r="O59" s="212"/>
    </row>
    <row r="60" spans="1:17" ht="12" customHeight="1">
      <c r="A60" s="212"/>
      <c r="B60" s="52"/>
      <c r="C60" s="52"/>
      <c r="D60" s="52"/>
      <c r="E60" s="212"/>
      <c r="F60" s="52"/>
      <c r="G60" s="212"/>
      <c r="H60" s="212"/>
      <c r="I60" s="212"/>
      <c r="J60" s="212"/>
      <c r="K60" s="212"/>
      <c r="L60" s="212"/>
      <c r="M60" s="212"/>
      <c r="N60" s="212"/>
      <c r="O60" s="212"/>
    </row>
    <row r="61" spans="1:17" ht="12" customHeight="1">
      <c r="A61" s="212"/>
      <c r="B61" s="52"/>
      <c r="C61" s="52"/>
      <c r="D61" s="52"/>
      <c r="E61" s="212"/>
      <c r="F61" s="52"/>
      <c r="G61" s="212"/>
      <c r="H61" s="212"/>
      <c r="I61" s="212"/>
      <c r="J61" s="212"/>
      <c r="K61" s="212"/>
      <c r="L61" s="212"/>
      <c r="M61" s="212"/>
      <c r="N61" s="212"/>
      <c r="O61" s="212"/>
    </row>
    <row r="62" spans="1:17" ht="12" customHeight="1">
      <c r="A62" s="212"/>
      <c r="B62" s="52"/>
      <c r="C62" s="52"/>
      <c r="D62" s="52"/>
      <c r="E62" s="212"/>
      <c r="F62" s="52"/>
      <c r="G62" s="212"/>
      <c r="H62" s="212"/>
      <c r="I62" s="212"/>
      <c r="J62" s="212"/>
      <c r="K62" s="212"/>
      <c r="L62" s="212"/>
      <c r="M62" s="212"/>
      <c r="N62" s="212"/>
      <c r="O62" s="212"/>
    </row>
    <row r="63" spans="1:17" ht="12" customHeight="1">
      <c r="A63" s="212"/>
      <c r="B63" s="52"/>
      <c r="C63" s="52"/>
      <c r="D63" s="52"/>
      <c r="E63" s="212"/>
      <c r="F63" s="52"/>
      <c r="G63" s="212"/>
      <c r="H63" s="212"/>
      <c r="I63" s="212"/>
      <c r="J63" s="212"/>
      <c r="K63" s="212"/>
      <c r="L63" s="212"/>
      <c r="M63" s="212"/>
      <c r="N63" s="212"/>
      <c r="O63" s="212"/>
    </row>
    <row r="64" spans="1:17" ht="12" customHeight="1">
      <c r="A64" s="212"/>
      <c r="B64" s="52"/>
      <c r="C64" s="52"/>
      <c r="D64" s="52"/>
      <c r="E64" s="212"/>
      <c r="F64" s="52"/>
      <c r="G64" s="212"/>
      <c r="H64" s="212"/>
      <c r="I64" s="212"/>
      <c r="J64" s="212"/>
      <c r="K64" s="212"/>
      <c r="L64" s="212"/>
      <c r="M64" s="212"/>
      <c r="N64" s="212"/>
      <c r="O64" s="212"/>
    </row>
    <row r="65" spans="1:15" ht="12" customHeight="1">
      <c r="A65" s="212"/>
      <c r="B65" s="52"/>
      <c r="C65" s="52"/>
      <c r="D65" s="52"/>
      <c r="E65" s="212"/>
      <c r="F65" s="52"/>
      <c r="G65" s="212"/>
      <c r="H65" s="212"/>
      <c r="I65" s="212"/>
      <c r="J65" s="212"/>
      <c r="K65" s="212"/>
      <c r="L65" s="212"/>
      <c r="M65" s="212"/>
      <c r="N65" s="212"/>
      <c r="O65" s="212"/>
    </row>
    <row r="66" spans="1:15" ht="11.25" customHeight="1"/>
    <row r="67" spans="1:15" ht="11.25" customHeight="1"/>
    <row r="68" spans="1:15" ht="11.25" customHeight="1"/>
    <row r="69" spans="1:15" ht="11.25" customHeight="1"/>
    <row r="70" spans="1:15" ht="11.25" customHeight="1"/>
    <row r="71" spans="1:15" ht="12" customHeight="1"/>
    <row r="72" spans="1:15" ht="12" customHeight="1"/>
    <row r="73" spans="1:15" ht="12" customHeight="1"/>
    <row r="74" spans="1:15" ht="12" customHeight="1"/>
    <row r="75" spans="1:15" ht="12" customHeight="1"/>
    <row r="76" spans="1:15" ht="12" customHeight="1"/>
    <row r="77" spans="1:15" ht="12" customHeight="1"/>
    <row r="78" spans="1:15" ht="12" customHeight="1"/>
    <row r="79" spans="1:15" ht="12" customHeight="1"/>
    <row r="80" spans="1:15"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spans="16:17" ht="12" customHeight="1"/>
    <row r="98" spans="16:17" ht="12" customHeight="1"/>
    <row r="99" spans="16:17" ht="12" customHeight="1">
      <c r="P99" s="741"/>
      <c r="Q99" s="741"/>
    </row>
    <row r="100" spans="16:17" ht="12" customHeight="1"/>
    <row r="101" spans="16:17" ht="12" customHeight="1"/>
    <row r="102" spans="16:17" ht="12" customHeight="1"/>
    <row r="103" spans="16:17" ht="12" customHeight="1"/>
    <row r="104" spans="16:17" ht="12" customHeight="1"/>
    <row r="105" spans="16:17" ht="12" customHeight="1"/>
    <row r="106" spans="16:17" ht="12" customHeight="1"/>
    <row r="107" spans="16:17" ht="12" customHeight="1"/>
    <row r="108" spans="16:17" ht="12" customHeight="1"/>
    <row r="109" spans="16:17" ht="12" customHeight="1"/>
    <row r="110" spans="16:17" ht="12" customHeight="1"/>
    <row r="111" spans="16:17" ht="12" customHeight="1"/>
    <row r="112" spans="16:17" ht="12" customHeight="1"/>
    <row r="113" ht="12" customHeight="1"/>
    <row r="114" ht="12" customHeight="1"/>
    <row r="115" ht="12" customHeight="1"/>
    <row r="116" ht="12" customHeight="1"/>
    <row r="117" ht="12" customHeight="1"/>
    <row r="118" ht="12" customHeight="1"/>
    <row r="119"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sheetData>
  <sheetProtection formatCells="0" selectLockedCells="1"/>
  <mergeCells count="33">
    <mergeCell ref="D53:E53"/>
    <mergeCell ref="A54:A55"/>
    <mergeCell ref="B54:B55"/>
    <mergeCell ref="A58:A59"/>
    <mergeCell ref="B58:B59"/>
    <mergeCell ref="A37:A39"/>
    <mergeCell ref="B37:B39"/>
    <mergeCell ref="H22:H23"/>
    <mergeCell ref="I22:I23"/>
    <mergeCell ref="D25:E25"/>
    <mergeCell ref="A26:A27"/>
    <mergeCell ref="B26:B27"/>
    <mergeCell ref="A29:A30"/>
    <mergeCell ref="B29:B30"/>
    <mergeCell ref="A31:A33"/>
    <mergeCell ref="B31:B33"/>
    <mergeCell ref="A34:A36"/>
    <mergeCell ref="B34:B36"/>
    <mergeCell ref="E36:F36"/>
    <mergeCell ref="K20:N20"/>
    <mergeCell ref="A1:O1"/>
    <mergeCell ref="A2:O2"/>
    <mergeCell ref="E8:F8"/>
    <mergeCell ref="D9:E9"/>
    <mergeCell ref="K9:N9"/>
    <mergeCell ref="A10:A11"/>
    <mergeCell ref="B10:B11"/>
    <mergeCell ref="J12:O12"/>
    <mergeCell ref="D14:E14"/>
    <mergeCell ref="A15:A16"/>
    <mergeCell ref="B15:B16"/>
    <mergeCell ref="D19:E19"/>
    <mergeCell ref="M5:O5"/>
  </mergeCells>
  <conditionalFormatting sqref="M5:M6">
    <cfRule type="containsText" dxfId="46" priority="3" operator="containsText" text="FAILED">
      <formula>NOT(ISERROR(SEARCH("FAILED",M5)))</formula>
    </cfRule>
    <cfRule type="cellIs" dxfId="45" priority="4" operator="equal">
      <formula>"OLD"</formula>
    </cfRule>
  </conditionalFormatting>
  <conditionalFormatting sqref="M17">
    <cfRule type="containsText" dxfId="44" priority="1" operator="containsText" text="FAILED">
      <formula>NOT(ISERROR(SEARCH("FAILED",M17)))</formula>
    </cfRule>
    <cfRule type="cellIs" dxfId="43" priority="2" operator="equal">
      <formula>"OLD"</formula>
    </cfRule>
  </conditionalFormatting>
  <printOptions horizontalCentered="1"/>
  <pageMargins left="0.23622047244094491" right="0.23622047244094491" top="0.47244094488188981" bottom="0.39370078740157483" header="0.19685039370078741" footer="0.15748031496062992"/>
  <pageSetup scale="97" orientation="portrait" r:id="rId1"/>
  <headerFooter>
    <oddHeader>&amp;L&amp;8Prepared by Cantec Fire Alarms&amp;C&amp;"Calibri,Regular"2018 BC Fire Code: Section 6.4 Water-Based Fire Protection Systems</oddHeader>
    <oddFooter>&amp;C&amp;G&amp;R&amp;8&amp;P of &amp;N</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CE437-0521-4A0F-9C80-0B62611A2DF7}">
  <sheetPr codeName="Sheet20">
    <tabColor theme="4" tint="0.39997558519241921"/>
    <pageSetUpPr fitToPage="1"/>
  </sheetPr>
  <dimension ref="A1:V1576"/>
  <sheetViews>
    <sheetView showGridLines="0" view="pageBreakPreview" zoomScale="145" zoomScaleNormal="100" zoomScaleSheetLayoutView="145" workbookViewId="0">
      <selection activeCell="H6" sqref="H6"/>
    </sheetView>
  </sheetViews>
  <sheetFormatPr defaultColWidth="9.140625" defaultRowHeight="12.75"/>
  <cols>
    <col min="1" max="1" width="3" style="825" customWidth="1"/>
    <col min="2" max="2" width="15.28515625" style="212" customWidth="1"/>
    <col min="3" max="3" width="9.85546875" style="212" customWidth="1"/>
    <col min="4" max="4" width="6.42578125" style="212" customWidth="1"/>
    <col min="5" max="5" width="4.85546875" style="826" customWidth="1"/>
    <col min="6" max="7" width="4.85546875" style="212" customWidth="1"/>
    <col min="8" max="8" width="4.7109375" style="212" customWidth="1"/>
    <col min="9" max="9" width="2.85546875" style="212" customWidth="1"/>
    <col min="10" max="10" width="3.42578125" style="212" customWidth="1"/>
    <col min="11" max="11" width="4" style="212" customWidth="1"/>
    <col min="12" max="12" width="5" style="212" customWidth="1"/>
    <col min="13" max="13" width="5" style="828" customWidth="1"/>
    <col min="14" max="14" width="4.5703125" style="212" customWidth="1"/>
    <col min="15" max="17" width="4.7109375" style="212" customWidth="1"/>
    <col min="18" max="18" width="6.42578125" style="212" customWidth="1"/>
    <col min="19" max="19" width="31.140625" style="212" customWidth="1"/>
    <col min="20" max="16384" width="9.140625" style="212"/>
  </cols>
  <sheetData>
    <row r="1" spans="1:22" s="774" customFormat="1" ht="12.75" customHeight="1">
      <c r="A1" s="1331" t="s">
        <v>992</v>
      </c>
      <c r="B1" s="1331"/>
      <c r="C1" s="1331"/>
      <c r="D1" s="1331"/>
      <c r="E1" s="1331"/>
      <c r="F1" s="1331"/>
      <c r="G1" s="1331"/>
      <c r="H1" s="1331"/>
      <c r="I1" s="1331"/>
      <c r="J1" s="1331"/>
      <c r="K1" s="1331"/>
      <c r="L1" s="1331"/>
      <c r="M1" s="1331"/>
      <c r="N1" s="1331"/>
      <c r="O1" s="1331"/>
      <c r="P1" s="1331"/>
      <c r="Q1" s="1331"/>
      <c r="R1" s="1331"/>
      <c r="S1" s="1331"/>
      <c r="T1" s="773"/>
      <c r="U1" s="773"/>
      <c r="V1" s="773"/>
    </row>
    <row r="2" spans="1:22" s="774" customFormat="1" ht="9" customHeight="1">
      <c r="A2" s="1332" t="s">
        <v>993</v>
      </c>
      <c r="B2" s="1332"/>
      <c r="C2" s="1332"/>
      <c r="D2" s="1332"/>
      <c r="E2" s="1332"/>
      <c r="F2" s="1332"/>
      <c r="G2" s="1332"/>
      <c r="H2" s="1332"/>
      <c r="I2" s="1332"/>
      <c r="J2" s="1332"/>
      <c r="K2" s="1332"/>
      <c r="L2" s="1332"/>
      <c r="M2" s="1332"/>
      <c r="N2" s="1332"/>
      <c r="O2" s="1332"/>
      <c r="P2" s="1332"/>
      <c r="Q2" s="1332"/>
      <c r="R2" s="1332"/>
      <c r="S2" s="1332"/>
      <c r="T2" s="775"/>
      <c r="U2" s="775"/>
      <c r="V2" s="775"/>
    </row>
    <row r="3" spans="1:22" s="778" customFormat="1" ht="15" customHeight="1">
      <c r="A3" s="776"/>
      <c r="B3" s="777" t="s">
        <v>7</v>
      </c>
      <c r="C3" s="1333">
        <f>'LOG REPORT C3.2- Device Record'!C3</f>
        <v>0</v>
      </c>
      <c r="D3" s="1333"/>
      <c r="G3" s="779" t="s">
        <v>99</v>
      </c>
      <c r="H3" s="780">
        <f>'LOG REPORT C3.2- Device Record'!H3</f>
        <v>0</v>
      </c>
      <c r="I3" s="781"/>
      <c r="J3" s="781"/>
      <c r="K3" s="781"/>
      <c r="L3" s="781"/>
      <c r="P3" s="779"/>
      <c r="Q3" s="779" t="s">
        <v>100</v>
      </c>
      <c r="R3" s="782">
        <f>'LOG REPORT C3.2- Device Record'!P3</f>
        <v>0</v>
      </c>
      <c r="T3" s="783"/>
    </row>
    <row r="4" spans="1:22" s="778" customFormat="1" ht="15" customHeight="1">
      <c r="A4" s="776"/>
      <c r="B4" s="777" t="s">
        <v>6</v>
      </c>
      <c r="C4" s="780" t="str">
        <f>IF('LOG REPORT C3.2- Device Record'!C4&lt;&gt;"", 'LOG REPORT C3.2- Device Record'!C4,"")</f>
        <v/>
      </c>
      <c r="D4" s="780"/>
      <c r="G4" s="779" t="s">
        <v>101</v>
      </c>
      <c r="H4" s="780">
        <f>'LOG REPORT C3.2- Device Record'!H4</f>
        <v>0</v>
      </c>
      <c r="I4" s="784"/>
      <c r="J4" s="784"/>
      <c r="K4" s="784"/>
      <c r="L4" s="781"/>
      <c r="P4" s="779"/>
      <c r="Q4" s="779" t="s">
        <v>994</v>
      </c>
      <c r="R4" s="785">
        <f>'LOG REPORT C3.2- Device Record'!H5</f>
        <v>0</v>
      </c>
      <c r="S4" s="785"/>
      <c r="T4" s="783"/>
    </row>
    <row r="5" spans="1:22" s="778" customFormat="1" ht="15" customHeight="1">
      <c r="A5" s="776"/>
      <c r="B5" s="777" t="s">
        <v>103</v>
      </c>
      <c r="C5" s="780" t="str">
        <f>IF('LOG REPORT C3.2- Device Record'!C5&lt;&gt;"",'LOG REPORT C3.2- Device Record'!C5, "")</f>
        <v/>
      </c>
      <c r="D5" s="786"/>
      <c r="G5" s="779" t="s">
        <v>107</v>
      </c>
      <c r="H5" s="927" t="str">
        <f>UPPER("ANNUAL SPRINKLER INSPECTION - " &amp; TEXT(C3, "MMMM YYYY"))</f>
        <v>ANNUAL SPRINKLER INSPECTION - JANUARY 1900</v>
      </c>
      <c r="I5" s="781"/>
      <c r="J5" s="781"/>
      <c r="K5" s="781"/>
      <c r="L5" s="781"/>
      <c r="M5" s="781"/>
      <c r="N5" s="781"/>
      <c r="O5" s="781"/>
      <c r="P5" s="781"/>
      <c r="Q5" s="781"/>
      <c r="R5" s="787"/>
      <c r="S5" s="787"/>
      <c r="T5" s="783"/>
    </row>
    <row r="6" spans="1:22" s="778" customFormat="1" ht="15" customHeight="1">
      <c r="A6" s="776"/>
      <c r="B6" s="777" t="s">
        <v>106</v>
      </c>
      <c r="C6" s="780" t="str">
        <f>'SPR Inspection Report Summary'!B9</f>
        <v>C. Peterson</v>
      </c>
      <c r="D6" s="786"/>
      <c r="H6" s="788"/>
      <c r="I6" s="784"/>
      <c r="J6" s="784"/>
      <c r="K6" s="784"/>
      <c r="L6" s="781"/>
      <c r="M6" s="789"/>
      <c r="N6" s="789"/>
      <c r="O6" s="789"/>
      <c r="P6" s="789"/>
      <c r="Q6" s="789"/>
      <c r="R6" s="784"/>
      <c r="S6" s="784"/>
    </row>
    <row r="7" spans="1:22" s="778" customFormat="1" ht="12.75" customHeight="1">
      <c r="A7" s="776"/>
      <c r="B7" s="777"/>
      <c r="C7" s="790"/>
      <c r="D7" s="791"/>
      <c r="G7" s="779"/>
      <c r="H7" s="792"/>
      <c r="I7" s="793"/>
      <c r="J7" s="793"/>
      <c r="K7" s="793"/>
      <c r="L7" s="793"/>
      <c r="M7" s="794"/>
      <c r="N7" s="794"/>
      <c r="O7" s="794"/>
      <c r="P7" s="794"/>
      <c r="Q7" s="794"/>
      <c r="R7" s="794"/>
      <c r="S7" s="793"/>
    </row>
    <row r="8" spans="1:22" ht="12.75" customHeight="1" thickBot="1">
      <c r="A8" s="1334" t="s">
        <v>996</v>
      </c>
      <c r="B8" s="1334"/>
      <c r="C8" s="1334"/>
      <c r="D8" s="1334"/>
      <c r="E8" s="1334"/>
      <c r="F8" s="1334"/>
      <c r="G8" s="1334"/>
      <c r="H8" s="1334"/>
      <c r="I8" s="1334"/>
      <c r="J8" s="1334"/>
      <c r="K8" s="1334"/>
      <c r="L8" s="1334"/>
      <c r="M8" s="1334"/>
      <c r="N8" s="1334"/>
      <c r="O8" s="1334"/>
      <c r="P8" s="1334"/>
      <c r="Q8" s="1334"/>
      <c r="R8" s="1334"/>
      <c r="S8" s="1334"/>
    </row>
    <row r="9" spans="1:22" s="219" customFormat="1" ht="9.75" customHeight="1" thickTop="1">
      <c r="A9" s="1335" t="s">
        <v>997</v>
      </c>
      <c r="B9" s="1335"/>
      <c r="C9" s="1335"/>
      <c r="D9" s="1335"/>
      <c r="E9" s="1335"/>
      <c r="F9" s="1335"/>
      <c r="G9" s="1335"/>
      <c r="H9" s="1335"/>
      <c r="I9" s="1335"/>
      <c r="J9" s="1335"/>
      <c r="K9" s="1335"/>
      <c r="L9" s="1335"/>
      <c r="M9" s="1335"/>
      <c r="N9" s="1335"/>
      <c r="O9" s="1335"/>
      <c r="P9" s="1335"/>
      <c r="Q9" s="1335"/>
      <c r="R9" s="1335"/>
      <c r="S9" s="1335"/>
    </row>
    <row r="10" spans="1:22" s="796" customFormat="1" ht="6.75" customHeight="1">
      <c r="A10" s="795"/>
      <c r="B10" s="795"/>
      <c r="C10" s="795"/>
      <c r="J10" s="795"/>
      <c r="O10" s="797"/>
      <c r="P10" s="797"/>
      <c r="Q10" s="797"/>
      <c r="R10" s="797"/>
      <c r="S10" s="797"/>
    </row>
    <row r="11" spans="1:22" s="86" customFormat="1" ht="11.25" customHeight="1" thickBot="1">
      <c r="A11" s="1336" t="s">
        <v>998</v>
      </c>
      <c r="B11" s="1336"/>
      <c r="C11" s="1336"/>
      <c r="D11" s="1336"/>
      <c r="E11" s="1336"/>
      <c r="F11" s="1336"/>
      <c r="G11" s="1336"/>
      <c r="H11" s="1336"/>
      <c r="I11" s="1336"/>
      <c r="J11" s="1336"/>
      <c r="K11" s="1336"/>
      <c r="L11" s="1336"/>
      <c r="M11" s="1336"/>
      <c r="N11" s="1336"/>
      <c r="O11" s="1336"/>
      <c r="P11" s="1336"/>
      <c r="Q11" s="1336"/>
      <c r="R11" s="1336"/>
      <c r="S11" s="1336"/>
      <c r="U11" s="219"/>
    </row>
    <row r="12" spans="1:22" s="86" customFormat="1" ht="9.75" customHeight="1" thickTop="1">
      <c r="A12" s="1325" t="s">
        <v>153</v>
      </c>
      <c r="B12" s="1326"/>
      <c r="C12" s="1326"/>
      <c r="D12" s="1326"/>
      <c r="E12" s="1326"/>
      <c r="F12" s="1327" t="s">
        <v>999</v>
      </c>
      <c r="G12" s="1326"/>
      <c r="H12" s="1326"/>
      <c r="I12" s="1326"/>
      <c r="J12" s="1326"/>
      <c r="K12" s="1328"/>
      <c r="L12" s="1337" t="s">
        <v>1000</v>
      </c>
      <c r="M12" s="1338"/>
      <c r="N12" s="1338"/>
      <c r="O12" s="1338"/>
      <c r="P12" s="1338"/>
      <c r="Q12" s="1338"/>
      <c r="R12" s="1339"/>
      <c r="S12" s="798"/>
    </row>
    <row r="13" spans="1:22" s="809" customFormat="1" ht="52.5" customHeight="1" thickBot="1">
      <c r="A13" s="799" t="s">
        <v>155</v>
      </c>
      <c r="B13" s="1329" t="s">
        <v>37</v>
      </c>
      <c r="C13" s="1330"/>
      <c r="D13" s="800" t="s">
        <v>156</v>
      </c>
      <c r="E13" s="801" t="s">
        <v>157</v>
      </c>
      <c r="F13" s="802" t="s">
        <v>158</v>
      </c>
      <c r="G13" s="803" t="s">
        <v>159</v>
      </c>
      <c r="H13" s="803" t="s">
        <v>160</v>
      </c>
      <c r="I13" s="803" t="s">
        <v>161</v>
      </c>
      <c r="J13" s="803" t="s">
        <v>162</v>
      </c>
      <c r="K13" s="804" t="s">
        <v>163</v>
      </c>
      <c r="L13" s="805" t="s">
        <v>1001</v>
      </c>
      <c r="M13" s="806" t="s">
        <v>1002</v>
      </c>
      <c r="N13" s="807" t="s">
        <v>166</v>
      </c>
      <c r="O13" s="808" t="s">
        <v>167</v>
      </c>
      <c r="P13" s="808" t="s">
        <v>709</v>
      </c>
      <c r="Q13" s="902" t="s">
        <v>1003</v>
      </c>
      <c r="R13" s="902" t="s">
        <v>1004</v>
      </c>
      <c r="S13" s="900" t="s">
        <v>168</v>
      </c>
    </row>
    <row r="14" spans="1:22" s="821" customFormat="1" ht="15.75" customHeight="1" thickTop="1">
      <c r="A14" s="810">
        <v>1</v>
      </c>
      <c r="B14" s="922"/>
      <c r="C14" s="811"/>
      <c r="D14" s="812"/>
      <c r="E14" s="813" t="str">
        <f t="shared" ref="E14:E77" si="0">IF(OR(D14="YES", D14="B",D14="BZ",D14="H",D14="HSP",D14="H/V",D14="SP",D14="V",D14="DS",D14="EM",D14="FHT",D14="GA",D14="HHT",D14="M",D14="RHT", D14="RHT/S", D14="RI",D14="S", D14="SW",D14="RELAY",D14="DH",D14="AD",D14="MAG",D14="FAN",D14="SA",,D14="SA",D14="SAA",D14="SAAB",D14="SAB", D14="SAPA",D14="SAPAB",D14="SAPB",D14="SACOA",D14="SACOB",D14="SACOAB", D14="SAPCOA", D14="SAPCOB",D14="SAPCOB",D14="SAPCOAB",D14="SALi", D14="SAALi",D14="SAPLi",D14="SAAR",,D14="SAPABR",D14="SAABR",D14="SAPCOLi",D14="SACOALi",D14="SAALiV",D14="SAPALiV",D14="SAAV",D14="SAPAV",D14="SAPABV",D14="SAABV", D14="COPI", D14="COPI-B", D14="PANEL",D14="BATT",D14="ANNUN", D14="BOOSTER",D14="SFD", D14="S/CO", D14="ET", D14="MOD-2", D14="MOD-10", D14="MOD-M",D14="MOD-R", D14="MOD-R6", D14="MOD-CR", D14="MOD-1", D14="MOD-S",D14="MOD-P",),"3", IF(OR(D14="EOL"),"m",""))</f>
        <v/>
      </c>
      <c r="F14" s="814" t="str">
        <f t="shared" ref="F14:F77" si="1">IF(OR(D14="PANEL", D14="ANNUN", D14="S/CO", D14="MOD-2", D14="MOD-10", D14="MOD-M",D14="ISO-D", D14="SFD", D14="DS", D14="ET", D14="FHT", D14="GA", D14="HHT", D14="M", D14="RHT", D14="RHT/S",D14="S",D14="S/CO", D14="FS",D14="TS",D14="SS",D14="LA",D14="FP",D14="PL",D14="SUP"), "3", IF(OR(D14="B", D14="BZ", D14="H", D14="HSP", D14="H/V", D14="SP", D14="V", D14="SW", D14="AD", D14="MAG", D14="FAN", D14="RI", D14="EOL", D14="EM",  D14="SW", D14="RELAY", D14="DH",D14="MOD-R", D14="MOD-R6", D14="MOD-CR"), "m", ""))</f>
        <v/>
      </c>
      <c r="G14" s="815" t="str">
        <f t="shared" ref="G14:G77" si="2">IF(OR(D14="YES",D14="PANEL",D14="BOOSTER",D14="B",D14="BZ",D14="H",D14="HSP",D14="H/V",D14="SP",D14="V",D14="AD",D14="MAG",D14="FAN",D14="RELAY",D14="DH",D14="SW",D14="MOD-R", D14="MOD-R6", D14="MOD-CR",D14="ISO-A"),"3",IF(OR(D14="SFD"),"m",""))</f>
        <v/>
      </c>
      <c r="H14" s="812"/>
      <c r="I14" s="812"/>
      <c r="J14" s="812"/>
      <c r="K14" s="816" t="str">
        <f t="shared" ref="K14:K77" si="3">IF(D14="EOL","3","")</f>
        <v/>
      </c>
      <c r="L14" s="817"/>
      <c r="M14" s="818"/>
      <c r="N14" s="815" t="str">
        <f t="shared" ref="N14:N77" si="4">IF(OR(D14="PANEL", D14="ANNUN", D14="BATT",D14="BOOSTER",D14="B", D14="BZ", D14="H", D14="HSP", D14="H/V", D14="SP", D14="V", D14="DS", D14="EOL", D14="EM", D14="ET", D14="FHT", D14="GA", D14="HHT", D14="M", D14="RHT",D14="RHT/S", D14="RI", D14="S",D14="S/CO",D14="SW",D14="ISO-D",D14="ISO-A",D14="SA",D14="SAA",D14="SAAB",D14="SAB", D14="SAPA",D14="SAPAB",D14="SAPB",D14="SACOA",D14="SACOB",D14="SACOAB", D14="SAPCOA", D14="SAPCOB",D14="SAPCOB",D14="SAPCOAB",D14="SALi", D14="SAALi",D14="SAPLi",D14="SAAR",D14="SAPABR",D14="SAABR",,D14="SAPCOLi",D14="SACOALi",D14="SAALiV",D14="SAPALiV",D14="SAAV",D14="SAPAV",D14="SAPABV",D14="SAABV", D14="COPI", D14="COPI-B", D14="SW",D14="MOD-1", D14="MOD-S",D14="MOD-P",D14="MOD-2", D14="MOD-10", D14="MOD-M",D14="MOD-R", D14="MOD-R6", D14="MOD-CR",D14="SFD"), "3", IF(OR(D14="RELAY", D14="AD", D14="MAG", D14="FAN",D14="DH"), "m", ""))</f>
        <v/>
      </c>
      <c r="O14" s="811"/>
      <c r="P14" s="819"/>
      <c r="Q14" s="903"/>
      <c r="R14" s="950"/>
      <c r="S14" s="901"/>
    </row>
    <row r="15" spans="1:22" s="821" customFormat="1" ht="15.75" customHeight="1">
      <c r="A15" s="822">
        <f>A14+1</f>
        <v>2</v>
      </c>
      <c r="B15" s="823"/>
      <c r="C15" s="811"/>
      <c r="D15" s="812"/>
      <c r="E15" s="813" t="str">
        <f t="shared" si="0"/>
        <v/>
      </c>
      <c r="F15" s="814" t="str">
        <f t="shared" si="1"/>
        <v/>
      </c>
      <c r="G15" s="815" t="str">
        <f t="shared" si="2"/>
        <v/>
      </c>
      <c r="H15" s="812"/>
      <c r="I15" s="812"/>
      <c r="J15" s="812"/>
      <c r="K15" s="816" t="str">
        <f t="shared" si="3"/>
        <v/>
      </c>
      <c r="L15" s="817"/>
      <c r="M15" s="818"/>
      <c r="N15" s="815" t="str">
        <f t="shared" si="4"/>
        <v/>
      </c>
      <c r="O15" s="811"/>
      <c r="P15" s="819"/>
      <c r="Q15" s="903"/>
      <c r="R15" s="950"/>
      <c r="S15" s="901"/>
    </row>
    <row r="16" spans="1:22" s="821" customFormat="1" ht="15.75" customHeight="1">
      <c r="A16" s="822">
        <f t="shared" ref="A16:A79" si="5">A15+1</f>
        <v>3</v>
      </c>
      <c r="B16" s="823"/>
      <c r="C16" s="811"/>
      <c r="D16" s="812"/>
      <c r="E16" s="813" t="str">
        <f t="shared" si="0"/>
        <v/>
      </c>
      <c r="F16" s="814" t="str">
        <f t="shared" si="1"/>
        <v/>
      </c>
      <c r="G16" s="815" t="str">
        <f t="shared" si="2"/>
        <v/>
      </c>
      <c r="H16" s="812"/>
      <c r="I16" s="812"/>
      <c r="J16" s="812"/>
      <c r="K16" s="816" t="str">
        <f t="shared" si="3"/>
        <v/>
      </c>
      <c r="L16" s="817"/>
      <c r="M16" s="818"/>
      <c r="N16" s="815" t="str">
        <f t="shared" si="4"/>
        <v/>
      </c>
      <c r="O16" s="811"/>
      <c r="P16" s="819"/>
      <c r="Q16" s="903"/>
      <c r="R16" s="950"/>
      <c r="S16" s="901"/>
    </row>
    <row r="17" spans="1:19" s="821" customFormat="1" ht="15.75" customHeight="1">
      <c r="A17" s="822">
        <f t="shared" si="5"/>
        <v>4</v>
      </c>
      <c r="B17" s="823"/>
      <c r="C17" s="811"/>
      <c r="D17" s="812"/>
      <c r="E17" s="813" t="str">
        <f t="shared" si="0"/>
        <v/>
      </c>
      <c r="F17" s="814" t="str">
        <f t="shared" si="1"/>
        <v/>
      </c>
      <c r="G17" s="815" t="str">
        <f t="shared" si="2"/>
        <v/>
      </c>
      <c r="H17" s="812"/>
      <c r="I17" s="812"/>
      <c r="J17" s="812"/>
      <c r="K17" s="816" t="str">
        <f t="shared" si="3"/>
        <v/>
      </c>
      <c r="L17" s="817"/>
      <c r="M17" s="818"/>
      <c r="N17" s="815" t="str">
        <f t="shared" si="4"/>
        <v/>
      </c>
      <c r="O17" s="811"/>
      <c r="P17" s="819"/>
      <c r="Q17" s="903"/>
      <c r="R17" s="950"/>
      <c r="S17" s="901"/>
    </row>
    <row r="18" spans="1:19" s="821" customFormat="1" ht="15.75" customHeight="1">
      <c r="A18" s="822">
        <f t="shared" si="5"/>
        <v>5</v>
      </c>
      <c r="B18" s="823"/>
      <c r="C18" s="811"/>
      <c r="D18" s="812"/>
      <c r="E18" s="813" t="str">
        <f t="shared" si="0"/>
        <v/>
      </c>
      <c r="F18" s="814" t="str">
        <f t="shared" si="1"/>
        <v/>
      </c>
      <c r="G18" s="815" t="str">
        <f t="shared" si="2"/>
        <v/>
      </c>
      <c r="H18" s="812"/>
      <c r="I18" s="812"/>
      <c r="J18" s="812"/>
      <c r="K18" s="816" t="str">
        <f t="shared" si="3"/>
        <v/>
      </c>
      <c r="L18" s="817"/>
      <c r="M18" s="818"/>
      <c r="N18" s="815" t="str">
        <f t="shared" si="4"/>
        <v/>
      </c>
      <c r="O18" s="811"/>
      <c r="P18" s="819"/>
      <c r="Q18" s="903"/>
      <c r="R18" s="950"/>
      <c r="S18" s="901"/>
    </row>
    <row r="19" spans="1:19" s="821" customFormat="1" ht="15.75" customHeight="1">
      <c r="A19" s="822">
        <f t="shared" si="5"/>
        <v>6</v>
      </c>
      <c r="B19" s="823"/>
      <c r="C19" s="811"/>
      <c r="D19" s="812"/>
      <c r="E19" s="813" t="str">
        <f t="shared" si="0"/>
        <v/>
      </c>
      <c r="F19" s="814" t="str">
        <f t="shared" si="1"/>
        <v/>
      </c>
      <c r="G19" s="815" t="str">
        <f t="shared" si="2"/>
        <v/>
      </c>
      <c r="H19" s="812"/>
      <c r="I19" s="812"/>
      <c r="J19" s="812"/>
      <c r="K19" s="816" t="str">
        <f t="shared" si="3"/>
        <v/>
      </c>
      <c r="L19" s="817"/>
      <c r="M19" s="818"/>
      <c r="N19" s="815" t="str">
        <f t="shared" si="4"/>
        <v/>
      </c>
      <c r="O19" s="811"/>
      <c r="P19" s="819"/>
      <c r="Q19" s="903"/>
      <c r="R19" s="950"/>
      <c r="S19" s="901"/>
    </row>
    <row r="20" spans="1:19" s="821" customFormat="1" ht="15.75" customHeight="1">
      <c r="A20" s="822">
        <f t="shared" si="5"/>
        <v>7</v>
      </c>
      <c r="B20" s="823"/>
      <c r="C20" s="811"/>
      <c r="D20" s="812"/>
      <c r="E20" s="813" t="str">
        <f t="shared" si="0"/>
        <v/>
      </c>
      <c r="F20" s="814" t="str">
        <f t="shared" si="1"/>
        <v/>
      </c>
      <c r="G20" s="815" t="str">
        <f t="shared" si="2"/>
        <v/>
      </c>
      <c r="H20" s="812"/>
      <c r="I20" s="812"/>
      <c r="J20" s="812"/>
      <c r="K20" s="816" t="str">
        <f t="shared" si="3"/>
        <v/>
      </c>
      <c r="L20" s="817"/>
      <c r="M20" s="818"/>
      <c r="N20" s="815" t="str">
        <f t="shared" si="4"/>
        <v/>
      </c>
      <c r="O20" s="811"/>
      <c r="P20" s="819"/>
      <c r="Q20" s="903"/>
      <c r="R20" s="950"/>
      <c r="S20" s="901"/>
    </row>
    <row r="21" spans="1:19" s="821" customFormat="1" ht="15.75" customHeight="1">
      <c r="A21" s="822">
        <f t="shared" si="5"/>
        <v>8</v>
      </c>
      <c r="B21" s="823"/>
      <c r="C21" s="811"/>
      <c r="D21" s="812"/>
      <c r="E21" s="813" t="str">
        <f t="shared" si="0"/>
        <v/>
      </c>
      <c r="F21" s="814" t="str">
        <f t="shared" si="1"/>
        <v/>
      </c>
      <c r="G21" s="815" t="str">
        <f t="shared" si="2"/>
        <v/>
      </c>
      <c r="H21" s="812"/>
      <c r="I21" s="812"/>
      <c r="J21" s="812"/>
      <c r="K21" s="816" t="str">
        <f t="shared" si="3"/>
        <v/>
      </c>
      <c r="L21" s="817"/>
      <c r="M21" s="818"/>
      <c r="N21" s="815" t="str">
        <f t="shared" si="4"/>
        <v/>
      </c>
      <c r="O21" s="811"/>
      <c r="P21" s="819"/>
      <c r="Q21" s="903"/>
      <c r="R21" s="950"/>
      <c r="S21" s="901"/>
    </row>
    <row r="22" spans="1:19" s="821" customFormat="1" ht="15.75" customHeight="1">
      <c r="A22" s="822">
        <f t="shared" si="5"/>
        <v>9</v>
      </c>
      <c r="B22" s="823"/>
      <c r="C22" s="811"/>
      <c r="D22" s="812"/>
      <c r="E22" s="813" t="str">
        <f t="shared" si="0"/>
        <v/>
      </c>
      <c r="F22" s="814" t="str">
        <f t="shared" si="1"/>
        <v/>
      </c>
      <c r="G22" s="815" t="str">
        <f t="shared" si="2"/>
        <v/>
      </c>
      <c r="H22" s="812"/>
      <c r="I22" s="812"/>
      <c r="J22" s="812"/>
      <c r="K22" s="816" t="str">
        <f t="shared" si="3"/>
        <v/>
      </c>
      <c r="L22" s="817"/>
      <c r="M22" s="818"/>
      <c r="N22" s="815" t="str">
        <f t="shared" si="4"/>
        <v/>
      </c>
      <c r="O22" s="811"/>
      <c r="P22" s="819"/>
      <c r="Q22" s="903"/>
      <c r="R22" s="950"/>
      <c r="S22" s="901"/>
    </row>
    <row r="23" spans="1:19" s="821" customFormat="1" ht="15.75" customHeight="1">
      <c r="A23" s="822">
        <f t="shared" si="5"/>
        <v>10</v>
      </c>
      <c r="B23" s="823"/>
      <c r="C23" s="811"/>
      <c r="D23" s="812"/>
      <c r="E23" s="813" t="str">
        <f t="shared" si="0"/>
        <v/>
      </c>
      <c r="F23" s="814" t="str">
        <f t="shared" si="1"/>
        <v/>
      </c>
      <c r="G23" s="815" t="str">
        <f t="shared" si="2"/>
        <v/>
      </c>
      <c r="H23" s="812"/>
      <c r="I23" s="812"/>
      <c r="J23" s="812"/>
      <c r="K23" s="816" t="str">
        <f t="shared" si="3"/>
        <v/>
      </c>
      <c r="L23" s="817"/>
      <c r="M23" s="818"/>
      <c r="N23" s="815" t="str">
        <f t="shared" si="4"/>
        <v/>
      </c>
      <c r="O23" s="811"/>
      <c r="P23" s="819"/>
      <c r="Q23" s="903"/>
      <c r="R23" s="950"/>
      <c r="S23" s="901"/>
    </row>
    <row r="24" spans="1:19" s="821" customFormat="1" ht="15.75" customHeight="1">
      <c r="A24" s="822">
        <f t="shared" si="5"/>
        <v>11</v>
      </c>
      <c r="B24" s="823"/>
      <c r="C24" s="811"/>
      <c r="D24" s="812"/>
      <c r="E24" s="813" t="str">
        <f t="shared" si="0"/>
        <v/>
      </c>
      <c r="F24" s="814" t="str">
        <f t="shared" si="1"/>
        <v/>
      </c>
      <c r="G24" s="815" t="str">
        <f t="shared" si="2"/>
        <v/>
      </c>
      <c r="H24" s="812"/>
      <c r="I24" s="812"/>
      <c r="J24" s="812"/>
      <c r="K24" s="816" t="str">
        <f t="shared" si="3"/>
        <v/>
      </c>
      <c r="L24" s="817"/>
      <c r="M24" s="818"/>
      <c r="N24" s="815" t="str">
        <f t="shared" si="4"/>
        <v/>
      </c>
      <c r="O24" s="811"/>
      <c r="P24" s="819"/>
      <c r="Q24" s="903"/>
      <c r="R24" s="950"/>
      <c r="S24" s="901"/>
    </row>
    <row r="25" spans="1:19" s="821" customFormat="1" ht="15.75" customHeight="1">
      <c r="A25" s="822">
        <f t="shared" si="5"/>
        <v>12</v>
      </c>
      <c r="B25" s="823"/>
      <c r="C25" s="811"/>
      <c r="D25" s="812"/>
      <c r="E25" s="813" t="str">
        <f t="shared" si="0"/>
        <v/>
      </c>
      <c r="F25" s="814" t="str">
        <f t="shared" si="1"/>
        <v/>
      </c>
      <c r="G25" s="815" t="str">
        <f t="shared" si="2"/>
        <v/>
      </c>
      <c r="H25" s="812"/>
      <c r="I25" s="812"/>
      <c r="J25" s="812"/>
      <c r="K25" s="816" t="str">
        <f t="shared" si="3"/>
        <v/>
      </c>
      <c r="L25" s="817"/>
      <c r="M25" s="818"/>
      <c r="N25" s="815" t="str">
        <f t="shared" si="4"/>
        <v/>
      </c>
      <c r="O25" s="811"/>
      <c r="P25" s="819"/>
      <c r="Q25" s="903"/>
      <c r="R25" s="950"/>
      <c r="S25" s="901"/>
    </row>
    <row r="26" spans="1:19" s="821" customFormat="1" ht="15.75" customHeight="1">
      <c r="A26" s="822">
        <f t="shared" si="5"/>
        <v>13</v>
      </c>
      <c r="B26" s="823"/>
      <c r="C26" s="811"/>
      <c r="D26" s="812"/>
      <c r="E26" s="813" t="str">
        <f t="shared" si="0"/>
        <v/>
      </c>
      <c r="F26" s="814" t="str">
        <f t="shared" si="1"/>
        <v/>
      </c>
      <c r="G26" s="815" t="str">
        <f t="shared" si="2"/>
        <v/>
      </c>
      <c r="H26" s="812"/>
      <c r="I26" s="812"/>
      <c r="J26" s="812"/>
      <c r="K26" s="816" t="str">
        <f t="shared" si="3"/>
        <v/>
      </c>
      <c r="L26" s="817"/>
      <c r="M26" s="818"/>
      <c r="N26" s="815" t="str">
        <f t="shared" si="4"/>
        <v/>
      </c>
      <c r="O26" s="811"/>
      <c r="P26" s="819"/>
      <c r="Q26" s="903"/>
      <c r="R26" s="950"/>
      <c r="S26" s="901"/>
    </row>
    <row r="27" spans="1:19" s="821" customFormat="1" ht="15.75" customHeight="1">
      <c r="A27" s="822">
        <f t="shared" si="5"/>
        <v>14</v>
      </c>
      <c r="B27" s="823"/>
      <c r="C27" s="811"/>
      <c r="D27" s="812"/>
      <c r="E27" s="813" t="str">
        <f t="shared" si="0"/>
        <v/>
      </c>
      <c r="F27" s="814" t="str">
        <f t="shared" si="1"/>
        <v/>
      </c>
      <c r="G27" s="815" t="str">
        <f t="shared" si="2"/>
        <v/>
      </c>
      <c r="H27" s="812"/>
      <c r="I27" s="812"/>
      <c r="J27" s="812"/>
      <c r="K27" s="816" t="str">
        <f t="shared" si="3"/>
        <v/>
      </c>
      <c r="L27" s="817"/>
      <c r="M27" s="818"/>
      <c r="N27" s="815" t="str">
        <f t="shared" si="4"/>
        <v/>
      </c>
      <c r="O27" s="811"/>
      <c r="P27" s="819"/>
      <c r="Q27" s="903"/>
      <c r="R27" s="950"/>
      <c r="S27" s="901"/>
    </row>
    <row r="28" spans="1:19" s="821" customFormat="1" ht="15.75" customHeight="1">
      <c r="A28" s="822">
        <f t="shared" si="5"/>
        <v>15</v>
      </c>
      <c r="B28" s="823"/>
      <c r="C28" s="811"/>
      <c r="D28" s="824"/>
      <c r="E28" s="813" t="str">
        <f t="shared" si="0"/>
        <v/>
      </c>
      <c r="F28" s="814" t="str">
        <f t="shared" si="1"/>
        <v/>
      </c>
      <c r="G28" s="815" t="str">
        <f t="shared" si="2"/>
        <v/>
      </c>
      <c r="H28" s="812"/>
      <c r="I28" s="812"/>
      <c r="J28" s="812"/>
      <c r="K28" s="816" t="str">
        <f t="shared" si="3"/>
        <v/>
      </c>
      <c r="L28" s="817"/>
      <c r="M28" s="818"/>
      <c r="N28" s="815" t="str">
        <f t="shared" si="4"/>
        <v/>
      </c>
      <c r="O28" s="811"/>
      <c r="P28" s="819"/>
      <c r="Q28" s="903"/>
      <c r="R28" s="950"/>
      <c r="S28" s="901"/>
    </row>
    <row r="29" spans="1:19" s="821" customFormat="1" ht="15.75" customHeight="1">
      <c r="A29" s="822">
        <f t="shared" si="5"/>
        <v>16</v>
      </c>
      <c r="B29" s="823"/>
      <c r="C29" s="811"/>
      <c r="D29" s="812"/>
      <c r="E29" s="813" t="str">
        <f t="shared" si="0"/>
        <v/>
      </c>
      <c r="F29" s="814" t="str">
        <f t="shared" si="1"/>
        <v/>
      </c>
      <c r="G29" s="815" t="str">
        <f t="shared" si="2"/>
        <v/>
      </c>
      <c r="H29" s="812"/>
      <c r="I29" s="812"/>
      <c r="J29" s="812"/>
      <c r="K29" s="816" t="str">
        <f t="shared" si="3"/>
        <v/>
      </c>
      <c r="L29" s="817"/>
      <c r="M29" s="818"/>
      <c r="N29" s="815" t="str">
        <f t="shared" si="4"/>
        <v/>
      </c>
      <c r="O29" s="811"/>
      <c r="P29" s="819"/>
      <c r="Q29" s="903"/>
      <c r="R29" s="950"/>
      <c r="S29" s="901"/>
    </row>
    <row r="30" spans="1:19" s="821" customFormat="1" ht="15.75" customHeight="1">
      <c r="A30" s="822">
        <f t="shared" si="5"/>
        <v>17</v>
      </c>
      <c r="B30" s="823"/>
      <c r="C30" s="811"/>
      <c r="D30" s="812"/>
      <c r="E30" s="813" t="str">
        <f t="shared" si="0"/>
        <v/>
      </c>
      <c r="F30" s="814" t="str">
        <f t="shared" si="1"/>
        <v/>
      </c>
      <c r="G30" s="815" t="str">
        <f t="shared" si="2"/>
        <v/>
      </c>
      <c r="H30" s="812"/>
      <c r="I30" s="812"/>
      <c r="J30" s="812"/>
      <c r="K30" s="816" t="str">
        <f t="shared" si="3"/>
        <v/>
      </c>
      <c r="L30" s="817"/>
      <c r="M30" s="818"/>
      <c r="N30" s="815" t="str">
        <f t="shared" si="4"/>
        <v/>
      </c>
      <c r="O30" s="811"/>
      <c r="P30" s="819"/>
      <c r="Q30" s="903"/>
      <c r="R30" s="950"/>
      <c r="S30" s="901"/>
    </row>
    <row r="31" spans="1:19" s="821" customFormat="1" ht="15.75" customHeight="1">
      <c r="A31" s="822">
        <f t="shared" si="5"/>
        <v>18</v>
      </c>
      <c r="B31" s="823"/>
      <c r="C31" s="811"/>
      <c r="D31" s="812"/>
      <c r="E31" s="813" t="str">
        <f t="shared" si="0"/>
        <v/>
      </c>
      <c r="F31" s="814" t="str">
        <f t="shared" si="1"/>
        <v/>
      </c>
      <c r="G31" s="815" t="str">
        <f t="shared" si="2"/>
        <v/>
      </c>
      <c r="H31" s="812"/>
      <c r="I31" s="812"/>
      <c r="J31" s="812"/>
      <c r="K31" s="816" t="str">
        <f t="shared" si="3"/>
        <v/>
      </c>
      <c r="L31" s="817"/>
      <c r="M31" s="818"/>
      <c r="N31" s="815" t="str">
        <f t="shared" si="4"/>
        <v/>
      </c>
      <c r="O31" s="811"/>
      <c r="P31" s="819"/>
      <c r="Q31" s="903"/>
      <c r="R31" s="950"/>
      <c r="S31" s="901"/>
    </row>
    <row r="32" spans="1:19" s="821" customFormat="1" ht="15.75" customHeight="1">
      <c r="A32" s="822">
        <f t="shared" si="5"/>
        <v>19</v>
      </c>
      <c r="B32" s="823"/>
      <c r="C32" s="811"/>
      <c r="D32" s="812"/>
      <c r="E32" s="813" t="str">
        <f t="shared" si="0"/>
        <v/>
      </c>
      <c r="F32" s="814" t="str">
        <f t="shared" si="1"/>
        <v/>
      </c>
      <c r="G32" s="815" t="str">
        <f t="shared" si="2"/>
        <v/>
      </c>
      <c r="H32" s="812"/>
      <c r="I32" s="812"/>
      <c r="J32" s="812"/>
      <c r="K32" s="816" t="str">
        <f t="shared" si="3"/>
        <v/>
      </c>
      <c r="L32" s="817"/>
      <c r="M32" s="818"/>
      <c r="N32" s="815" t="str">
        <f t="shared" si="4"/>
        <v/>
      </c>
      <c r="O32" s="811"/>
      <c r="P32" s="819"/>
      <c r="Q32" s="903"/>
      <c r="R32" s="950"/>
      <c r="S32" s="901"/>
    </row>
    <row r="33" spans="1:19" s="821" customFormat="1" ht="15.75" customHeight="1">
      <c r="A33" s="822">
        <f t="shared" si="5"/>
        <v>20</v>
      </c>
      <c r="B33" s="823"/>
      <c r="C33" s="811"/>
      <c r="D33" s="812"/>
      <c r="E33" s="813" t="str">
        <f t="shared" si="0"/>
        <v/>
      </c>
      <c r="F33" s="814" t="str">
        <f t="shared" si="1"/>
        <v/>
      </c>
      <c r="G33" s="815" t="str">
        <f t="shared" si="2"/>
        <v/>
      </c>
      <c r="H33" s="812"/>
      <c r="I33" s="812"/>
      <c r="J33" s="812"/>
      <c r="K33" s="816" t="str">
        <f t="shared" si="3"/>
        <v/>
      </c>
      <c r="L33" s="817"/>
      <c r="M33" s="818"/>
      <c r="N33" s="815" t="str">
        <f t="shared" si="4"/>
        <v/>
      </c>
      <c r="O33" s="811"/>
      <c r="P33" s="819"/>
      <c r="Q33" s="903"/>
      <c r="R33" s="950"/>
      <c r="S33" s="901"/>
    </row>
    <row r="34" spans="1:19" s="821" customFormat="1" ht="15.75" customHeight="1">
      <c r="A34" s="822">
        <f t="shared" si="5"/>
        <v>21</v>
      </c>
      <c r="B34" s="823"/>
      <c r="C34" s="811"/>
      <c r="D34" s="812"/>
      <c r="E34" s="813" t="str">
        <f t="shared" si="0"/>
        <v/>
      </c>
      <c r="F34" s="814" t="str">
        <f t="shared" si="1"/>
        <v/>
      </c>
      <c r="G34" s="815" t="str">
        <f t="shared" si="2"/>
        <v/>
      </c>
      <c r="H34" s="812"/>
      <c r="I34" s="812"/>
      <c r="J34" s="812"/>
      <c r="K34" s="816" t="str">
        <f t="shared" si="3"/>
        <v/>
      </c>
      <c r="L34" s="817"/>
      <c r="M34" s="818"/>
      <c r="N34" s="815" t="str">
        <f t="shared" si="4"/>
        <v/>
      </c>
      <c r="O34" s="811"/>
      <c r="P34" s="819"/>
      <c r="Q34" s="903"/>
      <c r="R34" s="950"/>
      <c r="S34" s="901"/>
    </row>
    <row r="35" spans="1:19" s="821" customFormat="1" ht="15.75" customHeight="1">
      <c r="A35" s="822">
        <f t="shared" si="5"/>
        <v>22</v>
      </c>
      <c r="B35" s="823"/>
      <c r="C35" s="811"/>
      <c r="D35" s="812"/>
      <c r="E35" s="813" t="str">
        <f t="shared" si="0"/>
        <v/>
      </c>
      <c r="F35" s="814" t="str">
        <f t="shared" si="1"/>
        <v/>
      </c>
      <c r="G35" s="815" t="str">
        <f t="shared" si="2"/>
        <v/>
      </c>
      <c r="H35" s="812"/>
      <c r="I35" s="812"/>
      <c r="J35" s="812"/>
      <c r="K35" s="816" t="str">
        <f t="shared" si="3"/>
        <v/>
      </c>
      <c r="L35" s="817"/>
      <c r="M35" s="818"/>
      <c r="N35" s="815" t="str">
        <f t="shared" si="4"/>
        <v/>
      </c>
      <c r="O35" s="811"/>
      <c r="P35" s="819"/>
      <c r="Q35" s="903"/>
      <c r="R35" s="950"/>
      <c r="S35" s="901"/>
    </row>
    <row r="36" spans="1:19" s="821" customFormat="1" ht="15.75" customHeight="1">
      <c r="A36" s="822">
        <f t="shared" si="5"/>
        <v>23</v>
      </c>
      <c r="B36" s="823"/>
      <c r="C36" s="811"/>
      <c r="D36" s="812"/>
      <c r="E36" s="813" t="str">
        <f t="shared" si="0"/>
        <v/>
      </c>
      <c r="F36" s="814" t="str">
        <f t="shared" si="1"/>
        <v/>
      </c>
      <c r="G36" s="815" t="str">
        <f t="shared" si="2"/>
        <v/>
      </c>
      <c r="H36" s="812"/>
      <c r="I36" s="812"/>
      <c r="J36" s="812"/>
      <c r="K36" s="816" t="str">
        <f t="shared" si="3"/>
        <v/>
      </c>
      <c r="L36" s="817"/>
      <c r="M36" s="818"/>
      <c r="N36" s="815" t="str">
        <f t="shared" si="4"/>
        <v/>
      </c>
      <c r="O36" s="811"/>
      <c r="P36" s="819"/>
      <c r="Q36" s="903"/>
      <c r="R36" s="950"/>
      <c r="S36" s="901"/>
    </row>
    <row r="37" spans="1:19" s="821" customFormat="1" ht="15.75" customHeight="1">
      <c r="A37" s="822">
        <f t="shared" si="5"/>
        <v>24</v>
      </c>
      <c r="B37" s="823"/>
      <c r="C37" s="811"/>
      <c r="D37" s="812"/>
      <c r="E37" s="813" t="str">
        <f t="shared" si="0"/>
        <v/>
      </c>
      <c r="F37" s="814" t="str">
        <f t="shared" si="1"/>
        <v/>
      </c>
      <c r="G37" s="815" t="str">
        <f t="shared" si="2"/>
        <v/>
      </c>
      <c r="H37" s="812"/>
      <c r="I37" s="812"/>
      <c r="J37" s="812"/>
      <c r="K37" s="816" t="str">
        <f t="shared" si="3"/>
        <v/>
      </c>
      <c r="L37" s="817"/>
      <c r="M37" s="818"/>
      <c r="N37" s="815" t="str">
        <f t="shared" si="4"/>
        <v/>
      </c>
      <c r="O37" s="811"/>
      <c r="P37" s="819"/>
      <c r="Q37" s="903"/>
      <c r="R37" s="950"/>
      <c r="S37" s="901"/>
    </row>
    <row r="38" spans="1:19" s="821" customFormat="1" ht="15.75" customHeight="1">
      <c r="A38" s="822">
        <f t="shared" si="5"/>
        <v>25</v>
      </c>
      <c r="B38" s="823"/>
      <c r="C38" s="811"/>
      <c r="D38" s="812"/>
      <c r="E38" s="813" t="str">
        <f t="shared" si="0"/>
        <v/>
      </c>
      <c r="F38" s="814" t="str">
        <f t="shared" si="1"/>
        <v/>
      </c>
      <c r="G38" s="815" t="str">
        <f t="shared" si="2"/>
        <v/>
      </c>
      <c r="H38" s="812"/>
      <c r="I38" s="812"/>
      <c r="J38" s="812"/>
      <c r="K38" s="816" t="str">
        <f t="shared" si="3"/>
        <v/>
      </c>
      <c r="L38" s="817"/>
      <c r="M38" s="818"/>
      <c r="N38" s="815" t="str">
        <f t="shared" si="4"/>
        <v/>
      </c>
      <c r="O38" s="811"/>
      <c r="P38" s="819"/>
      <c r="Q38" s="903"/>
      <c r="R38" s="950"/>
      <c r="S38" s="901"/>
    </row>
    <row r="39" spans="1:19" s="821" customFormat="1" ht="15.75" customHeight="1">
      <c r="A39" s="822">
        <f t="shared" si="5"/>
        <v>26</v>
      </c>
      <c r="B39" s="823"/>
      <c r="C39" s="811"/>
      <c r="D39" s="812"/>
      <c r="E39" s="813" t="str">
        <f t="shared" si="0"/>
        <v/>
      </c>
      <c r="F39" s="814" t="str">
        <f t="shared" si="1"/>
        <v/>
      </c>
      <c r="G39" s="815" t="str">
        <f t="shared" si="2"/>
        <v/>
      </c>
      <c r="H39" s="812"/>
      <c r="I39" s="812"/>
      <c r="J39" s="812"/>
      <c r="K39" s="816" t="str">
        <f t="shared" si="3"/>
        <v/>
      </c>
      <c r="L39" s="817"/>
      <c r="M39" s="818"/>
      <c r="N39" s="815" t="str">
        <f t="shared" si="4"/>
        <v/>
      </c>
      <c r="O39" s="811"/>
      <c r="P39" s="819"/>
      <c r="Q39" s="903"/>
      <c r="R39" s="950"/>
      <c r="S39" s="901"/>
    </row>
    <row r="40" spans="1:19" s="821" customFormat="1" ht="15.75" customHeight="1">
      <c r="A40" s="822">
        <f t="shared" si="5"/>
        <v>27</v>
      </c>
      <c r="B40" s="823"/>
      <c r="C40" s="811"/>
      <c r="D40" s="812"/>
      <c r="E40" s="813" t="str">
        <f t="shared" si="0"/>
        <v/>
      </c>
      <c r="F40" s="814" t="str">
        <f t="shared" si="1"/>
        <v/>
      </c>
      <c r="G40" s="815" t="str">
        <f t="shared" si="2"/>
        <v/>
      </c>
      <c r="H40" s="812"/>
      <c r="I40" s="812"/>
      <c r="J40" s="812"/>
      <c r="K40" s="816" t="str">
        <f t="shared" si="3"/>
        <v/>
      </c>
      <c r="L40" s="817"/>
      <c r="M40" s="818"/>
      <c r="N40" s="815" t="str">
        <f t="shared" si="4"/>
        <v/>
      </c>
      <c r="O40" s="811"/>
      <c r="P40" s="819"/>
      <c r="Q40" s="903"/>
      <c r="R40" s="950"/>
      <c r="S40" s="901"/>
    </row>
    <row r="41" spans="1:19" s="821" customFormat="1" ht="15.75" customHeight="1">
      <c r="A41" s="822">
        <f t="shared" si="5"/>
        <v>28</v>
      </c>
      <c r="B41" s="823"/>
      <c r="C41" s="811"/>
      <c r="D41" s="812"/>
      <c r="E41" s="813" t="str">
        <f t="shared" si="0"/>
        <v/>
      </c>
      <c r="F41" s="814" t="str">
        <f t="shared" si="1"/>
        <v/>
      </c>
      <c r="G41" s="815" t="str">
        <f t="shared" si="2"/>
        <v/>
      </c>
      <c r="H41" s="812"/>
      <c r="I41" s="812"/>
      <c r="J41" s="812"/>
      <c r="K41" s="816" t="str">
        <f t="shared" si="3"/>
        <v/>
      </c>
      <c r="L41" s="817"/>
      <c r="M41" s="818"/>
      <c r="N41" s="815" t="str">
        <f t="shared" si="4"/>
        <v/>
      </c>
      <c r="O41" s="811"/>
      <c r="P41" s="819"/>
      <c r="Q41" s="903"/>
      <c r="R41" s="950"/>
      <c r="S41" s="901"/>
    </row>
    <row r="42" spans="1:19" s="821" customFormat="1" ht="15.75" customHeight="1">
      <c r="A42" s="822">
        <f t="shared" si="5"/>
        <v>29</v>
      </c>
      <c r="B42" s="823"/>
      <c r="C42" s="811"/>
      <c r="D42" s="812"/>
      <c r="E42" s="813" t="str">
        <f t="shared" si="0"/>
        <v/>
      </c>
      <c r="F42" s="814" t="str">
        <f t="shared" si="1"/>
        <v/>
      </c>
      <c r="G42" s="815" t="str">
        <f t="shared" si="2"/>
        <v/>
      </c>
      <c r="H42" s="812"/>
      <c r="I42" s="812"/>
      <c r="J42" s="812"/>
      <c r="K42" s="816" t="str">
        <f t="shared" si="3"/>
        <v/>
      </c>
      <c r="L42" s="817"/>
      <c r="M42" s="818"/>
      <c r="N42" s="815" t="str">
        <f t="shared" si="4"/>
        <v/>
      </c>
      <c r="O42" s="811"/>
      <c r="P42" s="819"/>
      <c r="Q42" s="903"/>
      <c r="R42" s="950"/>
      <c r="S42" s="901"/>
    </row>
    <row r="43" spans="1:19" s="821" customFormat="1" ht="15.75" customHeight="1">
      <c r="A43" s="822">
        <f t="shared" si="5"/>
        <v>30</v>
      </c>
      <c r="B43" s="823"/>
      <c r="C43" s="811"/>
      <c r="D43" s="812"/>
      <c r="E43" s="813" t="str">
        <f t="shared" si="0"/>
        <v/>
      </c>
      <c r="F43" s="814" t="str">
        <f t="shared" si="1"/>
        <v/>
      </c>
      <c r="G43" s="815" t="str">
        <f t="shared" si="2"/>
        <v/>
      </c>
      <c r="H43" s="812"/>
      <c r="I43" s="812"/>
      <c r="J43" s="812"/>
      <c r="K43" s="816" t="str">
        <f t="shared" si="3"/>
        <v/>
      </c>
      <c r="L43" s="817"/>
      <c r="M43" s="818"/>
      <c r="N43" s="815" t="str">
        <f t="shared" si="4"/>
        <v/>
      </c>
      <c r="O43" s="811"/>
      <c r="P43" s="819"/>
      <c r="Q43" s="903"/>
      <c r="R43" s="950"/>
      <c r="S43" s="901"/>
    </row>
    <row r="44" spans="1:19" s="821" customFormat="1" ht="15.75" customHeight="1">
      <c r="A44" s="822">
        <f t="shared" si="5"/>
        <v>31</v>
      </c>
      <c r="B44" s="823"/>
      <c r="C44" s="811"/>
      <c r="D44" s="812"/>
      <c r="E44" s="813" t="str">
        <f t="shared" si="0"/>
        <v/>
      </c>
      <c r="F44" s="814" t="str">
        <f t="shared" si="1"/>
        <v/>
      </c>
      <c r="G44" s="815" t="str">
        <f t="shared" si="2"/>
        <v/>
      </c>
      <c r="H44" s="812"/>
      <c r="I44" s="812"/>
      <c r="J44" s="812"/>
      <c r="K44" s="816" t="str">
        <f t="shared" si="3"/>
        <v/>
      </c>
      <c r="L44" s="817"/>
      <c r="M44" s="818"/>
      <c r="N44" s="815" t="str">
        <f t="shared" si="4"/>
        <v/>
      </c>
      <c r="O44" s="811"/>
      <c r="P44" s="819"/>
      <c r="Q44" s="903"/>
      <c r="R44" s="950"/>
      <c r="S44" s="901"/>
    </row>
    <row r="45" spans="1:19" s="821" customFormat="1" ht="15.75" customHeight="1">
      <c r="A45" s="822">
        <f t="shared" si="5"/>
        <v>32</v>
      </c>
      <c r="B45" s="823"/>
      <c r="C45" s="811"/>
      <c r="D45" s="812"/>
      <c r="E45" s="813" t="str">
        <f t="shared" si="0"/>
        <v/>
      </c>
      <c r="F45" s="814" t="str">
        <f t="shared" si="1"/>
        <v/>
      </c>
      <c r="G45" s="815" t="str">
        <f t="shared" si="2"/>
        <v/>
      </c>
      <c r="H45" s="812"/>
      <c r="I45" s="812"/>
      <c r="J45" s="812"/>
      <c r="K45" s="816" t="str">
        <f t="shared" si="3"/>
        <v/>
      </c>
      <c r="L45" s="817"/>
      <c r="M45" s="818"/>
      <c r="N45" s="815" t="str">
        <f t="shared" si="4"/>
        <v/>
      </c>
      <c r="O45" s="811"/>
      <c r="P45" s="819"/>
      <c r="Q45" s="903"/>
      <c r="R45" s="950"/>
      <c r="S45" s="901"/>
    </row>
    <row r="46" spans="1:19" s="821" customFormat="1" ht="15.75" customHeight="1">
      <c r="A46" s="822">
        <f t="shared" si="5"/>
        <v>33</v>
      </c>
      <c r="B46" s="823"/>
      <c r="C46" s="811"/>
      <c r="D46" s="812"/>
      <c r="E46" s="813" t="str">
        <f t="shared" si="0"/>
        <v/>
      </c>
      <c r="F46" s="814" t="str">
        <f t="shared" si="1"/>
        <v/>
      </c>
      <c r="G46" s="815" t="str">
        <f t="shared" si="2"/>
        <v/>
      </c>
      <c r="H46" s="812"/>
      <c r="I46" s="812"/>
      <c r="J46" s="812"/>
      <c r="K46" s="816" t="str">
        <f t="shared" si="3"/>
        <v/>
      </c>
      <c r="L46" s="817"/>
      <c r="M46" s="818"/>
      <c r="N46" s="815" t="str">
        <f t="shared" si="4"/>
        <v/>
      </c>
      <c r="O46" s="811"/>
      <c r="P46" s="819"/>
      <c r="Q46" s="903"/>
      <c r="R46" s="950"/>
      <c r="S46" s="901"/>
    </row>
    <row r="47" spans="1:19" s="821" customFormat="1" ht="15.75" customHeight="1">
      <c r="A47" s="822">
        <f t="shared" si="5"/>
        <v>34</v>
      </c>
      <c r="B47" s="823"/>
      <c r="C47" s="811"/>
      <c r="D47" s="812"/>
      <c r="E47" s="813" t="str">
        <f t="shared" si="0"/>
        <v/>
      </c>
      <c r="F47" s="814" t="str">
        <f t="shared" si="1"/>
        <v/>
      </c>
      <c r="G47" s="815" t="str">
        <f t="shared" si="2"/>
        <v/>
      </c>
      <c r="H47" s="812"/>
      <c r="I47" s="812"/>
      <c r="J47" s="812"/>
      <c r="K47" s="816" t="str">
        <f t="shared" si="3"/>
        <v/>
      </c>
      <c r="L47" s="817"/>
      <c r="M47" s="818"/>
      <c r="N47" s="815" t="str">
        <f t="shared" si="4"/>
        <v/>
      </c>
      <c r="O47" s="811"/>
      <c r="P47" s="819"/>
      <c r="Q47" s="903"/>
      <c r="R47" s="950"/>
      <c r="S47" s="901"/>
    </row>
    <row r="48" spans="1:19" s="821" customFormat="1" ht="15.75" customHeight="1">
      <c r="A48" s="822">
        <f t="shared" si="5"/>
        <v>35</v>
      </c>
      <c r="B48" s="823"/>
      <c r="C48" s="811"/>
      <c r="D48" s="812"/>
      <c r="E48" s="813" t="str">
        <f t="shared" si="0"/>
        <v/>
      </c>
      <c r="F48" s="814" t="str">
        <f t="shared" si="1"/>
        <v/>
      </c>
      <c r="G48" s="815" t="str">
        <f t="shared" si="2"/>
        <v/>
      </c>
      <c r="H48" s="812"/>
      <c r="I48" s="812"/>
      <c r="J48" s="812"/>
      <c r="K48" s="816" t="str">
        <f t="shared" si="3"/>
        <v/>
      </c>
      <c r="L48" s="817"/>
      <c r="M48" s="818"/>
      <c r="N48" s="815" t="str">
        <f t="shared" si="4"/>
        <v/>
      </c>
      <c r="O48" s="811"/>
      <c r="P48" s="819"/>
      <c r="Q48" s="903"/>
      <c r="R48" s="950"/>
      <c r="S48" s="901"/>
    </row>
    <row r="49" spans="1:19" s="821" customFormat="1" ht="15.75" customHeight="1">
      <c r="A49" s="822">
        <f t="shared" si="5"/>
        <v>36</v>
      </c>
      <c r="B49" s="823"/>
      <c r="C49" s="811"/>
      <c r="D49" s="812"/>
      <c r="E49" s="813" t="str">
        <f t="shared" si="0"/>
        <v/>
      </c>
      <c r="F49" s="814" t="str">
        <f t="shared" si="1"/>
        <v/>
      </c>
      <c r="G49" s="815" t="str">
        <f t="shared" si="2"/>
        <v/>
      </c>
      <c r="H49" s="812"/>
      <c r="I49" s="812"/>
      <c r="J49" s="812"/>
      <c r="K49" s="816" t="str">
        <f t="shared" si="3"/>
        <v/>
      </c>
      <c r="L49" s="817"/>
      <c r="M49" s="818"/>
      <c r="N49" s="815" t="str">
        <f t="shared" si="4"/>
        <v/>
      </c>
      <c r="O49" s="811"/>
      <c r="P49" s="819"/>
      <c r="Q49" s="903"/>
      <c r="R49" s="950"/>
      <c r="S49" s="901"/>
    </row>
    <row r="50" spans="1:19" s="821" customFormat="1" ht="15" customHeight="1">
      <c r="A50" s="822">
        <f t="shared" si="5"/>
        <v>37</v>
      </c>
      <c r="B50" s="823"/>
      <c r="C50" s="811"/>
      <c r="D50" s="812"/>
      <c r="E50" s="813" t="str">
        <f t="shared" si="0"/>
        <v/>
      </c>
      <c r="F50" s="814" t="str">
        <f t="shared" si="1"/>
        <v/>
      </c>
      <c r="G50" s="815" t="str">
        <f t="shared" si="2"/>
        <v/>
      </c>
      <c r="H50" s="812"/>
      <c r="I50" s="812"/>
      <c r="J50" s="812"/>
      <c r="K50" s="816" t="str">
        <f t="shared" si="3"/>
        <v/>
      </c>
      <c r="L50" s="817"/>
      <c r="M50" s="818"/>
      <c r="N50" s="815" t="str">
        <f t="shared" si="4"/>
        <v/>
      </c>
      <c r="O50" s="811"/>
      <c r="P50" s="819"/>
      <c r="Q50" s="903"/>
      <c r="R50" s="950"/>
      <c r="S50" s="901"/>
    </row>
    <row r="51" spans="1:19" s="821" customFormat="1" ht="15" customHeight="1">
      <c r="A51" s="822">
        <f t="shared" si="5"/>
        <v>38</v>
      </c>
      <c r="B51" s="823"/>
      <c r="C51" s="811"/>
      <c r="D51" s="812"/>
      <c r="E51" s="813" t="str">
        <f t="shared" si="0"/>
        <v/>
      </c>
      <c r="F51" s="814" t="str">
        <f t="shared" si="1"/>
        <v/>
      </c>
      <c r="G51" s="815" t="str">
        <f t="shared" si="2"/>
        <v/>
      </c>
      <c r="H51" s="812"/>
      <c r="I51" s="812"/>
      <c r="J51" s="812"/>
      <c r="K51" s="816" t="str">
        <f t="shared" si="3"/>
        <v/>
      </c>
      <c r="L51" s="817"/>
      <c r="M51" s="818"/>
      <c r="N51" s="815" t="str">
        <f t="shared" si="4"/>
        <v/>
      </c>
      <c r="O51" s="811"/>
      <c r="P51" s="819"/>
      <c r="Q51" s="903"/>
      <c r="R51" s="950"/>
      <c r="S51" s="901"/>
    </row>
    <row r="52" spans="1:19" s="821" customFormat="1" ht="15" customHeight="1">
      <c r="A52" s="822">
        <f t="shared" si="5"/>
        <v>39</v>
      </c>
      <c r="B52" s="823"/>
      <c r="C52" s="811"/>
      <c r="D52" s="812"/>
      <c r="E52" s="813" t="str">
        <f t="shared" si="0"/>
        <v/>
      </c>
      <c r="F52" s="814" t="str">
        <f t="shared" si="1"/>
        <v/>
      </c>
      <c r="G52" s="815" t="str">
        <f t="shared" si="2"/>
        <v/>
      </c>
      <c r="H52" s="812"/>
      <c r="I52" s="812"/>
      <c r="J52" s="812"/>
      <c r="K52" s="816" t="str">
        <f t="shared" si="3"/>
        <v/>
      </c>
      <c r="L52" s="817"/>
      <c r="M52" s="818"/>
      <c r="N52" s="815" t="str">
        <f t="shared" si="4"/>
        <v/>
      </c>
      <c r="O52" s="811"/>
      <c r="P52" s="819"/>
      <c r="Q52" s="903"/>
      <c r="R52" s="950"/>
      <c r="S52" s="901"/>
    </row>
    <row r="53" spans="1:19" s="821" customFormat="1" ht="15" customHeight="1">
      <c r="A53" s="822">
        <f t="shared" si="5"/>
        <v>40</v>
      </c>
      <c r="B53" s="823"/>
      <c r="C53" s="811"/>
      <c r="D53" s="812"/>
      <c r="E53" s="813" t="str">
        <f t="shared" si="0"/>
        <v/>
      </c>
      <c r="F53" s="814" t="str">
        <f t="shared" si="1"/>
        <v/>
      </c>
      <c r="G53" s="815" t="str">
        <f t="shared" si="2"/>
        <v/>
      </c>
      <c r="H53" s="812"/>
      <c r="I53" s="812"/>
      <c r="J53" s="812"/>
      <c r="K53" s="816" t="str">
        <f t="shared" si="3"/>
        <v/>
      </c>
      <c r="L53" s="817"/>
      <c r="M53" s="818"/>
      <c r="N53" s="815" t="str">
        <f t="shared" si="4"/>
        <v/>
      </c>
      <c r="O53" s="811"/>
      <c r="P53" s="819"/>
      <c r="Q53" s="903"/>
      <c r="R53" s="950"/>
      <c r="S53" s="901"/>
    </row>
    <row r="54" spans="1:19" s="821" customFormat="1" ht="15" customHeight="1">
      <c r="A54" s="822">
        <f t="shared" si="5"/>
        <v>41</v>
      </c>
      <c r="B54" s="823"/>
      <c r="C54" s="811"/>
      <c r="D54" s="812"/>
      <c r="E54" s="813" t="str">
        <f t="shared" si="0"/>
        <v/>
      </c>
      <c r="F54" s="814" t="str">
        <f t="shared" si="1"/>
        <v/>
      </c>
      <c r="G54" s="815" t="str">
        <f t="shared" si="2"/>
        <v/>
      </c>
      <c r="H54" s="812"/>
      <c r="I54" s="812"/>
      <c r="J54" s="812"/>
      <c r="K54" s="816" t="str">
        <f t="shared" si="3"/>
        <v/>
      </c>
      <c r="L54" s="817"/>
      <c r="M54" s="818"/>
      <c r="N54" s="815" t="str">
        <f t="shared" si="4"/>
        <v/>
      </c>
      <c r="O54" s="811"/>
      <c r="P54" s="819"/>
      <c r="Q54" s="903"/>
      <c r="R54" s="950"/>
      <c r="S54" s="901"/>
    </row>
    <row r="55" spans="1:19" s="821" customFormat="1" ht="15" customHeight="1">
      <c r="A55" s="822">
        <f t="shared" si="5"/>
        <v>42</v>
      </c>
      <c r="B55" s="823"/>
      <c r="C55" s="811"/>
      <c r="D55" s="812"/>
      <c r="E55" s="813" t="str">
        <f t="shared" si="0"/>
        <v/>
      </c>
      <c r="F55" s="814" t="str">
        <f t="shared" si="1"/>
        <v/>
      </c>
      <c r="G55" s="815" t="str">
        <f t="shared" si="2"/>
        <v/>
      </c>
      <c r="H55" s="812"/>
      <c r="I55" s="812"/>
      <c r="J55" s="812"/>
      <c r="K55" s="816" t="str">
        <f t="shared" si="3"/>
        <v/>
      </c>
      <c r="L55" s="817"/>
      <c r="M55" s="818"/>
      <c r="N55" s="815" t="str">
        <f t="shared" si="4"/>
        <v/>
      </c>
      <c r="O55" s="811"/>
      <c r="P55" s="819"/>
      <c r="Q55" s="903"/>
      <c r="R55" s="950"/>
      <c r="S55" s="901"/>
    </row>
    <row r="56" spans="1:19" s="821" customFormat="1" ht="15" customHeight="1">
      <c r="A56" s="822">
        <f t="shared" si="5"/>
        <v>43</v>
      </c>
      <c r="B56" s="823"/>
      <c r="C56" s="811"/>
      <c r="D56" s="812"/>
      <c r="E56" s="813" t="str">
        <f t="shared" si="0"/>
        <v/>
      </c>
      <c r="F56" s="814" t="str">
        <f t="shared" si="1"/>
        <v/>
      </c>
      <c r="G56" s="815" t="str">
        <f t="shared" si="2"/>
        <v/>
      </c>
      <c r="H56" s="812"/>
      <c r="I56" s="812"/>
      <c r="J56" s="812"/>
      <c r="K56" s="816" t="str">
        <f t="shared" si="3"/>
        <v/>
      </c>
      <c r="L56" s="817"/>
      <c r="M56" s="818"/>
      <c r="N56" s="815" t="str">
        <f t="shared" si="4"/>
        <v/>
      </c>
      <c r="O56" s="811"/>
      <c r="P56" s="819"/>
      <c r="Q56" s="903"/>
      <c r="R56" s="950"/>
      <c r="S56" s="901"/>
    </row>
    <row r="57" spans="1:19" s="821" customFormat="1" ht="15" customHeight="1">
      <c r="A57" s="822">
        <f t="shared" si="5"/>
        <v>44</v>
      </c>
      <c r="B57" s="823"/>
      <c r="C57" s="811"/>
      <c r="D57" s="812"/>
      <c r="E57" s="813" t="str">
        <f t="shared" si="0"/>
        <v/>
      </c>
      <c r="F57" s="814" t="str">
        <f t="shared" si="1"/>
        <v/>
      </c>
      <c r="G57" s="815" t="str">
        <f t="shared" si="2"/>
        <v/>
      </c>
      <c r="H57" s="812"/>
      <c r="I57" s="812"/>
      <c r="J57" s="812"/>
      <c r="K57" s="816" t="str">
        <f t="shared" si="3"/>
        <v/>
      </c>
      <c r="L57" s="817"/>
      <c r="M57" s="818"/>
      <c r="N57" s="815" t="str">
        <f t="shared" si="4"/>
        <v/>
      </c>
      <c r="O57" s="811"/>
      <c r="P57" s="819"/>
      <c r="Q57" s="903"/>
      <c r="R57" s="950"/>
      <c r="S57" s="901"/>
    </row>
    <row r="58" spans="1:19" s="821" customFormat="1" ht="15" customHeight="1">
      <c r="A58" s="822">
        <f t="shared" si="5"/>
        <v>45</v>
      </c>
      <c r="B58" s="823"/>
      <c r="C58" s="811"/>
      <c r="D58" s="812"/>
      <c r="E58" s="813" t="str">
        <f t="shared" si="0"/>
        <v/>
      </c>
      <c r="F58" s="814" t="str">
        <f t="shared" si="1"/>
        <v/>
      </c>
      <c r="G58" s="815" t="str">
        <f t="shared" si="2"/>
        <v/>
      </c>
      <c r="H58" s="812"/>
      <c r="I58" s="812"/>
      <c r="J58" s="812"/>
      <c r="K58" s="816" t="str">
        <f t="shared" si="3"/>
        <v/>
      </c>
      <c r="L58" s="817"/>
      <c r="M58" s="818"/>
      <c r="N58" s="815" t="str">
        <f t="shared" si="4"/>
        <v/>
      </c>
      <c r="O58" s="811"/>
      <c r="P58" s="819"/>
      <c r="Q58" s="903"/>
      <c r="R58" s="950"/>
      <c r="S58" s="901"/>
    </row>
    <row r="59" spans="1:19" s="821" customFormat="1" ht="15" customHeight="1">
      <c r="A59" s="822">
        <f t="shared" si="5"/>
        <v>46</v>
      </c>
      <c r="B59" s="823"/>
      <c r="C59" s="811"/>
      <c r="D59" s="812"/>
      <c r="E59" s="813" t="str">
        <f t="shared" si="0"/>
        <v/>
      </c>
      <c r="F59" s="814" t="str">
        <f t="shared" si="1"/>
        <v/>
      </c>
      <c r="G59" s="815" t="str">
        <f t="shared" si="2"/>
        <v/>
      </c>
      <c r="H59" s="812"/>
      <c r="I59" s="812"/>
      <c r="J59" s="812"/>
      <c r="K59" s="816" t="str">
        <f t="shared" si="3"/>
        <v/>
      </c>
      <c r="L59" s="817"/>
      <c r="M59" s="818"/>
      <c r="N59" s="815" t="str">
        <f t="shared" si="4"/>
        <v/>
      </c>
      <c r="O59" s="811"/>
      <c r="P59" s="819"/>
      <c r="Q59" s="903"/>
      <c r="R59" s="950"/>
      <c r="S59" s="901"/>
    </row>
    <row r="60" spans="1:19" s="821" customFormat="1" ht="15" customHeight="1">
      <c r="A60" s="822">
        <f t="shared" si="5"/>
        <v>47</v>
      </c>
      <c r="B60" s="823"/>
      <c r="C60" s="811"/>
      <c r="D60" s="812"/>
      <c r="E60" s="813" t="str">
        <f t="shared" si="0"/>
        <v/>
      </c>
      <c r="F60" s="814" t="str">
        <f t="shared" si="1"/>
        <v/>
      </c>
      <c r="G60" s="815" t="str">
        <f t="shared" si="2"/>
        <v/>
      </c>
      <c r="H60" s="812"/>
      <c r="I60" s="812"/>
      <c r="J60" s="812"/>
      <c r="K60" s="816" t="str">
        <f t="shared" si="3"/>
        <v/>
      </c>
      <c r="L60" s="817"/>
      <c r="M60" s="818"/>
      <c r="N60" s="815" t="str">
        <f t="shared" si="4"/>
        <v/>
      </c>
      <c r="O60" s="811"/>
      <c r="P60" s="819"/>
      <c r="Q60" s="903"/>
      <c r="R60" s="950"/>
      <c r="S60" s="901"/>
    </row>
    <row r="61" spans="1:19" s="821" customFormat="1" ht="15" customHeight="1">
      <c r="A61" s="822">
        <f t="shared" si="5"/>
        <v>48</v>
      </c>
      <c r="B61" s="823"/>
      <c r="C61" s="811"/>
      <c r="D61" s="812"/>
      <c r="E61" s="813" t="str">
        <f t="shared" si="0"/>
        <v/>
      </c>
      <c r="F61" s="814" t="str">
        <f t="shared" si="1"/>
        <v/>
      </c>
      <c r="G61" s="815" t="str">
        <f t="shared" si="2"/>
        <v/>
      </c>
      <c r="H61" s="812"/>
      <c r="I61" s="812"/>
      <c r="J61" s="812"/>
      <c r="K61" s="816" t="str">
        <f t="shared" si="3"/>
        <v/>
      </c>
      <c r="L61" s="817"/>
      <c r="M61" s="818"/>
      <c r="N61" s="815" t="str">
        <f t="shared" si="4"/>
        <v/>
      </c>
      <c r="O61" s="811"/>
      <c r="P61" s="819"/>
      <c r="Q61" s="903"/>
      <c r="R61" s="950"/>
      <c r="S61" s="901"/>
    </row>
    <row r="62" spans="1:19" s="821" customFormat="1" ht="15" customHeight="1">
      <c r="A62" s="822">
        <f t="shared" si="5"/>
        <v>49</v>
      </c>
      <c r="B62" s="823"/>
      <c r="C62" s="811"/>
      <c r="D62" s="812"/>
      <c r="E62" s="813" t="str">
        <f t="shared" si="0"/>
        <v/>
      </c>
      <c r="F62" s="814" t="str">
        <f t="shared" si="1"/>
        <v/>
      </c>
      <c r="G62" s="815" t="str">
        <f t="shared" si="2"/>
        <v/>
      </c>
      <c r="H62" s="812"/>
      <c r="I62" s="812"/>
      <c r="J62" s="812"/>
      <c r="K62" s="816" t="str">
        <f t="shared" si="3"/>
        <v/>
      </c>
      <c r="L62" s="817"/>
      <c r="M62" s="818"/>
      <c r="N62" s="815" t="str">
        <f t="shared" si="4"/>
        <v/>
      </c>
      <c r="O62" s="811"/>
      <c r="P62" s="819"/>
      <c r="Q62" s="903"/>
      <c r="R62" s="950"/>
      <c r="S62" s="901"/>
    </row>
    <row r="63" spans="1:19" s="821" customFormat="1" ht="15" customHeight="1">
      <c r="A63" s="822">
        <f t="shared" si="5"/>
        <v>50</v>
      </c>
      <c r="B63" s="823"/>
      <c r="C63" s="811"/>
      <c r="D63" s="812"/>
      <c r="E63" s="813" t="str">
        <f t="shared" si="0"/>
        <v/>
      </c>
      <c r="F63" s="814" t="str">
        <f t="shared" si="1"/>
        <v/>
      </c>
      <c r="G63" s="815" t="str">
        <f t="shared" si="2"/>
        <v/>
      </c>
      <c r="H63" s="812"/>
      <c r="I63" s="812"/>
      <c r="J63" s="812"/>
      <c r="K63" s="816" t="str">
        <f t="shared" si="3"/>
        <v/>
      </c>
      <c r="L63" s="817"/>
      <c r="M63" s="818"/>
      <c r="N63" s="815" t="str">
        <f t="shared" si="4"/>
        <v/>
      </c>
      <c r="O63" s="811"/>
      <c r="P63" s="819"/>
      <c r="Q63" s="903"/>
      <c r="R63" s="950"/>
      <c r="S63" s="901"/>
    </row>
    <row r="64" spans="1:19" s="821" customFormat="1" ht="15" customHeight="1">
      <c r="A64" s="822">
        <f t="shared" si="5"/>
        <v>51</v>
      </c>
      <c r="B64" s="823"/>
      <c r="C64" s="811"/>
      <c r="D64" s="812"/>
      <c r="E64" s="813" t="str">
        <f t="shared" si="0"/>
        <v/>
      </c>
      <c r="F64" s="814" t="str">
        <f t="shared" si="1"/>
        <v/>
      </c>
      <c r="G64" s="815" t="str">
        <f t="shared" si="2"/>
        <v/>
      </c>
      <c r="H64" s="812"/>
      <c r="I64" s="812"/>
      <c r="J64" s="812"/>
      <c r="K64" s="816" t="str">
        <f t="shared" si="3"/>
        <v/>
      </c>
      <c r="L64" s="817"/>
      <c r="M64" s="818"/>
      <c r="N64" s="815" t="str">
        <f t="shared" si="4"/>
        <v/>
      </c>
      <c r="O64" s="811"/>
      <c r="P64" s="819"/>
      <c r="Q64" s="903"/>
      <c r="R64" s="950"/>
      <c r="S64" s="901"/>
    </row>
    <row r="65" spans="1:19" s="821" customFormat="1" ht="15" customHeight="1">
      <c r="A65" s="822">
        <f t="shared" si="5"/>
        <v>52</v>
      </c>
      <c r="B65" s="823"/>
      <c r="C65" s="811"/>
      <c r="D65" s="812"/>
      <c r="E65" s="813" t="str">
        <f t="shared" si="0"/>
        <v/>
      </c>
      <c r="F65" s="814" t="str">
        <f t="shared" si="1"/>
        <v/>
      </c>
      <c r="G65" s="815" t="str">
        <f t="shared" si="2"/>
        <v/>
      </c>
      <c r="H65" s="812"/>
      <c r="I65" s="812"/>
      <c r="J65" s="812"/>
      <c r="K65" s="816" t="str">
        <f t="shared" si="3"/>
        <v/>
      </c>
      <c r="L65" s="817"/>
      <c r="M65" s="818"/>
      <c r="N65" s="815" t="str">
        <f t="shared" si="4"/>
        <v/>
      </c>
      <c r="O65" s="811"/>
      <c r="P65" s="819"/>
      <c r="Q65" s="903"/>
      <c r="R65" s="950"/>
      <c r="S65" s="901"/>
    </row>
    <row r="66" spans="1:19" s="821" customFormat="1" ht="15" customHeight="1">
      <c r="A66" s="822">
        <f t="shared" si="5"/>
        <v>53</v>
      </c>
      <c r="B66" s="823"/>
      <c r="C66" s="811"/>
      <c r="D66" s="812"/>
      <c r="E66" s="813" t="str">
        <f t="shared" si="0"/>
        <v/>
      </c>
      <c r="F66" s="814" t="str">
        <f t="shared" si="1"/>
        <v/>
      </c>
      <c r="G66" s="815" t="str">
        <f t="shared" si="2"/>
        <v/>
      </c>
      <c r="H66" s="812"/>
      <c r="I66" s="812"/>
      <c r="J66" s="812"/>
      <c r="K66" s="816" t="str">
        <f t="shared" si="3"/>
        <v/>
      </c>
      <c r="L66" s="817"/>
      <c r="M66" s="818"/>
      <c r="N66" s="815" t="str">
        <f t="shared" si="4"/>
        <v/>
      </c>
      <c r="O66" s="811"/>
      <c r="P66" s="819"/>
      <c r="Q66" s="903"/>
      <c r="R66" s="950"/>
      <c r="S66" s="901"/>
    </row>
    <row r="67" spans="1:19" s="821" customFormat="1" ht="15" customHeight="1">
      <c r="A67" s="822">
        <f t="shared" si="5"/>
        <v>54</v>
      </c>
      <c r="B67" s="823"/>
      <c r="C67" s="811"/>
      <c r="D67" s="812"/>
      <c r="E67" s="813" t="str">
        <f t="shared" si="0"/>
        <v/>
      </c>
      <c r="F67" s="814" t="str">
        <f t="shared" si="1"/>
        <v/>
      </c>
      <c r="G67" s="815" t="str">
        <f t="shared" si="2"/>
        <v/>
      </c>
      <c r="H67" s="812"/>
      <c r="I67" s="812"/>
      <c r="J67" s="812"/>
      <c r="K67" s="816" t="str">
        <f t="shared" si="3"/>
        <v/>
      </c>
      <c r="L67" s="817"/>
      <c r="M67" s="818"/>
      <c r="N67" s="815" t="str">
        <f t="shared" si="4"/>
        <v/>
      </c>
      <c r="O67" s="811"/>
      <c r="P67" s="819"/>
      <c r="Q67" s="903"/>
      <c r="R67" s="950"/>
      <c r="S67" s="901"/>
    </row>
    <row r="68" spans="1:19" s="821" customFormat="1" ht="15" customHeight="1">
      <c r="A68" s="822">
        <f t="shared" si="5"/>
        <v>55</v>
      </c>
      <c r="B68" s="823"/>
      <c r="C68" s="811"/>
      <c r="D68" s="812"/>
      <c r="E68" s="813" t="str">
        <f t="shared" si="0"/>
        <v/>
      </c>
      <c r="F68" s="814" t="str">
        <f t="shared" si="1"/>
        <v/>
      </c>
      <c r="G68" s="815" t="str">
        <f t="shared" si="2"/>
        <v/>
      </c>
      <c r="H68" s="812"/>
      <c r="I68" s="812"/>
      <c r="J68" s="812"/>
      <c r="K68" s="816" t="str">
        <f t="shared" si="3"/>
        <v/>
      </c>
      <c r="L68" s="817"/>
      <c r="M68" s="818"/>
      <c r="N68" s="815" t="str">
        <f t="shared" si="4"/>
        <v/>
      </c>
      <c r="O68" s="811"/>
      <c r="P68" s="819"/>
      <c r="Q68" s="903"/>
      <c r="R68" s="950"/>
      <c r="S68" s="901"/>
    </row>
    <row r="69" spans="1:19" s="821" customFormat="1" ht="15" customHeight="1">
      <c r="A69" s="822">
        <f t="shared" si="5"/>
        <v>56</v>
      </c>
      <c r="B69" s="823"/>
      <c r="C69" s="811"/>
      <c r="D69" s="812"/>
      <c r="E69" s="813" t="str">
        <f t="shared" si="0"/>
        <v/>
      </c>
      <c r="F69" s="814" t="str">
        <f t="shared" si="1"/>
        <v/>
      </c>
      <c r="G69" s="815" t="str">
        <f t="shared" si="2"/>
        <v/>
      </c>
      <c r="H69" s="812"/>
      <c r="I69" s="812"/>
      <c r="J69" s="812"/>
      <c r="K69" s="816" t="str">
        <f t="shared" si="3"/>
        <v/>
      </c>
      <c r="L69" s="817"/>
      <c r="M69" s="818"/>
      <c r="N69" s="815" t="str">
        <f t="shared" si="4"/>
        <v/>
      </c>
      <c r="O69" s="811"/>
      <c r="P69" s="819"/>
      <c r="Q69" s="903"/>
      <c r="R69" s="950"/>
      <c r="S69" s="901"/>
    </row>
    <row r="70" spans="1:19" s="821" customFormat="1" ht="15" customHeight="1">
      <c r="A70" s="822">
        <f t="shared" si="5"/>
        <v>57</v>
      </c>
      <c r="B70" s="823"/>
      <c r="C70" s="811"/>
      <c r="D70" s="812"/>
      <c r="E70" s="813" t="str">
        <f t="shared" si="0"/>
        <v/>
      </c>
      <c r="F70" s="814" t="str">
        <f t="shared" si="1"/>
        <v/>
      </c>
      <c r="G70" s="815" t="str">
        <f t="shared" si="2"/>
        <v/>
      </c>
      <c r="H70" s="812"/>
      <c r="I70" s="812"/>
      <c r="J70" s="812"/>
      <c r="K70" s="816" t="str">
        <f t="shared" si="3"/>
        <v/>
      </c>
      <c r="L70" s="817"/>
      <c r="M70" s="818"/>
      <c r="N70" s="815" t="str">
        <f t="shared" si="4"/>
        <v/>
      </c>
      <c r="O70" s="811"/>
      <c r="P70" s="819"/>
      <c r="Q70" s="903"/>
      <c r="R70" s="950"/>
      <c r="S70" s="901"/>
    </row>
    <row r="71" spans="1:19" s="821" customFormat="1" ht="15" customHeight="1">
      <c r="A71" s="822">
        <f t="shared" si="5"/>
        <v>58</v>
      </c>
      <c r="B71" s="823"/>
      <c r="C71" s="811"/>
      <c r="D71" s="812"/>
      <c r="E71" s="813" t="str">
        <f t="shared" si="0"/>
        <v/>
      </c>
      <c r="F71" s="814" t="str">
        <f t="shared" si="1"/>
        <v/>
      </c>
      <c r="G71" s="815" t="str">
        <f t="shared" si="2"/>
        <v/>
      </c>
      <c r="H71" s="812"/>
      <c r="I71" s="812"/>
      <c r="J71" s="812"/>
      <c r="K71" s="816" t="str">
        <f t="shared" si="3"/>
        <v/>
      </c>
      <c r="L71" s="817"/>
      <c r="M71" s="818"/>
      <c r="N71" s="815" t="str">
        <f t="shared" si="4"/>
        <v/>
      </c>
      <c r="O71" s="811"/>
      <c r="P71" s="819"/>
      <c r="Q71" s="903"/>
      <c r="R71" s="950"/>
      <c r="S71" s="901"/>
    </row>
    <row r="72" spans="1:19" s="821" customFormat="1" ht="15" customHeight="1">
      <c r="A72" s="822">
        <f t="shared" si="5"/>
        <v>59</v>
      </c>
      <c r="B72" s="823"/>
      <c r="C72" s="811"/>
      <c r="D72" s="812"/>
      <c r="E72" s="813" t="str">
        <f t="shared" si="0"/>
        <v/>
      </c>
      <c r="F72" s="814" t="str">
        <f t="shared" si="1"/>
        <v/>
      </c>
      <c r="G72" s="815" t="str">
        <f t="shared" si="2"/>
        <v/>
      </c>
      <c r="H72" s="812"/>
      <c r="I72" s="812"/>
      <c r="J72" s="812"/>
      <c r="K72" s="816" t="str">
        <f t="shared" si="3"/>
        <v/>
      </c>
      <c r="L72" s="817"/>
      <c r="M72" s="818"/>
      <c r="N72" s="815" t="str">
        <f t="shared" si="4"/>
        <v/>
      </c>
      <c r="O72" s="811"/>
      <c r="P72" s="819"/>
      <c r="Q72" s="903"/>
      <c r="R72" s="950"/>
      <c r="S72" s="901"/>
    </row>
    <row r="73" spans="1:19" s="821" customFormat="1" ht="15" customHeight="1">
      <c r="A73" s="822">
        <f t="shared" si="5"/>
        <v>60</v>
      </c>
      <c r="B73" s="823"/>
      <c r="C73" s="811"/>
      <c r="D73" s="812"/>
      <c r="E73" s="813" t="str">
        <f t="shared" si="0"/>
        <v/>
      </c>
      <c r="F73" s="814" t="str">
        <f t="shared" si="1"/>
        <v/>
      </c>
      <c r="G73" s="815" t="str">
        <f t="shared" si="2"/>
        <v/>
      </c>
      <c r="H73" s="812"/>
      <c r="I73" s="812"/>
      <c r="J73" s="812"/>
      <c r="K73" s="816" t="str">
        <f t="shared" si="3"/>
        <v/>
      </c>
      <c r="L73" s="817"/>
      <c r="M73" s="818"/>
      <c r="N73" s="815" t="str">
        <f t="shared" si="4"/>
        <v/>
      </c>
      <c r="O73" s="811"/>
      <c r="P73" s="819"/>
      <c r="Q73" s="903"/>
      <c r="R73" s="950"/>
      <c r="S73" s="901"/>
    </row>
    <row r="74" spans="1:19" s="821" customFormat="1" ht="15" customHeight="1">
      <c r="A74" s="822">
        <f t="shared" si="5"/>
        <v>61</v>
      </c>
      <c r="B74" s="823"/>
      <c r="C74" s="811"/>
      <c r="D74" s="812"/>
      <c r="E74" s="813" t="str">
        <f t="shared" si="0"/>
        <v/>
      </c>
      <c r="F74" s="814" t="str">
        <f t="shared" si="1"/>
        <v/>
      </c>
      <c r="G74" s="815" t="str">
        <f t="shared" si="2"/>
        <v/>
      </c>
      <c r="H74" s="812"/>
      <c r="I74" s="812"/>
      <c r="J74" s="812"/>
      <c r="K74" s="816" t="str">
        <f t="shared" si="3"/>
        <v/>
      </c>
      <c r="L74" s="817"/>
      <c r="M74" s="818"/>
      <c r="N74" s="815" t="str">
        <f t="shared" si="4"/>
        <v/>
      </c>
      <c r="O74" s="811"/>
      <c r="P74" s="819"/>
      <c r="Q74" s="903"/>
      <c r="R74" s="950"/>
      <c r="S74" s="901"/>
    </row>
    <row r="75" spans="1:19" s="821" customFormat="1" ht="15" customHeight="1">
      <c r="A75" s="822">
        <f t="shared" si="5"/>
        <v>62</v>
      </c>
      <c r="B75" s="823"/>
      <c r="C75" s="811"/>
      <c r="D75" s="812"/>
      <c r="E75" s="813" t="str">
        <f t="shared" si="0"/>
        <v/>
      </c>
      <c r="F75" s="814" t="str">
        <f t="shared" si="1"/>
        <v/>
      </c>
      <c r="G75" s="815" t="str">
        <f t="shared" si="2"/>
        <v/>
      </c>
      <c r="H75" s="812"/>
      <c r="I75" s="812"/>
      <c r="J75" s="812"/>
      <c r="K75" s="816" t="str">
        <f t="shared" si="3"/>
        <v/>
      </c>
      <c r="L75" s="817"/>
      <c r="M75" s="818"/>
      <c r="N75" s="815" t="str">
        <f t="shared" si="4"/>
        <v/>
      </c>
      <c r="O75" s="811"/>
      <c r="P75" s="819"/>
      <c r="Q75" s="903"/>
      <c r="R75" s="950"/>
      <c r="S75" s="901"/>
    </row>
    <row r="76" spans="1:19" s="821" customFormat="1" ht="15" customHeight="1">
      <c r="A76" s="822">
        <f t="shared" si="5"/>
        <v>63</v>
      </c>
      <c r="B76" s="823"/>
      <c r="C76" s="811"/>
      <c r="D76" s="812"/>
      <c r="E76" s="813" t="str">
        <f t="shared" si="0"/>
        <v/>
      </c>
      <c r="F76" s="814" t="str">
        <f t="shared" si="1"/>
        <v/>
      </c>
      <c r="G76" s="815" t="str">
        <f t="shared" si="2"/>
        <v/>
      </c>
      <c r="H76" s="812"/>
      <c r="I76" s="812"/>
      <c r="J76" s="812"/>
      <c r="K76" s="816" t="str">
        <f t="shared" si="3"/>
        <v/>
      </c>
      <c r="L76" s="817"/>
      <c r="M76" s="818"/>
      <c r="N76" s="815" t="str">
        <f t="shared" si="4"/>
        <v/>
      </c>
      <c r="O76" s="811"/>
      <c r="P76" s="819"/>
      <c r="Q76" s="903"/>
      <c r="R76" s="950"/>
      <c r="S76" s="901"/>
    </row>
    <row r="77" spans="1:19" s="821" customFormat="1" ht="15" customHeight="1">
      <c r="A77" s="822">
        <f t="shared" si="5"/>
        <v>64</v>
      </c>
      <c r="B77" s="823"/>
      <c r="C77" s="811"/>
      <c r="D77" s="812"/>
      <c r="E77" s="813" t="str">
        <f t="shared" si="0"/>
        <v/>
      </c>
      <c r="F77" s="814" t="str">
        <f t="shared" si="1"/>
        <v/>
      </c>
      <c r="G77" s="815" t="str">
        <f t="shared" si="2"/>
        <v/>
      </c>
      <c r="H77" s="812"/>
      <c r="I77" s="812"/>
      <c r="J77" s="812"/>
      <c r="K77" s="816" t="str">
        <f t="shared" si="3"/>
        <v/>
      </c>
      <c r="L77" s="817"/>
      <c r="M77" s="818"/>
      <c r="N77" s="815" t="str">
        <f t="shared" si="4"/>
        <v/>
      </c>
      <c r="O77" s="811"/>
      <c r="P77" s="819"/>
      <c r="Q77" s="903"/>
      <c r="R77" s="950"/>
      <c r="S77" s="901"/>
    </row>
    <row r="78" spans="1:19" s="821" customFormat="1" ht="15" customHeight="1">
      <c r="A78" s="822">
        <f t="shared" si="5"/>
        <v>65</v>
      </c>
      <c r="B78" s="823"/>
      <c r="C78" s="811"/>
      <c r="D78" s="812"/>
      <c r="E78" s="813" t="str">
        <f t="shared" ref="E78:E141" si="6">IF(OR(D78="YES", D78="B",D78="BZ",D78="H",D78="HSP",D78="H/V",D78="SP",D78="V",D78="DS",D78="EM",D78="FHT",D78="GA",D78="HHT",D78="M",D78="RHT", D78="RHT/S", D78="RI",D78="S", D78="SW",D78="RELAY",D78="DH",D78="AD",D78="MAG",D78="FAN",D78="SA",,D78="SA",D78="SAA",D78="SAAB",D78="SAB", D78="SAPA",D78="SAPAB",D78="SAPB",D78="SACOA",D78="SACOB",D78="SACOAB", D78="SAPCOA", D78="SAPCOB",D78="SAPCOB",D78="SAPCOAB",D78="SALi", D78="SAALi",D78="SAPLi",D78="SAAR",,D78="SAPABR",D78="SAABR",D78="SAPCOLi",D78="SACOALi",D78="SAALiV",D78="SAPALiV",D78="SAAV",D78="SAPAV",D78="SAPABV",D78="SAABV", D78="COPI", D78="COPI-B", D78="PANEL",D78="BATT",D78="ANNUN", D78="BOOSTER",D78="SFD", D78="S/CO", D78="ET", D78="MOD-2", D78="MOD-10", D78="MOD-M",D78="MOD-R", D78="MOD-R6", D78="MOD-CR", D78="MOD-1", D78="MOD-S",D78="MOD-P",),"3", IF(OR(D78="EOL"),"m",""))</f>
        <v/>
      </c>
      <c r="F78" s="814" t="str">
        <f t="shared" ref="F78:F141" si="7">IF(OR(D78="PANEL", D78="ANNUN", D78="S/CO", D78="MOD-2", D78="MOD-10", D78="MOD-M",D78="ISO-D", D78="SFD", D78="DS", D78="ET", D78="FHT", D78="GA", D78="HHT", D78="M", D78="RHT", D78="RHT/S",D78="S",D78="S/CO", D78="FS",D78="TS",D78="SS",D78="LA",D78="FP",D78="PL",D78="SUP"), "3", IF(OR(D78="B", D78="BZ", D78="H", D78="HSP", D78="H/V", D78="SP", D78="V", D78="SW", D78="AD", D78="MAG", D78="FAN", D78="RI", D78="EOL", D78="EM",  D78="SW", D78="RELAY", D78="DH",D78="MOD-R", D78="MOD-R6", D78="MOD-CR"), "m", ""))</f>
        <v/>
      </c>
      <c r="G78" s="815" t="str">
        <f t="shared" ref="G78:G141" si="8">IF(OR(D78="YES",D78="PANEL",D78="BOOSTER",D78="B",D78="BZ",D78="H",D78="HSP",D78="H/V",D78="SP",D78="V",D78="AD",D78="MAG",D78="FAN",D78="RELAY",D78="DH",D78="SW",D78="MOD-R", D78="MOD-R6", D78="MOD-CR",D78="ISO-A"),"3",IF(OR(D78="SFD"),"m",""))</f>
        <v/>
      </c>
      <c r="H78" s="812"/>
      <c r="I78" s="812"/>
      <c r="J78" s="812"/>
      <c r="K78" s="816" t="str">
        <f t="shared" ref="K78:K141" si="9">IF(D78="EOL","3","")</f>
        <v/>
      </c>
      <c r="L78" s="817"/>
      <c r="M78" s="818"/>
      <c r="N78" s="815" t="str">
        <f t="shared" ref="N78:N141" si="10">IF(OR(D78="PANEL", D78="ANNUN", D78="BATT",D78="BOOSTER",D78="B", D78="BZ", D78="H", D78="HSP", D78="H/V", D78="SP", D78="V", D78="DS", D78="EOL", D78="EM", D78="ET", D78="FHT", D78="GA", D78="HHT", D78="M", D78="RHT",D78="RHT/S", D78="RI", D78="S",D78="S/CO",D78="SW",D78="ISO-D",D78="ISO-A",D78="SA",D78="SAA",D78="SAAB",D78="SAB", D78="SAPA",D78="SAPAB",D78="SAPB",D78="SACOA",D78="SACOB",D78="SACOAB", D78="SAPCOA", D78="SAPCOB",D78="SAPCOB",D78="SAPCOAB",D78="SALi", D78="SAALi",D78="SAPLi",D78="SAAR",D78="SAPABR",D78="SAABR",,D78="SAPCOLi",D78="SACOALi",D78="SAALiV",D78="SAPALiV",D78="SAAV",D78="SAPAV",D78="SAPABV",D78="SAABV", D78="COPI", D78="COPI-B", D78="SW",D78="MOD-1", D78="MOD-S",D78="MOD-P",D78="MOD-2", D78="MOD-10", D78="MOD-M",D78="MOD-R", D78="MOD-R6", D78="MOD-CR",D78="SFD"), "3", IF(OR(D78="RELAY", D78="AD", D78="MAG", D78="FAN",D78="DH"), "m", ""))</f>
        <v/>
      </c>
      <c r="O78" s="811"/>
      <c r="P78" s="819"/>
      <c r="Q78" s="903"/>
      <c r="R78" s="950"/>
      <c r="S78" s="901"/>
    </row>
    <row r="79" spans="1:19" s="821" customFormat="1" ht="15" customHeight="1">
      <c r="A79" s="822">
        <f t="shared" si="5"/>
        <v>66</v>
      </c>
      <c r="B79" s="823"/>
      <c r="C79" s="811"/>
      <c r="D79" s="812"/>
      <c r="E79" s="813" t="str">
        <f t="shared" si="6"/>
        <v/>
      </c>
      <c r="F79" s="814" t="str">
        <f t="shared" si="7"/>
        <v/>
      </c>
      <c r="G79" s="815" t="str">
        <f t="shared" si="8"/>
        <v/>
      </c>
      <c r="H79" s="812"/>
      <c r="I79" s="812"/>
      <c r="J79" s="812"/>
      <c r="K79" s="816" t="str">
        <f t="shared" si="9"/>
        <v/>
      </c>
      <c r="L79" s="817"/>
      <c r="M79" s="818"/>
      <c r="N79" s="815" t="str">
        <f t="shared" si="10"/>
        <v/>
      </c>
      <c r="O79" s="811"/>
      <c r="P79" s="819"/>
      <c r="Q79" s="903"/>
      <c r="R79" s="950"/>
      <c r="S79" s="901"/>
    </row>
    <row r="80" spans="1:19" s="821" customFormat="1" ht="15" customHeight="1">
      <c r="A80" s="822">
        <f t="shared" ref="A80:A143" si="11">A79+1</f>
        <v>67</v>
      </c>
      <c r="B80" s="823"/>
      <c r="C80" s="811"/>
      <c r="D80" s="812"/>
      <c r="E80" s="813" t="str">
        <f t="shared" si="6"/>
        <v/>
      </c>
      <c r="F80" s="814" t="str">
        <f t="shared" si="7"/>
        <v/>
      </c>
      <c r="G80" s="815" t="str">
        <f t="shared" si="8"/>
        <v/>
      </c>
      <c r="H80" s="812"/>
      <c r="I80" s="812"/>
      <c r="J80" s="812"/>
      <c r="K80" s="816" t="str">
        <f t="shared" si="9"/>
        <v/>
      </c>
      <c r="L80" s="817"/>
      <c r="M80" s="818"/>
      <c r="N80" s="815" t="str">
        <f t="shared" si="10"/>
        <v/>
      </c>
      <c r="O80" s="811"/>
      <c r="P80" s="819"/>
      <c r="Q80" s="903"/>
      <c r="R80" s="950"/>
      <c r="S80" s="901"/>
    </row>
    <row r="81" spans="1:19" s="821" customFormat="1" ht="15" customHeight="1">
      <c r="A81" s="822">
        <f t="shared" si="11"/>
        <v>68</v>
      </c>
      <c r="B81" s="823"/>
      <c r="C81" s="811"/>
      <c r="D81" s="812"/>
      <c r="E81" s="813" t="str">
        <f t="shared" si="6"/>
        <v/>
      </c>
      <c r="F81" s="814" t="str">
        <f t="shared" si="7"/>
        <v/>
      </c>
      <c r="G81" s="815" t="str">
        <f t="shared" si="8"/>
        <v/>
      </c>
      <c r="H81" s="812"/>
      <c r="I81" s="812"/>
      <c r="J81" s="812"/>
      <c r="K81" s="816" t="str">
        <f t="shared" si="9"/>
        <v/>
      </c>
      <c r="L81" s="817"/>
      <c r="M81" s="818"/>
      <c r="N81" s="815" t="str">
        <f t="shared" si="10"/>
        <v/>
      </c>
      <c r="O81" s="811"/>
      <c r="P81" s="819"/>
      <c r="Q81" s="903"/>
      <c r="R81" s="950"/>
      <c r="S81" s="901"/>
    </row>
    <row r="82" spans="1:19" s="821" customFormat="1" ht="15" customHeight="1">
      <c r="A82" s="822">
        <f t="shared" si="11"/>
        <v>69</v>
      </c>
      <c r="B82" s="823"/>
      <c r="C82" s="811"/>
      <c r="D82" s="812"/>
      <c r="E82" s="813" t="str">
        <f t="shared" si="6"/>
        <v/>
      </c>
      <c r="F82" s="814" t="str">
        <f t="shared" si="7"/>
        <v/>
      </c>
      <c r="G82" s="815" t="str">
        <f t="shared" si="8"/>
        <v/>
      </c>
      <c r="H82" s="812"/>
      <c r="I82" s="812"/>
      <c r="J82" s="812"/>
      <c r="K82" s="816" t="str">
        <f t="shared" si="9"/>
        <v/>
      </c>
      <c r="L82" s="817"/>
      <c r="M82" s="818"/>
      <c r="N82" s="815" t="str">
        <f t="shared" si="10"/>
        <v/>
      </c>
      <c r="O82" s="811"/>
      <c r="P82" s="819"/>
      <c r="Q82" s="903"/>
      <c r="R82" s="950"/>
      <c r="S82" s="901"/>
    </row>
    <row r="83" spans="1:19" s="821" customFormat="1" ht="15" customHeight="1">
      <c r="A83" s="822">
        <f t="shared" si="11"/>
        <v>70</v>
      </c>
      <c r="B83" s="823"/>
      <c r="C83" s="811"/>
      <c r="D83" s="812"/>
      <c r="E83" s="813" t="str">
        <f t="shared" si="6"/>
        <v/>
      </c>
      <c r="F83" s="814" t="str">
        <f t="shared" si="7"/>
        <v/>
      </c>
      <c r="G83" s="815" t="str">
        <f t="shared" si="8"/>
        <v/>
      </c>
      <c r="H83" s="812"/>
      <c r="I83" s="812"/>
      <c r="J83" s="812"/>
      <c r="K83" s="816" t="str">
        <f t="shared" si="9"/>
        <v/>
      </c>
      <c r="L83" s="817"/>
      <c r="M83" s="818"/>
      <c r="N83" s="815" t="str">
        <f t="shared" si="10"/>
        <v/>
      </c>
      <c r="O83" s="811"/>
      <c r="P83" s="819"/>
      <c r="Q83" s="903"/>
      <c r="R83" s="950"/>
      <c r="S83" s="901"/>
    </row>
    <row r="84" spans="1:19" s="821" customFormat="1" ht="15" customHeight="1">
      <c r="A84" s="822">
        <f t="shared" si="11"/>
        <v>71</v>
      </c>
      <c r="B84" s="823"/>
      <c r="C84" s="811"/>
      <c r="D84" s="812"/>
      <c r="E84" s="813" t="str">
        <f t="shared" si="6"/>
        <v/>
      </c>
      <c r="F84" s="814" t="str">
        <f t="shared" si="7"/>
        <v/>
      </c>
      <c r="G84" s="815" t="str">
        <f t="shared" si="8"/>
        <v/>
      </c>
      <c r="H84" s="812"/>
      <c r="I84" s="812"/>
      <c r="J84" s="812"/>
      <c r="K84" s="816" t="str">
        <f t="shared" si="9"/>
        <v/>
      </c>
      <c r="L84" s="817"/>
      <c r="M84" s="818"/>
      <c r="N84" s="815" t="str">
        <f t="shared" si="10"/>
        <v/>
      </c>
      <c r="O84" s="811"/>
      <c r="P84" s="819"/>
      <c r="Q84" s="903"/>
      <c r="R84" s="950"/>
      <c r="S84" s="901"/>
    </row>
    <row r="85" spans="1:19" s="821" customFormat="1" ht="15" customHeight="1">
      <c r="A85" s="822">
        <f t="shared" si="11"/>
        <v>72</v>
      </c>
      <c r="B85" s="823"/>
      <c r="C85" s="811"/>
      <c r="D85" s="812"/>
      <c r="E85" s="813" t="str">
        <f t="shared" si="6"/>
        <v/>
      </c>
      <c r="F85" s="814" t="str">
        <f t="shared" si="7"/>
        <v/>
      </c>
      <c r="G85" s="815" t="str">
        <f t="shared" si="8"/>
        <v/>
      </c>
      <c r="H85" s="812"/>
      <c r="I85" s="812"/>
      <c r="J85" s="812"/>
      <c r="K85" s="816" t="str">
        <f t="shared" si="9"/>
        <v/>
      </c>
      <c r="L85" s="817"/>
      <c r="M85" s="818"/>
      <c r="N85" s="815" t="str">
        <f t="shared" si="10"/>
        <v/>
      </c>
      <c r="O85" s="811"/>
      <c r="P85" s="819"/>
      <c r="Q85" s="903"/>
      <c r="R85" s="950"/>
      <c r="S85" s="901"/>
    </row>
    <row r="86" spans="1:19" s="821" customFormat="1" ht="15" customHeight="1">
      <c r="A86" s="822">
        <f t="shared" si="11"/>
        <v>73</v>
      </c>
      <c r="B86" s="823"/>
      <c r="C86" s="811"/>
      <c r="D86" s="812"/>
      <c r="E86" s="813" t="str">
        <f t="shared" si="6"/>
        <v/>
      </c>
      <c r="F86" s="814" t="str">
        <f t="shared" si="7"/>
        <v/>
      </c>
      <c r="G86" s="815" t="str">
        <f t="shared" si="8"/>
        <v/>
      </c>
      <c r="H86" s="812"/>
      <c r="I86" s="812"/>
      <c r="J86" s="812"/>
      <c r="K86" s="816" t="str">
        <f t="shared" si="9"/>
        <v/>
      </c>
      <c r="L86" s="817"/>
      <c r="M86" s="818"/>
      <c r="N86" s="815" t="str">
        <f t="shared" si="10"/>
        <v/>
      </c>
      <c r="O86" s="811"/>
      <c r="P86" s="819"/>
      <c r="Q86" s="903"/>
      <c r="R86" s="950"/>
      <c r="S86" s="901"/>
    </row>
    <row r="87" spans="1:19" s="821" customFormat="1" ht="15" customHeight="1">
      <c r="A87" s="822">
        <f t="shared" si="11"/>
        <v>74</v>
      </c>
      <c r="B87" s="823"/>
      <c r="C87" s="811"/>
      <c r="D87" s="812"/>
      <c r="E87" s="813" t="str">
        <f t="shared" si="6"/>
        <v/>
      </c>
      <c r="F87" s="814" t="str">
        <f t="shared" si="7"/>
        <v/>
      </c>
      <c r="G87" s="815" t="str">
        <f t="shared" si="8"/>
        <v/>
      </c>
      <c r="H87" s="812"/>
      <c r="I87" s="812"/>
      <c r="J87" s="812"/>
      <c r="K87" s="816" t="str">
        <f t="shared" si="9"/>
        <v/>
      </c>
      <c r="L87" s="817"/>
      <c r="M87" s="818"/>
      <c r="N87" s="815" t="str">
        <f t="shared" si="10"/>
        <v/>
      </c>
      <c r="O87" s="811"/>
      <c r="P87" s="819"/>
      <c r="Q87" s="903"/>
      <c r="R87" s="950"/>
      <c r="S87" s="901"/>
    </row>
    <row r="88" spans="1:19" s="821" customFormat="1" ht="15" customHeight="1">
      <c r="A88" s="822">
        <f t="shared" si="11"/>
        <v>75</v>
      </c>
      <c r="B88" s="823"/>
      <c r="C88" s="811"/>
      <c r="D88" s="812"/>
      <c r="E88" s="813" t="str">
        <f t="shared" si="6"/>
        <v/>
      </c>
      <c r="F88" s="814" t="str">
        <f t="shared" si="7"/>
        <v/>
      </c>
      <c r="G88" s="815" t="str">
        <f t="shared" si="8"/>
        <v/>
      </c>
      <c r="H88" s="812"/>
      <c r="I88" s="812"/>
      <c r="J88" s="812"/>
      <c r="K88" s="816" t="str">
        <f t="shared" si="9"/>
        <v/>
      </c>
      <c r="L88" s="817"/>
      <c r="M88" s="818"/>
      <c r="N88" s="815" t="str">
        <f t="shared" si="10"/>
        <v/>
      </c>
      <c r="O88" s="811"/>
      <c r="P88" s="819"/>
      <c r="Q88" s="903"/>
      <c r="R88" s="950"/>
      <c r="S88" s="901"/>
    </row>
    <row r="89" spans="1:19" s="821" customFormat="1" ht="15" customHeight="1">
      <c r="A89" s="822">
        <f t="shared" si="11"/>
        <v>76</v>
      </c>
      <c r="B89" s="823"/>
      <c r="C89" s="811"/>
      <c r="D89" s="812"/>
      <c r="E89" s="813" t="str">
        <f t="shared" si="6"/>
        <v/>
      </c>
      <c r="F89" s="814" t="str">
        <f t="shared" si="7"/>
        <v/>
      </c>
      <c r="G89" s="815" t="str">
        <f t="shared" si="8"/>
        <v/>
      </c>
      <c r="H89" s="812"/>
      <c r="I89" s="812"/>
      <c r="J89" s="812"/>
      <c r="K89" s="816" t="str">
        <f t="shared" si="9"/>
        <v/>
      </c>
      <c r="L89" s="817"/>
      <c r="M89" s="818"/>
      <c r="N89" s="815" t="str">
        <f t="shared" si="10"/>
        <v/>
      </c>
      <c r="O89" s="811"/>
      <c r="P89" s="819"/>
      <c r="Q89" s="903"/>
      <c r="R89" s="950"/>
      <c r="S89" s="901"/>
    </row>
    <row r="90" spans="1:19" s="821" customFormat="1" ht="15" customHeight="1">
      <c r="A90" s="822">
        <f t="shared" si="11"/>
        <v>77</v>
      </c>
      <c r="B90" s="823"/>
      <c r="C90" s="811"/>
      <c r="D90" s="812"/>
      <c r="E90" s="813" t="str">
        <f t="shared" si="6"/>
        <v/>
      </c>
      <c r="F90" s="814" t="str">
        <f t="shared" si="7"/>
        <v/>
      </c>
      <c r="G90" s="815" t="str">
        <f t="shared" si="8"/>
        <v/>
      </c>
      <c r="H90" s="812"/>
      <c r="I90" s="812"/>
      <c r="J90" s="812"/>
      <c r="K90" s="816" t="str">
        <f t="shared" si="9"/>
        <v/>
      </c>
      <c r="L90" s="817"/>
      <c r="M90" s="818"/>
      <c r="N90" s="815" t="str">
        <f t="shared" si="10"/>
        <v/>
      </c>
      <c r="O90" s="811"/>
      <c r="P90" s="819"/>
      <c r="Q90" s="903"/>
      <c r="R90" s="950"/>
      <c r="S90" s="901"/>
    </row>
    <row r="91" spans="1:19" s="821" customFormat="1" ht="15" customHeight="1">
      <c r="A91" s="822">
        <f t="shared" si="11"/>
        <v>78</v>
      </c>
      <c r="B91" s="823"/>
      <c r="C91" s="811"/>
      <c r="D91" s="812"/>
      <c r="E91" s="813" t="str">
        <f t="shared" si="6"/>
        <v/>
      </c>
      <c r="F91" s="814" t="str">
        <f t="shared" si="7"/>
        <v/>
      </c>
      <c r="G91" s="815" t="str">
        <f t="shared" si="8"/>
        <v/>
      </c>
      <c r="H91" s="812"/>
      <c r="I91" s="812"/>
      <c r="J91" s="812"/>
      <c r="K91" s="816" t="str">
        <f t="shared" si="9"/>
        <v/>
      </c>
      <c r="L91" s="817"/>
      <c r="M91" s="818"/>
      <c r="N91" s="815" t="str">
        <f t="shared" si="10"/>
        <v/>
      </c>
      <c r="O91" s="811"/>
      <c r="P91" s="819"/>
      <c r="Q91" s="903"/>
      <c r="R91" s="950"/>
      <c r="S91" s="901"/>
    </row>
    <row r="92" spans="1:19" s="821" customFormat="1" ht="15" customHeight="1">
      <c r="A92" s="822">
        <f t="shared" si="11"/>
        <v>79</v>
      </c>
      <c r="B92" s="823"/>
      <c r="C92" s="811"/>
      <c r="D92" s="812"/>
      <c r="E92" s="813" t="str">
        <f t="shared" si="6"/>
        <v/>
      </c>
      <c r="F92" s="814" t="str">
        <f t="shared" si="7"/>
        <v/>
      </c>
      <c r="G92" s="815" t="str">
        <f t="shared" si="8"/>
        <v/>
      </c>
      <c r="H92" s="812"/>
      <c r="I92" s="812"/>
      <c r="J92" s="812"/>
      <c r="K92" s="816" t="str">
        <f t="shared" si="9"/>
        <v/>
      </c>
      <c r="L92" s="817"/>
      <c r="M92" s="818"/>
      <c r="N92" s="815" t="str">
        <f t="shared" si="10"/>
        <v/>
      </c>
      <c r="O92" s="811"/>
      <c r="P92" s="819"/>
      <c r="Q92" s="903"/>
      <c r="R92" s="950"/>
      <c r="S92" s="901"/>
    </row>
    <row r="93" spans="1:19" s="821" customFormat="1" ht="15" customHeight="1">
      <c r="A93" s="822">
        <f t="shared" si="11"/>
        <v>80</v>
      </c>
      <c r="B93" s="823"/>
      <c r="C93" s="811"/>
      <c r="D93" s="812"/>
      <c r="E93" s="813" t="str">
        <f t="shared" si="6"/>
        <v/>
      </c>
      <c r="F93" s="814" t="str">
        <f t="shared" si="7"/>
        <v/>
      </c>
      <c r="G93" s="815" t="str">
        <f t="shared" si="8"/>
        <v/>
      </c>
      <c r="H93" s="812"/>
      <c r="I93" s="812"/>
      <c r="J93" s="812"/>
      <c r="K93" s="816" t="str">
        <f t="shared" si="9"/>
        <v/>
      </c>
      <c r="L93" s="817"/>
      <c r="M93" s="818"/>
      <c r="N93" s="815" t="str">
        <f t="shared" si="10"/>
        <v/>
      </c>
      <c r="O93" s="811"/>
      <c r="P93" s="819"/>
      <c r="Q93" s="903"/>
      <c r="R93" s="950"/>
      <c r="S93" s="901"/>
    </row>
    <row r="94" spans="1:19" s="821" customFormat="1" ht="15" customHeight="1">
      <c r="A94" s="822">
        <f t="shared" si="11"/>
        <v>81</v>
      </c>
      <c r="B94" s="823"/>
      <c r="C94" s="811"/>
      <c r="D94" s="812"/>
      <c r="E94" s="813" t="str">
        <f t="shared" si="6"/>
        <v/>
      </c>
      <c r="F94" s="814" t="str">
        <f t="shared" si="7"/>
        <v/>
      </c>
      <c r="G94" s="815" t="str">
        <f t="shared" si="8"/>
        <v/>
      </c>
      <c r="H94" s="812"/>
      <c r="I94" s="812"/>
      <c r="J94" s="812"/>
      <c r="K94" s="816" t="str">
        <f t="shared" si="9"/>
        <v/>
      </c>
      <c r="L94" s="817"/>
      <c r="M94" s="818"/>
      <c r="N94" s="815" t="str">
        <f t="shared" si="10"/>
        <v/>
      </c>
      <c r="O94" s="811"/>
      <c r="P94" s="819"/>
      <c r="Q94" s="903"/>
      <c r="R94" s="950"/>
      <c r="S94" s="901"/>
    </row>
    <row r="95" spans="1:19" s="821" customFormat="1" ht="15" customHeight="1">
      <c r="A95" s="822">
        <f t="shared" si="11"/>
        <v>82</v>
      </c>
      <c r="B95" s="823"/>
      <c r="C95" s="811"/>
      <c r="D95" s="812"/>
      <c r="E95" s="813" t="str">
        <f t="shared" si="6"/>
        <v/>
      </c>
      <c r="F95" s="814" t="str">
        <f t="shared" si="7"/>
        <v/>
      </c>
      <c r="G95" s="815" t="str">
        <f t="shared" si="8"/>
        <v/>
      </c>
      <c r="H95" s="812"/>
      <c r="I95" s="812"/>
      <c r="J95" s="812"/>
      <c r="K95" s="816" t="str">
        <f t="shared" si="9"/>
        <v/>
      </c>
      <c r="L95" s="817"/>
      <c r="M95" s="818"/>
      <c r="N95" s="815" t="str">
        <f t="shared" si="10"/>
        <v/>
      </c>
      <c r="O95" s="811"/>
      <c r="P95" s="819"/>
      <c r="Q95" s="903"/>
      <c r="R95" s="950"/>
      <c r="S95" s="901"/>
    </row>
    <row r="96" spans="1:19" s="821" customFormat="1" ht="15" customHeight="1">
      <c r="A96" s="822">
        <f t="shared" si="11"/>
        <v>83</v>
      </c>
      <c r="B96" s="823"/>
      <c r="C96" s="811"/>
      <c r="D96" s="812"/>
      <c r="E96" s="813" t="str">
        <f t="shared" si="6"/>
        <v/>
      </c>
      <c r="F96" s="814" t="str">
        <f t="shared" si="7"/>
        <v/>
      </c>
      <c r="G96" s="815" t="str">
        <f t="shared" si="8"/>
        <v/>
      </c>
      <c r="H96" s="812"/>
      <c r="I96" s="812"/>
      <c r="J96" s="812"/>
      <c r="K96" s="816" t="str">
        <f t="shared" si="9"/>
        <v/>
      </c>
      <c r="L96" s="817"/>
      <c r="M96" s="818"/>
      <c r="N96" s="815" t="str">
        <f t="shared" si="10"/>
        <v/>
      </c>
      <c r="O96" s="811"/>
      <c r="P96" s="819"/>
      <c r="Q96" s="903"/>
      <c r="R96" s="950"/>
      <c r="S96" s="901"/>
    </row>
    <row r="97" spans="1:19" s="821" customFormat="1" ht="15" customHeight="1">
      <c r="A97" s="822">
        <f t="shared" si="11"/>
        <v>84</v>
      </c>
      <c r="B97" s="823"/>
      <c r="C97" s="811"/>
      <c r="D97" s="812"/>
      <c r="E97" s="813" t="str">
        <f t="shared" si="6"/>
        <v/>
      </c>
      <c r="F97" s="814" t="str">
        <f t="shared" si="7"/>
        <v/>
      </c>
      <c r="G97" s="815" t="str">
        <f t="shared" si="8"/>
        <v/>
      </c>
      <c r="H97" s="812"/>
      <c r="I97" s="812"/>
      <c r="J97" s="812"/>
      <c r="K97" s="816" t="str">
        <f t="shared" si="9"/>
        <v/>
      </c>
      <c r="L97" s="817"/>
      <c r="M97" s="818"/>
      <c r="N97" s="815" t="str">
        <f t="shared" si="10"/>
        <v/>
      </c>
      <c r="O97" s="811"/>
      <c r="P97" s="819"/>
      <c r="Q97" s="903"/>
      <c r="R97" s="950"/>
      <c r="S97" s="901"/>
    </row>
    <row r="98" spans="1:19" s="821" customFormat="1" ht="15" customHeight="1">
      <c r="A98" s="822">
        <f t="shared" si="11"/>
        <v>85</v>
      </c>
      <c r="B98" s="823"/>
      <c r="C98" s="811"/>
      <c r="D98" s="812"/>
      <c r="E98" s="813" t="str">
        <f t="shared" si="6"/>
        <v/>
      </c>
      <c r="F98" s="814" t="str">
        <f t="shared" si="7"/>
        <v/>
      </c>
      <c r="G98" s="815" t="str">
        <f t="shared" si="8"/>
        <v/>
      </c>
      <c r="H98" s="812"/>
      <c r="I98" s="812"/>
      <c r="J98" s="812"/>
      <c r="K98" s="816" t="str">
        <f t="shared" si="9"/>
        <v/>
      </c>
      <c r="L98" s="817"/>
      <c r="M98" s="818"/>
      <c r="N98" s="815" t="str">
        <f t="shared" si="10"/>
        <v/>
      </c>
      <c r="O98" s="811"/>
      <c r="P98" s="819"/>
      <c r="Q98" s="903"/>
      <c r="R98" s="950"/>
      <c r="S98" s="901"/>
    </row>
    <row r="99" spans="1:19" s="821" customFormat="1" ht="15" customHeight="1">
      <c r="A99" s="822">
        <f t="shared" si="11"/>
        <v>86</v>
      </c>
      <c r="B99" s="823"/>
      <c r="C99" s="811"/>
      <c r="D99" s="812"/>
      <c r="E99" s="813" t="str">
        <f t="shared" si="6"/>
        <v/>
      </c>
      <c r="F99" s="814" t="str">
        <f t="shared" si="7"/>
        <v/>
      </c>
      <c r="G99" s="815" t="str">
        <f t="shared" si="8"/>
        <v/>
      </c>
      <c r="H99" s="812"/>
      <c r="I99" s="812"/>
      <c r="J99" s="812"/>
      <c r="K99" s="816" t="str">
        <f t="shared" si="9"/>
        <v/>
      </c>
      <c r="L99" s="817"/>
      <c r="M99" s="818"/>
      <c r="N99" s="815" t="str">
        <f t="shared" si="10"/>
        <v/>
      </c>
      <c r="O99" s="811"/>
      <c r="P99" s="819"/>
      <c r="Q99" s="903"/>
      <c r="R99" s="950"/>
      <c r="S99" s="901"/>
    </row>
    <row r="100" spans="1:19" s="821" customFormat="1" ht="15" customHeight="1">
      <c r="A100" s="822">
        <f t="shared" si="11"/>
        <v>87</v>
      </c>
      <c r="B100" s="823"/>
      <c r="C100" s="811"/>
      <c r="D100" s="812"/>
      <c r="E100" s="813" t="str">
        <f t="shared" si="6"/>
        <v/>
      </c>
      <c r="F100" s="814" t="str">
        <f t="shared" si="7"/>
        <v/>
      </c>
      <c r="G100" s="815" t="str">
        <f t="shared" si="8"/>
        <v/>
      </c>
      <c r="H100" s="812"/>
      <c r="I100" s="812"/>
      <c r="J100" s="812"/>
      <c r="K100" s="816" t="str">
        <f t="shared" si="9"/>
        <v/>
      </c>
      <c r="L100" s="817"/>
      <c r="M100" s="818"/>
      <c r="N100" s="815" t="str">
        <f t="shared" si="10"/>
        <v/>
      </c>
      <c r="O100" s="811"/>
      <c r="P100" s="819"/>
      <c r="Q100" s="903"/>
      <c r="R100" s="950"/>
      <c r="S100" s="901"/>
    </row>
    <row r="101" spans="1:19" s="821" customFormat="1" ht="15" customHeight="1">
      <c r="A101" s="822">
        <f t="shared" si="11"/>
        <v>88</v>
      </c>
      <c r="B101" s="823"/>
      <c r="C101" s="811"/>
      <c r="D101" s="812"/>
      <c r="E101" s="813" t="str">
        <f t="shared" si="6"/>
        <v/>
      </c>
      <c r="F101" s="814" t="str">
        <f t="shared" si="7"/>
        <v/>
      </c>
      <c r="G101" s="815" t="str">
        <f t="shared" si="8"/>
        <v/>
      </c>
      <c r="H101" s="812"/>
      <c r="I101" s="812"/>
      <c r="J101" s="812"/>
      <c r="K101" s="816" t="str">
        <f t="shared" si="9"/>
        <v/>
      </c>
      <c r="L101" s="817"/>
      <c r="M101" s="818"/>
      <c r="N101" s="815" t="str">
        <f t="shared" si="10"/>
        <v/>
      </c>
      <c r="O101" s="811"/>
      <c r="P101" s="819"/>
      <c r="Q101" s="903"/>
      <c r="R101" s="950"/>
      <c r="S101" s="901"/>
    </row>
    <row r="102" spans="1:19" s="821" customFormat="1" ht="15" customHeight="1">
      <c r="A102" s="822">
        <f t="shared" si="11"/>
        <v>89</v>
      </c>
      <c r="B102" s="823"/>
      <c r="C102" s="811"/>
      <c r="D102" s="812"/>
      <c r="E102" s="813" t="str">
        <f t="shared" si="6"/>
        <v/>
      </c>
      <c r="F102" s="814" t="str">
        <f t="shared" si="7"/>
        <v/>
      </c>
      <c r="G102" s="815" t="str">
        <f t="shared" si="8"/>
        <v/>
      </c>
      <c r="H102" s="812"/>
      <c r="I102" s="812"/>
      <c r="J102" s="812"/>
      <c r="K102" s="816" t="str">
        <f t="shared" si="9"/>
        <v/>
      </c>
      <c r="L102" s="817"/>
      <c r="M102" s="818"/>
      <c r="N102" s="815" t="str">
        <f t="shared" si="10"/>
        <v/>
      </c>
      <c r="O102" s="811"/>
      <c r="P102" s="819"/>
      <c r="Q102" s="903"/>
      <c r="R102" s="950"/>
      <c r="S102" s="901"/>
    </row>
    <row r="103" spans="1:19" s="821" customFormat="1" ht="15" customHeight="1">
      <c r="A103" s="822">
        <f t="shared" si="11"/>
        <v>90</v>
      </c>
      <c r="B103" s="823"/>
      <c r="C103" s="811"/>
      <c r="D103" s="812"/>
      <c r="E103" s="813" t="str">
        <f t="shared" si="6"/>
        <v/>
      </c>
      <c r="F103" s="814" t="str">
        <f t="shared" si="7"/>
        <v/>
      </c>
      <c r="G103" s="815" t="str">
        <f t="shared" si="8"/>
        <v/>
      </c>
      <c r="H103" s="812"/>
      <c r="I103" s="812"/>
      <c r="J103" s="812"/>
      <c r="K103" s="816" t="str">
        <f t="shared" si="9"/>
        <v/>
      </c>
      <c r="L103" s="817"/>
      <c r="M103" s="818"/>
      <c r="N103" s="815" t="str">
        <f t="shared" si="10"/>
        <v/>
      </c>
      <c r="O103" s="811"/>
      <c r="P103" s="819"/>
      <c r="Q103" s="903"/>
      <c r="R103" s="950"/>
      <c r="S103" s="901"/>
    </row>
    <row r="104" spans="1:19" s="821" customFormat="1" ht="15" customHeight="1">
      <c r="A104" s="822">
        <f t="shared" si="11"/>
        <v>91</v>
      </c>
      <c r="B104" s="823"/>
      <c r="C104" s="811"/>
      <c r="D104" s="812"/>
      <c r="E104" s="813" t="str">
        <f t="shared" si="6"/>
        <v/>
      </c>
      <c r="F104" s="814" t="str">
        <f t="shared" si="7"/>
        <v/>
      </c>
      <c r="G104" s="815" t="str">
        <f t="shared" si="8"/>
        <v/>
      </c>
      <c r="H104" s="812"/>
      <c r="I104" s="812"/>
      <c r="J104" s="812"/>
      <c r="K104" s="816" t="str">
        <f t="shared" si="9"/>
        <v/>
      </c>
      <c r="L104" s="817"/>
      <c r="M104" s="818"/>
      <c r="N104" s="815" t="str">
        <f t="shared" si="10"/>
        <v/>
      </c>
      <c r="O104" s="811"/>
      <c r="P104" s="819"/>
      <c r="Q104" s="903"/>
      <c r="R104" s="950"/>
      <c r="S104" s="901"/>
    </row>
    <row r="105" spans="1:19" s="821" customFormat="1" ht="15" customHeight="1">
      <c r="A105" s="822">
        <f t="shared" si="11"/>
        <v>92</v>
      </c>
      <c r="B105" s="823"/>
      <c r="C105" s="811"/>
      <c r="D105" s="812"/>
      <c r="E105" s="813" t="str">
        <f t="shared" si="6"/>
        <v/>
      </c>
      <c r="F105" s="814" t="str">
        <f t="shared" si="7"/>
        <v/>
      </c>
      <c r="G105" s="815" t="str">
        <f t="shared" si="8"/>
        <v/>
      </c>
      <c r="H105" s="812"/>
      <c r="I105" s="812"/>
      <c r="J105" s="812"/>
      <c r="K105" s="816" t="str">
        <f t="shared" si="9"/>
        <v/>
      </c>
      <c r="L105" s="817"/>
      <c r="M105" s="818"/>
      <c r="N105" s="815" t="str">
        <f t="shared" si="10"/>
        <v/>
      </c>
      <c r="O105" s="811"/>
      <c r="P105" s="819"/>
      <c r="Q105" s="903"/>
      <c r="R105" s="950"/>
      <c r="S105" s="901"/>
    </row>
    <row r="106" spans="1:19" s="821" customFormat="1" ht="15" customHeight="1">
      <c r="A106" s="822">
        <f t="shared" si="11"/>
        <v>93</v>
      </c>
      <c r="B106" s="823"/>
      <c r="C106" s="811"/>
      <c r="D106" s="812"/>
      <c r="E106" s="813" t="str">
        <f t="shared" si="6"/>
        <v/>
      </c>
      <c r="F106" s="814" t="str">
        <f t="shared" si="7"/>
        <v/>
      </c>
      <c r="G106" s="815" t="str">
        <f t="shared" si="8"/>
        <v/>
      </c>
      <c r="H106" s="812"/>
      <c r="I106" s="812"/>
      <c r="J106" s="812"/>
      <c r="K106" s="816" t="str">
        <f t="shared" si="9"/>
        <v/>
      </c>
      <c r="L106" s="817"/>
      <c r="M106" s="818"/>
      <c r="N106" s="815" t="str">
        <f t="shared" si="10"/>
        <v/>
      </c>
      <c r="O106" s="811"/>
      <c r="P106" s="819"/>
      <c r="Q106" s="903"/>
      <c r="R106" s="950"/>
      <c r="S106" s="901"/>
    </row>
    <row r="107" spans="1:19" s="821" customFormat="1" ht="15" customHeight="1">
      <c r="A107" s="822">
        <f t="shared" si="11"/>
        <v>94</v>
      </c>
      <c r="B107" s="823"/>
      <c r="C107" s="811"/>
      <c r="D107" s="812"/>
      <c r="E107" s="813" t="str">
        <f t="shared" si="6"/>
        <v/>
      </c>
      <c r="F107" s="814" t="str">
        <f t="shared" si="7"/>
        <v/>
      </c>
      <c r="G107" s="815" t="str">
        <f t="shared" si="8"/>
        <v/>
      </c>
      <c r="H107" s="812"/>
      <c r="I107" s="812"/>
      <c r="J107" s="812"/>
      <c r="K107" s="816" t="str">
        <f t="shared" si="9"/>
        <v/>
      </c>
      <c r="L107" s="817"/>
      <c r="M107" s="818"/>
      <c r="N107" s="815" t="str">
        <f t="shared" si="10"/>
        <v/>
      </c>
      <c r="O107" s="811"/>
      <c r="P107" s="819"/>
      <c r="Q107" s="903"/>
      <c r="R107" s="950"/>
      <c r="S107" s="901"/>
    </row>
    <row r="108" spans="1:19" s="821" customFormat="1" ht="15" customHeight="1">
      <c r="A108" s="822">
        <f t="shared" si="11"/>
        <v>95</v>
      </c>
      <c r="B108" s="823"/>
      <c r="C108" s="811"/>
      <c r="D108" s="812"/>
      <c r="E108" s="813" t="str">
        <f t="shared" si="6"/>
        <v/>
      </c>
      <c r="F108" s="814" t="str">
        <f t="shared" si="7"/>
        <v/>
      </c>
      <c r="G108" s="815" t="str">
        <f t="shared" si="8"/>
        <v/>
      </c>
      <c r="H108" s="812"/>
      <c r="I108" s="812"/>
      <c r="J108" s="812"/>
      <c r="K108" s="816" t="str">
        <f t="shared" si="9"/>
        <v/>
      </c>
      <c r="L108" s="817"/>
      <c r="M108" s="818"/>
      <c r="N108" s="815" t="str">
        <f t="shared" si="10"/>
        <v/>
      </c>
      <c r="O108" s="811"/>
      <c r="P108" s="819"/>
      <c r="Q108" s="903"/>
      <c r="R108" s="950"/>
      <c r="S108" s="901"/>
    </row>
    <row r="109" spans="1:19" s="821" customFormat="1" ht="15" customHeight="1">
      <c r="A109" s="822">
        <f t="shared" si="11"/>
        <v>96</v>
      </c>
      <c r="B109" s="823"/>
      <c r="C109" s="811"/>
      <c r="D109" s="812"/>
      <c r="E109" s="813" t="str">
        <f t="shared" si="6"/>
        <v/>
      </c>
      <c r="F109" s="814" t="str">
        <f t="shared" si="7"/>
        <v/>
      </c>
      <c r="G109" s="815" t="str">
        <f t="shared" si="8"/>
        <v/>
      </c>
      <c r="H109" s="812"/>
      <c r="I109" s="812"/>
      <c r="J109" s="812"/>
      <c r="K109" s="816" t="str">
        <f t="shared" si="9"/>
        <v/>
      </c>
      <c r="L109" s="817"/>
      <c r="M109" s="818"/>
      <c r="N109" s="815" t="str">
        <f t="shared" si="10"/>
        <v/>
      </c>
      <c r="O109" s="811"/>
      <c r="P109" s="819"/>
      <c r="Q109" s="903"/>
      <c r="R109" s="950"/>
      <c r="S109" s="901"/>
    </row>
    <row r="110" spans="1:19" s="821" customFormat="1" ht="15" customHeight="1">
      <c r="A110" s="822">
        <f t="shared" si="11"/>
        <v>97</v>
      </c>
      <c r="B110" s="823"/>
      <c r="C110" s="811"/>
      <c r="D110" s="812"/>
      <c r="E110" s="813" t="str">
        <f t="shared" si="6"/>
        <v/>
      </c>
      <c r="F110" s="814" t="str">
        <f t="shared" si="7"/>
        <v/>
      </c>
      <c r="G110" s="815" t="str">
        <f t="shared" si="8"/>
        <v/>
      </c>
      <c r="H110" s="812"/>
      <c r="I110" s="812"/>
      <c r="J110" s="812"/>
      <c r="K110" s="816" t="str">
        <f t="shared" si="9"/>
        <v/>
      </c>
      <c r="L110" s="817"/>
      <c r="M110" s="818"/>
      <c r="N110" s="815" t="str">
        <f t="shared" si="10"/>
        <v/>
      </c>
      <c r="O110" s="811"/>
      <c r="P110" s="819"/>
      <c r="Q110" s="903"/>
      <c r="R110" s="950"/>
      <c r="S110" s="901"/>
    </row>
    <row r="111" spans="1:19" s="821" customFormat="1" ht="15" customHeight="1">
      <c r="A111" s="822">
        <f t="shared" si="11"/>
        <v>98</v>
      </c>
      <c r="B111" s="823"/>
      <c r="C111" s="811"/>
      <c r="D111" s="812"/>
      <c r="E111" s="813" t="str">
        <f t="shared" si="6"/>
        <v/>
      </c>
      <c r="F111" s="814" t="str">
        <f t="shared" si="7"/>
        <v/>
      </c>
      <c r="G111" s="815" t="str">
        <f t="shared" si="8"/>
        <v/>
      </c>
      <c r="H111" s="812"/>
      <c r="I111" s="812"/>
      <c r="J111" s="812"/>
      <c r="K111" s="816" t="str">
        <f t="shared" si="9"/>
        <v/>
      </c>
      <c r="L111" s="817"/>
      <c r="M111" s="818"/>
      <c r="N111" s="815" t="str">
        <f t="shared" si="10"/>
        <v/>
      </c>
      <c r="O111" s="811"/>
      <c r="P111" s="819"/>
      <c r="Q111" s="903"/>
      <c r="R111" s="950"/>
      <c r="S111" s="901"/>
    </row>
    <row r="112" spans="1:19" s="821" customFormat="1" ht="15" customHeight="1">
      <c r="A112" s="822">
        <f t="shared" si="11"/>
        <v>99</v>
      </c>
      <c r="B112" s="823"/>
      <c r="C112" s="811"/>
      <c r="D112" s="812"/>
      <c r="E112" s="813" t="str">
        <f t="shared" si="6"/>
        <v/>
      </c>
      <c r="F112" s="814" t="str">
        <f t="shared" si="7"/>
        <v/>
      </c>
      <c r="G112" s="815" t="str">
        <f t="shared" si="8"/>
        <v/>
      </c>
      <c r="H112" s="812"/>
      <c r="I112" s="812"/>
      <c r="J112" s="812"/>
      <c r="K112" s="816" t="str">
        <f t="shared" si="9"/>
        <v/>
      </c>
      <c r="L112" s="817"/>
      <c r="M112" s="818"/>
      <c r="N112" s="815" t="str">
        <f t="shared" si="10"/>
        <v/>
      </c>
      <c r="O112" s="811"/>
      <c r="P112" s="819"/>
      <c r="Q112" s="903"/>
      <c r="R112" s="950"/>
      <c r="S112" s="901"/>
    </row>
    <row r="113" spans="1:19" s="821" customFormat="1" ht="15" customHeight="1">
      <c r="A113" s="822">
        <f t="shared" si="11"/>
        <v>100</v>
      </c>
      <c r="B113" s="823"/>
      <c r="C113" s="811"/>
      <c r="D113" s="812"/>
      <c r="E113" s="813" t="str">
        <f t="shared" si="6"/>
        <v/>
      </c>
      <c r="F113" s="814" t="str">
        <f t="shared" si="7"/>
        <v/>
      </c>
      <c r="G113" s="815" t="str">
        <f t="shared" si="8"/>
        <v/>
      </c>
      <c r="H113" s="812"/>
      <c r="I113" s="812"/>
      <c r="J113" s="812"/>
      <c r="K113" s="816" t="str">
        <f t="shared" si="9"/>
        <v/>
      </c>
      <c r="L113" s="817"/>
      <c r="M113" s="818"/>
      <c r="N113" s="815" t="str">
        <f t="shared" si="10"/>
        <v/>
      </c>
      <c r="O113" s="811"/>
      <c r="P113" s="819"/>
      <c r="Q113" s="903"/>
      <c r="R113" s="950"/>
      <c r="S113" s="901"/>
    </row>
    <row r="114" spans="1:19" s="821" customFormat="1" ht="15" customHeight="1">
      <c r="A114" s="822">
        <f t="shared" si="11"/>
        <v>101</v>
      </c>
      <c r="B114" s="823"/>
      <c r="C114" s="811"/>
      <c r="D114" s="812"/>
      <c r="E114" s="813" t="str">
        <f t="shared" si="6"/>
        <v/>
      </c>
      <c r="F114" s="814" t="str">
        <f t="shared" si="7"/>
        <v/>
      </c>
      <c r="G114" s="815" t="str">
        <f t="shared" si="8"/>
        <v/>
      </c>
      <c r="H114" s="812"/>
      <c r="I114" s="812"/>
      <c r="J114" s="812"/>
      <c r="K114" s="816" t="str">
        <f t="shared" si="9"/>
        <v/>
      </c>
      <c r="L114" s="817"/>
      <c r="M114" s="818"/>
      <c r="N114" s="815" t="str">
        <f t="shared" si="10"/>
        <v/>
      </c>
      <c r="O114" s="811"/>
      <c r="P114" s="819"/>
      <c r="Q114" s="903"/>
      <c r="R114" s="950"/>
      <c r="S114" s="901"/>
    </row>
    <row r="115" spans="1:19" s="821" customFormat="1" ht="15" customHeight="1">
      <c r="A115" s="822">
        <f t="shared" si="11"/>
        <v>102</v>
      </c>
      <c r="B115" s="823"/>
      <c r="C115" s="811"/>
      <c r="D115" s="812"/>
      <c r="E115" s="813" t="str">
        <f t="shared" si="6"/>
        <v/>
      </c>
      <c r="F115" s="814" t="str">
        <f t="shared" si="7"/>
        <v/>
      </c>
      <c r="G115" s="815" t="str">
        <f t="shared" si="8"/>
        <v/>
      </c>
      <c r="H115" s="812"/>
      <c r="I115" s="812"/>
      <c r="J115" s="812"/>
      <c r="K115" s="816" t="str">
        <f t="shared" si="9"/>
        <v/>
      </c>
      <c r="L115" s="817"/>
      <c r="M115" s="818"/>
      <c r="N115" s="815" t="str">
        <f t="shared" si="10"/>
        <v/>
      </c>
      <c r="O115" s="811"/>
      <c r="P115" s="819"/>
      <c r="Q115" s="903"/>
      <c r="R115" s="950"/>
      <c r="S115" s="901"/>
    </row>
    <row r="116" spans="1:19" s="821" customFormat="1" ht="15" customHeight="1">
      <c r="A116" s="822">
        <f t="shared" si="11"/>
        <v>103</v>
      </c>
      <c r="B116" s="823"/>
      <c r="C116" s="811"/>
      <c r="D116" s="812"/>
      <c r="E116" s="813" t="str">
        <f t="shared" si="6"/>
        <v/>
      </c>
      <c r="F116" s="814" t="str">
        <f t="shared" si="7"/>
        <v/>
      </c>
      <c r="G116" s="815" t="str">
        <f t="shared" si="8"/>
        <v/>
      </c>
      <c r="H116" s="812"/>
      <c r="I116" s="812"/>
      <c r="J116" s="812"/>
      <c r="K116" s="816" t="str">
        <f t="shared" si="9"/>
        <v/>
      </c>
      <c r="L116" s="817"/>
      <c r="M116" s="818"/>
      <c r="N116" s="815" t="str">
        <f t="shared" si="10"/>
        <v/>
      </c>
      <c r="O116" s="811"/>
      <c r="P116" s="819"/>
      <c r="Q116" s="903"/>
      <c r="R116" s="950"/>
      <c r="S116" s="901"/>
    </row>
    <row r="117" spans="1:19" s="821" customFormat="1" ht="15" customHeight="1">
      <c r="A117" s="822">
        <f t="shared" si="11"/>
        <v>104</v>
      </c>
      <c r="B117" s="823"/>
      <c r="C117" s="811"/>
      <c r="D117" s="812"/>
      <c r="E117" s="813" t="str">
        <f t="shared" si="6"/>
        <v/>
      </c>
      <c r="F117" s="814" t="str">
        <f t="shared" si="7"/>
        <v/>
      </c>
      <c r="G117" s="815" t="str">
        <f t="shared" si="8"/>
        <v/>
      </c>
      <c r="H117" s="812"/>
      <c r="I117" s="812"/>
      <c r="J117" s="812"/>
      <c r="K117" s="816" t="str">
        <f t="shared" si="9"/>
        <v/>
      </c>
      <c r="L117" s="817"/>
      <c r="M117" s="818"/>
      <c r="N117" s="815" t="str">
        <f t="shared" si="10"/>
        <v/>
      </c>
      <c r="O117" s="811"/>
      <c r="P117" s="819"/>
      <c r="Q117" s="903"/>
      <c r="R117" s="950"/>
      <c r="S117" s="901"/>
    </row>
    <row r="118" spans="1:19" s="821" customFormat="1" ht="15" customHeight="1">
      <c r="A118" s="822">
        <f t="shared" si="11"/>
        <v>105</v>
      </c>
      <c r="B118" s="823"/>
      <c r="C118" s="811"/>
      <c r="D118" s="812"/>
      <c r="E118" s="813" t="str">
        <f t="shared" si="6"/>
        <v/>
      </c>
      <c r="F118" s="814" t="str">
        <f t="shared" si="7"/>
        <v/>
      </c>
      <c r="G118" s="815" t="str">
        <f t="shared" si="8"/>
        <v/>
      </c>
      <c r="H118" s="812"/>
      <c r="I118" s="812"/>
      <c r="J118" s="812"/>
      <c r="K118" s="816" t="str">
        <f t="shared" si="9"/>
        <v/>
      </c>
      <c r="L118" s="817"/>
      <c r="M118" s="818"/>
      <c r="N118" s="815" t="str">
        <f t="shared" si="10"/>
        <v/>
      </c>
      <c r="O118" s="811"/>
      <c r="P118" s="819"/>
      <c r="Q118" s="903"/>
      <c r="R118" s="950"/>
      <c r="S118" s="901"/>
    </row>
    <row r="119" spans="1:19" s="821" customFormat="1" ht="15" customHeight="1">
      <c r="A119" s="822">
        <f t="shared" si="11"/>
        <v>106</v>
      </c>
      <c r="B119" s="823"/>
      <c r="C119" s="811"/>
      <c r="D119" s="812"/>
      <c r="E119" s="813" t="str">
        <f t="shared" si="6"/>
        <v/>
      </c>
      <c r="F119" s="814" t="str">
        <f t="shared" si="7"/>
        <v/>
      </c>
      <c r="G119" s="815" t="str">
        <f t="shared" si="8"/>
        <v/>
      </c>
      <c r="H119" s="812"/>
      <c r="I119" s="812"/>
      <c r="J119" s="812"/>
      <c r="K119" s="816" t="str">
        <f t="shared" si="9"/>
        <v/>
      </c>
      <c r="L119" s="817"/>
      <c r="M119" s="818"/>
      <c r="N119" s="815" t="str">
        <f t="shared" si="10"/>
        <v/>
      </c>
      <c r="O119" s="811"/>
      <c r="P119" s="819"/>
      <c r="Q119" s="903"/>
      <c r="R119" s="950"/>
      <c r="S119" s="901"/>
    </row>
    <row r="120" spans="1:19" s="821" customFormat="1" ht="15" customHeight="1">
      <c r="A120" s="822">
        <f t="shared" si="11"/>
        <v>107</v>
      </c>
      <c r="B120" s="823"/>
      <c r="C120" s="811"/>
      <c r="D120" s="812"/>
      <c r="E120" s="813" t="str">
        <f t="shared" si="6"/>
        <v/>
      </c>
      <c r="F120" s="814" t="str">
        <f t="shared" si="7"/>
        <v/>
      </c>
      <c r="G120" s="815" t="str">
        <f t="shared" si="8"/>
        <v/>
      </c>
      <c r="H120" s="812"/>
      <c r="I120" s="812"/>
      <c r="J120" s="812"/>
      <c r="K120" s="816" t="str">
        <f t="shared" si="9"/>
        <v/>
      </c>
      <c r="L120" s="817"/>
      <c r="M120" s="818"/>
      <c r="N120" s="815" t="str">
        <f t="shared" si="10"/>
        <v/>
      </c>
      <c r="O120" s="811"/>
      <c r="P120" s="819"/>
      <c r="Q120" s="903"/>
      <c r="R120" s="950"/>
      <c r="S120" s="901"/>
    </row>
    <row r="121" spans="1:19" s="821" customFormat="1" ht="15" customHeight="1">
      <c r="A121" s="822">
        <f t="shared" si="11"/>
        <v>108</v>
      </c>
      <c r="B121" s="823"/>
      <c r="C121" s="811"/>
      <c r="D121" s="812"/>
      <c r="E121" s="813" t="str">
        <f t="shared" si="6"/>
        <v/>
      </c>
      <c r="F121" s="814" t="str">
        <f t="shared" si="7"/>
        <v/>
      </c>
      <c r="G121" s="815" t="str">
        <f t="shared" si="8"/>
        <v/>
      </c>
      <c r="H121" s="812"/>
      <c r="I121" s="812"/>
      <c r="J121" s="812"/>
      <c r="K121" s="816" t="str">
        <f t="shared" si="9"/>
        <v/>
      </c>
      <c r="L121" s="817"/>
      <c r="M121" s="818"/>
      <c r="N121" s="815" t="str">
        <f t="shared" si="10"/>
        <v/>
      </c>
      <c r="O121" s="811"/>
      <c r="P121" s="819"/>
      <c r="Q121" s="903"/>
      <c r="R121" s="950"/>
      <c r="S121" s="901"/>
    </row>
    <row r="122" spans="1:19" s="821" customFormat="1" ht="15" customHeight="1">
      <c r="A122" s="822">
        <f t="shared" si="11"/>
        <v>109</v>
      </c>
      <c r="B122" s="823"/>
      <c r="C122" s="811"/>
      <c r="D122" s="812"/>
      <c r="E122" s="813" t="str">
        <f t="shared" si="6"/>
        <v/>
      </c>
      <c r="F122" s="814" t="str">
        <f t="shared" si="7"/>
        <v/>
      </c>
      <c r="G122" s="815" t="str">
        <f t="shared" si="8"/>
        <v/>
      </c>
      <c r="H122" s="812"/>
      <c r="I122" s="812"/>
      <c r="J122" s="812"/>
      <c r="K122" s="816" t="str">
        <f t="shared" si="9"/>
        <v/>
      </c>
      <c r="L122" s="817"/>
      <c r="M122" s="818"/>
      <c r="N122" s="815" t="str">
        <f t="shared" si="10"/>
        <v/>
      </c>
      <c r="O122" s="811"/>
      <c r="P122" s="819"/>
      <c r="Q122" s="903"/>
      <c r="R122" s="950"/>
      <c r="S122" s="901"/>
    </row>
    <row r="123" spans="1:19" s="821" customFormat="1" ht="15" customHeight="1">
      <c r="A123" s="822">
        <f t="shared" si="11"/>
        <v>110</v>
      </c>
      <c r="B123" s="823"/>
      <c r="C123" s="811"/>
      <c r="D123" s="812"/>
      <c r="E123" s="813" t="str">
        <f t="shared" si="6"/>
        <v/>
      </c>
      <c r="F123" s="814" t="str">
        <f t="shared" si="7"/>
        <v/>
      </c>
      <c r="G123" s="815" t="str">
        <f t="shared" si="8"/>
        <v/>
      </c>
      <c r="H123" s="812"/>
      <c r="I123" s="812"/>
      <c r="J123" s="812"/>
      <c r="K123" s="816" t="str">
        <f t="shared" si="9"/>
        <v/>
      </c>
      <c r="L123" s="817"/>
      <c r="M123" s="818"/>
      <c r="N123" s="815" t="str">
        <f t="shared" si="10"/>
        <v/>
      </c>
      <c r="O123" s="811"/>
      <c r="P123" s="819"/>
      <c r="Q123" s="903"/>
      <c r="R123" s="950"/>
      <c r="S123" s="901"/>
    </row>
    <row r="124" spans="1:19" s="821" customFormat="1" ht="15" customHeight="1">
      <c r="A124" s="822">
        <f t="shared" si="11"/>
        <v>111</v>
      </c>
      <c r="B124" s="823"/>
      <c r="C124" s="811"/>
      <c r="D124" s="812"/>
      <c r="E124" s="813" t="str">
        <f t="shared" si="6"/>
        <v/>
      </c>
      <c r="F124" s="814" t="str">
        <f t="shared" si="7"/>
        <v/>
      </c>
      <c r="G124" s="815" t="str">
        <f t="shared" si="8"/>
        <v/>
      </c>
      <c r="H124" s="812"/>
      <c r="I124" s="812"/>
      <c r="J124" s="812"/>
      <c r="K124" s="816" t="str">
        <f t="shared" si="9"/>
        <v/>
      </c>
      <c r="L124" s="817"/>
      <c r="M124" s="818"/>
      <c r="N124" s="815" t="str">
        <f t="shared" si="10"/>
        <v/>
      </c>
      <c r="O124" s="811"/>
      <c r="P124" s="819"/>
      <c r="Q124" s="903"/>
      <c r="R124" s="950"/>
      <c r="S124" s="901"/>
    </row>
    <row r="125" spans="1:19" s="821" customFormat="1" ht="15" customHeight="1">
      <c r="A125" s="822">
        <f t="shared" si="11"/>
        <v>112</v>
      </c>
      <c r="B125" s="823"/>
      <c r="C125" s="811"/>
      <c r="D125" s="812"/>
      <c r="E125" s="813" t="str">
        <f t="shared" si="6"/>
        <v/>
      </c>
      <c r="F125" s="814" t="str">
        <f t="shared" si="7"/>
        <v/>
      </c>
      <c r="G125" s="815" t="str">
        <f t="shared" si="8"/>
        <v/>
      </c>
      <c r="H125" s="812"/>
      <c r="I125" s="812"/>
      <c r="J125" s="812"/>
      <c r="K125" s="816" t="str">
        <f t="shared" si="9"/>
        <v/>
      </c>
      <c r="L125" s="817"/>
      <c r="M125" s="818"/>
      <c r="N125" s="815" t="str">
        <f t="shared" si="10"/>
        <v/>
      </c>
      <c r="O125" s="811"/>
      <c r="P125" s="819"/>
      <c r="Q125" s="903"/>
      <c r="R125" s="950"/>
      <c r="S125" s="901"/>
    </row>
    <row r="126" spans="1:19" s="821" customFormat="1" ht="15" customHeight="1">
      <c r="A126" s="822">
        <f t="shared" si="11"/>
        <v>113</v>
      </c>
      <c r="B126" s="823"/>
      <c r="C126" s="811"/>
      <c r="D126" s="812"/>
      <c r="E126" s="813" t="str">
        <f t="shared" si="6"/>
        <v/>
      </c>
      <c r="F126" s="814" t="str">
        <f t="shared" si="7"/>
        <v/>
      </c>
      <c r="G126" s="815" t="str">
        <f t="shared" si="8"/>
        <v/>
      </c>
      <c r="H126" s="812"/>
      <c r="I126" s="812"/>
      <c r="J126" s="812"/>
      <c r="K126" s="816" t="str">
        <f t="shared" si="9"/>
        <v/>
      </c>
      <c r="L126" s="817"/>
      <c r="M126" s="818"/>
      <c r="N126" s="815" t="str">
        <f t="shared" si="10"/>
        <v/>
      </c>
      <c r="O126" s="811"/>
      <c r="P126" s="819"/>
      <c r="Q126" s="903"/>
      <c r="R126" s="950"/>
      <c r="S126" s="901"/>
    </row>
    <row r="127" spans="1:19" s="821" customFormat="1" ht="15" customHeight="1">
      <c r="A127" s="822">
        <f t="shared" si="11"/>
        <v>114</v>
      </c>
      <c r="B127" s="823"/>
      <c r="C127" s="811"/>
      <c r="D127" s="812"/>
      <c r="E127" s="813" t="str">
        <f t="shared" si="6"/>
        <v/>
      </c>
      <c r="F127" s="814" t="str">
        <f t="shared" si="7"/>
        <v/>
      </c>
      <c r="G127" s="815" t="str">
        <f t="shared" si="8"/>
        <v/>
      </c>
      <c r="H127" s="812"/>
      <c r="I127" s="812"/>
      <c r="J127" s="812"/>
      <c r="K127" s="816" t="str">
        <f t="shared" si="9"/>
        <v/>
      </c>
      <c r="L127" s="817"/>
      <c r="M127" s="818"/>
      <c r="N127" s="815" t="str">
        <f t="shared" si="10"/>
        <v/>
      </c>
      <c r="O127" s="811"/>
      <c r="P127" s="819"/>
      <c r="Q127" s="903"/>
      <c r="R127" s="950"/>
      <c r="S127" s="901"/>
    </row>
    <row r="128" spans="1:19" s="821" customFormat="1" ht="15" customHeight="1">
      <c r="A128" s="822">
        <f t="shared" si="11"/>
        <v>115</v>
      </c>
      <c r="B128" s="823"/>
      <c r="C128" s="811"/>
      <c r="D128" s="812"/>
      <c r="E128" s="813" t="str">
        <f t="shared" si="6"/>
        <v/>
      </c>
      <c r="F128" s="814" t="str">
        <f t="shared" si="7"/>
        <v/>
      </c>
      <c r="G128" s="815" t="str">
        <f t="shared" si="8"/>
        <v/>
      </c>
      <c r="H128" s="812"/>
      <c r="I128" s="812"/>
      <c r="J128" s="812"/>
      <c r="K128" s="816" t="str">
        <f t="shared" si="9"/>
        <v/>
      </c>
      <c r="L128" s="817"/>
      <c r="M128" s="818"/>
      <c r="N128" s="815" t="str">
        <f t="shared" si="10"/>
        <v/>
      </c>
      <c r="O128" s="811"/>
      <c r="P128" s="819"/>
      <c r="Q128" s="903"/>
      <c r="R128" s="950"/>
      <c r="S128" s="901"/>
    </row>
    <row r="129" spans="1:19" s="821" customFormat="1" ht="15" customHeight="1">
      <c r="A129" s="822">
        <f t="shared" si="11"/>
        <v>116</v>
      </c>
      <c r="B129" s="823"/>
      <c r="C129" s="811"/>
      <c r="D129" s="812"/>
      <c r="E129" s="813" t="str">
        <f t="shared" si="6"/>
        <v/>
      </c>
      <c r="F129" s="814" t="str">
        <f t="shared" si="7"/>
        <v/>
      </c>
      <c r="G129" s="815" t="str">
        <f t="shared" si="8"/>
        <v/>
      </c>
      <c r="H129" s="812"/>
      <c r="I129" s="812"/>
      <c r="J129" s="812"/>
      <c r="K129" s="816" t="str">
        <f t="shared" si="9"/>
        <v/>
      </c>
      <c r="L129" s="817"/>
      <c r="M129" s="818"/>
      <c r="N129" s="815" t="str">
        <f t="shared" si="10"/>
        <v/>
      </c>
      <c r="O129" s="811"/>
      <c r="P129" s="819"/>
      <c r="Q129" s="903"/>
      <c r="R129" s="950"/>
      <c r="S129" s="901"/>
    </row>
    <row r="130" spans="1:19" s="821" customFormat="1" ht="15" customHeight="1">
      <c r="A130" s="822">
        <f t="shared" si="11"/>
        <v>117</v>
      </c>
      <c r="B130" s="823"/>
      <c r="C130" s="811"/>
      <c r="D130" s="812"/>
      <c r="E130" s="813" t="str">
        <f t="shared" si="6"/>
        <v/>
      </c>
      <c r="F130" s="814" t="str">
        <f t="shared" si="7"/>
        <v/>
      </c>
      <c r="G130" s="815" t="str">
        <f t="shared" si="8"/>
        <v/>
      </c>
      <c r="H130" s="812"/>
      <c r="I130" s="812"/>
      <c r="J130" s="812"/>
      <c r="K130" s="816" t="str">
        <f t="shared" si="9"/>
        <v/>
      </c>
      <c r="L130" s="817"/>
      <c r="M130" s="818"/>
      <c r="N130" s="815" t="str">
        <f t="shared" si="10"/>
        <v/>
      </c>
      <c r="O130" s="811"/>
      <c r="P130" s="819"/>
      <c r="Q130" s="903"/>
      <c r="R130" s="950"/>
      <c r="S130" s="901"/>
    </row>
    <row r="131" spans="1:19" s="821" customFormat="1" ht="15" customHeight="1">
      <c r="A131" s="822">
        <f t="shared" si="11"/>
        <v>118</v>
      </c>
      <c r="B131" s="823"/>
      <c r="C131" s="811"/>
      <c r="D131" s="812"/>
      <c r="E131" s="813" t="str">
        <f t="shared" si="6"/>
        <v/>
      </c>
      <c r="F131" s="814" t="str">
        <f t="shared" si="7"/>
        <v/>
      </c>
      <c r="G131" s="815" t="str">
        <f t="shared" si="8"/>
        <v/>
      </c>
      <c r="H131" s="812"/>
      <c r="I131" s="812"/>
      <c r="J131" s="812"/>
      <c r="K131" s="816" t="str">
        <f t="shared" si="9"/>
        <v/>
      </c>
      <c r="L131" s="817"/>
      <c r="M131" s="818"/>
      <c r="N131" s="815" t="str">
        <f t="shared" si="10"/>
        <v/>
      </c>
      <c r="O131" s="811"/>
      <c r="P131" s="819"/>
      <c r="Q131" s="903"/>
      <c r="R131" s="950"/>
      <c r="S131" s="901"/>
    </row>
    <row r="132" spans="1:19" s="821" customFormat="1" ht="15" customHeight="1">
      <c r="A132" s="822">
        <f t="shared" si="11"/>
        <v>119</v>
      </c>
      <c r="B132" s="823"/>
      <c r="C132" s="811"/>
      <c r="D132" s="812"/>
      <c r="E132" s="813" t="str">
        <f t="shared" si="6"/>
        <v/>
      </c>
      <c r="F132" s="814" t="str">
        <f t="shared" si="7"/>
        <v/>
      </c>
      <c r="G132" s="815" t="str">
        <f t="shared" si="8"/>
        <v/>
      </c>
      <c r="H132" s="812"/>
      <c r="I132" s="812"/>
      <c r="J132" s="812"/>
      <c r="K132" s="816" t="str">
        <f t="shared" si="9"/>
        <v/>
      </c>
      <c r="L132" s="817"/>
      <c r="M132" s="818"/>
      <c r="N132" s="815" t="str">
        <f t="shared" si="10"/>
        <v/>
      </c>
      <c r="O132" s="811"/>
      <c r="P132" s="819"/>
      <c r="Q132" s="903"/>
      <c r="R132" s="950"/>
      <c r="S132" s="901"/>
    </row>
    <row r="133" spans="1:19" s="821" customFormat="1" ht="15" customHeight="1">
      <c r="A133" s="822">
        <f t="shared" si="11"/>
        <v>120</v>
      </c>
      <c r="B133" s="823"/>
      <c r="C133" s="811"/>
      <c r="D133" s="812"/>
      <c r="E133" s="813" t="str">
        <f t="shared" si="6"/>
        <v/>
      </c>
      <c r="F133" s="814" t="str">
        <f t="shared" si="7"/>
        <v/>
      </c>
      <c r="G133" s="815" t="str">
        <f t="shared" si="8"/>
        <v/>
      </c>
      <c r="H133" s="812"/>
      <c r="I133" s="812"/>
      <c r="J133" s="812"/>
      <c r="K133" s="816" t="str">
        <f t="shared" si="9"/>
        <v/>
      </c>
      <c r="L133" s="817"/>
      <c r="M133" s="818"/>
      <c r="N133" s="815" t="str">
        <f t="shared" si="10"/>
        <v/>
      </c>
      <c r="O133" s="811"/>
      <c r="P133" s="819"/>
      <c r="Q133" s="903"/>
      <c r="R133" s="950"/>
      <c r="S133" s="901"/>
    </row>
    <row r="134" spans="1:19" s="821" customFormat="1" ht="15" customHeight="1">
      <c r="A134" s="822">
        <f t="shared" si="11"/>
        <v>121</v>
      </c>
      <c r="B134" s="823"/>
      <c r="C134" s="811"/>
      <c r="D134" s="812"/>
      <c r="E134" s="813" t="str">
        <f t="shared" si="6"/>
        <v/>
      </c>
      <c r="F134" s="814" t="str">
        <f t="shared" si="7"/>
        <v/>
      </c>
      <c r="G134" s="815" t="str">
        <f t="shared" si="8"/>
        <v/>
      </c>
      <c r="H134" s="812"/>
      <c r="I134" s="812"/>
      <c r="J134" s="812"/>
      <c r="K134" s="816" t="str">
        <f t="shared" si="9"/>
        <v/>
      </c>
      <c r="L134" s="817"/>
      <c r="M134" s="818"/>
      <c r="N134" s="815" t="str">
        <f t="shared" si="10"/>
        <v/>
      </c>
      <c r="O134" s="811"/>
      <c r="P134" s="819"/>
      <c r="Q134" s="903"/>
      <c r="R134" s="950"/>
      <c r="S134" s="901"/>
    </row>
    <row r="135" spans="1:19" s="821" customFormat="1" ht="10.5" customHeight="1">
      <c r="A135" s="822">
        <f t="shared" si="11"/>
        <v>122</v>
      </c>
      <c r="B135" s="823"/>
      <c r="C135" s="811"/>
      <c r="D135" s="812"/>
      <c r="E135" s="813" t="str">
        <f t="shared" si="6"/>
        <v/>
      </c>
      <c r="F135" s="814" t="str">
        <f t="shared" si="7"/>
        <v/>
      </c>
      <c r="G135" s="815" t="str">
        <f t="shared" si="8"/>
        <v/>
      </c>
      <c r="H135" s="812"/>
      <c r="I135" s="812"/>
      <c r="J135" s="812"/>
      <c r="K135" s="816" t="str">
        <f t="shared" si="9"/>
        <v/>
      </c>
      <c r="L135" s="817"/>
      <c r="M135" s="818"/>
      <c r="N135" s="815" t="str">
        <f t="shared" si="10"/>
        <v/>
      </c>
      <c r="O135" s="811"/>
      <c r="P135" s="819"/>
      <c r="Q135" s="903"/>
      <c r="R135" s="950"/>
      <c r="S135" s="901"/>
    </row>
    <row r="136" spans="1:19" s="821" customFormat="1" ht="10.5" customHeight="1">
      <c r="A136" s="822">
        <f t="shared" si="11"/>
        <v>123</v>
      </c>
      <c r="B136" s="823"/>
      <c r="C136" s="811"/>
      <c r="D136" s="812"/>
      <c r="E136" s="813" t="str">
        <f t="shared" si="6"/>
        <v/>
      </c>
      <c r="F136" s="814" t="str">
        <f t="shared" si="7"/>
        <v/>
      </c>
      <c r="G136" s="815" t="str">
        <f t="shared" si="8"/>
        <v/>
      </c>
      <c r="H136" s="812"/>
      <c r="I136" s="812"/>
      <c r="J136" s="812"/>
      <c r="K136" s="816" t="str">
        <f t="shared" si="9"/>
        <v/>
      </c>
      <c r="L136" s="817"/>
      <c r="M136" s="818"/>
      <c r="N136" s="815" t="str">
        <f t="shared" si="10"/>
        <v/>
      </c>
      <c r="O136" s="811"/>
      <c r="P136" s="819"/>
      <c r="Q136" s="903"/>
      <c r="R136" s="950"/>
      <c r="S136" s="901"/>
    </row>
    <row r="137" spans="1:19" s="821" customFormat="1" ht="10.5" customHeight="1">
      <c r="A137" s="822">
        <f t="shared" si="11"/>
        <v>124</v>
      </c>
      <c r="B137" s="823"/>
      <c r="C137" s="811"/>
      <c r="D137" s="812"/>
      <c r="E137" s="813" t="str">
        <f t="shared" si="6"/>
        <v/>
      </c>
      <c r="F137" s="814" t="str">
        <f t="shared" si="7"/>
        <v/>
      </c>
      <c r="G137" s="815" t="str">
        <f t="shared" si="8"/>
        <v/>
      </c>
      <c r="H137" s="812"/>
      <c r="I137" s="812"/>
      <c r="J137" s="812"/>
      <c r="K137" s="816" t="str">
        <f t="shared" si="9"/>
        <v/>
      </c>
      <c r="L137" s="817"/>
      <c r="M137" s="818"/>
      <c r="N137" s="815" t="str">
        <f t="shared" si="10"/>
        <v/>
      </c>
      <c r="O137" s="811"/>
      <c r="P137" s="819"/>
      <c r="Q137" s="903"/>
      <c r="R137" s="950"/>
      <c r="S137" s="901"/>
    </row>
    <row r="138" spans="1:19" s="821" customFormat="1" ht="10.5" customHeight="1">
      <c r="A138" s="822">
        <f t="shared" si="11"/>
        <v>125</v>
      </c>
      <c r="B138" s="823"/>
      <c r="C138" s="811"/>
      <c r="D138" s="812"/>
      <c r="E138" s="813" t="str">
        <f t="shared" si="6"/>
        <v/>
      </c>
      <c r="F138" s="814" t="str">
        <f t="shared" si="7"/>
        <v/>
      </c>
      <c r="G138" s="815" t="str">
        <f t="shared" si="8"/>
        <v/>
      </c>
      <c r="H138" s="812"/>
      <c r="I138" s="812"/>
      <c r="J138" s="812"/>
      <c r="K138" s="816" t="str">
        <f t="shared" si="9"/>
        <v/>
      </c>
      <c r="L138" s="817"/>
      <c r="M138" s="818"/>
      <c r="N138" s="815" t="str">
        <f t="shared" si="10"/>
        <v/>
      </c>
      <c r="O138" s="811"/>
      <c r="P138" s="819"/>
      <c r="Q138" s="903"/>
      <c r="R138" s="950"/>
      <c r="S138" s="901"/>
    </row>
    <row r="139" spans="1:19" s="821" customFormat="1" ht="10.5" customHeight="1">
      <c r="A139" s="822">
        <f t="shared" si="11"/>
        <v>126</v>
      </c>
      <c r="B139" s="823"/>
      <c r="C139" s="811"/>
      <c r="D139" s="812"/>
      <c r="E139" s="813" t="str">
        <f t="shared" si="6"/>
        <v/>
      </c>
      <c r="F139" s="814" t="str">
        <f t="shared" si="7"/>
        <v/>
      </c>
      <c r="G139" s="815" t="str">
        <f t="shared" si="8"/>
        <v/>
      </c>
      <c r="H139" s="812"/>
      <c r="I139" s="812"/>
      <c r="J139" s="812"/>
      <c r="K139" s="816" t="str">
        <f t="shared" si="9"/>
        <v/>
      </c>
      <c r="L139" s="817"/>
      <c r="M139" s="818"/>
      <c r="N139" s="815" t="str">
        <f t="shared" si="10"/>
        <v/>
      </c>
      <c r="O139" s="811"/>
      <c r="P139" s="819"/>
      <c r="Q139" s="903"/>
      <c r="R139" s="950"/>
      <c r="S139" s="901"/>
    </row>
    <row r="140" spans="1:19" s="821" customFormat="1" ht="10.5" customHeight="1">
      <c r="A140" s="822">
        <f t="shared" si="11"/>
        <v>127</v>
      </c>
      <c r="B140" s="823"/>
      <c r="C140" s="811"/>
      <c r="D140" s="812"/>
      <c r="E140" s="813" t="str">
        <f t="shared" si="6"/>
        <v/>
      </c>
      <c r="F140" s="814" t="str">
        <f t="shared" si="7"/>
        <v/>
      </c>
      <c r="G140" s="815" t="str">
        <f t="shared" si="8"/>
        <v/>
      </c>
      <c r="H140" s="812"/>
      <c r="I140" s="812"/>
      <c r="J140" s="812"/>
      <c r="K140" s="816" t="str">
        <f t="shared" si="9"/>
        <v/>
      </c>
      <c r="L140" s="817"/>
      <c r="M140" s="818"/>
      <c r="N140" s="815" t="str">
        <f t="shared" si="10"/>
        <v/>
      </c>
      <c r="O140" s="811"/>
      <c r="P140" s="819"/>
      <c r="Q140" s="903"/>
      <c r="R140" s="950"/>
      <c r="S140" s="901"/>
    </row>
    <row r="141" spans="1:19" s="821" customFormat="1" ht="10.5" customHeight="1">
      <c r="A141" s="822">
        <f t="shared" si="11"/>
        <v>128</v>
      </c>
      <c r="B141" s="823"/>
      <c r="C141" s="811"/>
      <c r="D141" s="812"/>
      <c r="E141" s="813" t="str">
        <f t="shared" si="6"/>
        <v/>
      </c>
      <c r="F141" s="814" t="str">
        <f t="shared" si="7"/>
        <v/>
      </c>
      <c r="G141" s="815" t="str">
        <f t="shared" si="8"/>
        <v/>
      </c>
      <c r="H141" s="812"/>
      <c r="I141" s="812"/>
      <c r="J141" s="812"/>
      <c r="K141" s="816" t="str">
        <f t="shared" si="9"/>
        <v/>
      </c>
      <c r="L141" s="817"/>
      <c r="M141" s="818"/>
      <c r="N141" s="815" t="str">
        <f t="shared" si="10"/>
        <v/>
      </c>
      <c r="O141" s="811"/>
      <c r="P141" s="819"/>
      <c r="Q141" s="903"/>
      <c r="R141" s="950"/>
      <c r="S141" s="901"/>
    </row>
    <row r="142" spans="1:19" s="821" customFormat="1" ht="10.5" customHeight="1">
      <c r="A142" s="822">
        <f t="shared" si="11"/>
        <v>129</v>
      </c>
      <c r="B142" s="823"/>
      <c r="C142" s="811"/>
      <c r="D142" s="812"/>
      <c r="E142" s="813" t="str">
        <f t="shared" ref="E142:E205" si="12">IF(OR(D142="YES", D142="B",D142="BZ",D142="H",D142="HSP",D142="H/V",D142="SP",D142="V",D142="DS",D142="EM",D142="FHT",D142="GA",D142="HHT",D142="M",D142="RHT", D142="RHT/S", D142="RI",D142="S", D142="SW",D142="RELAY",D142="DH",D142="AD",D142="MAG",D142="FAN",D142="SA",,D142="SA",D142="SAA",D142="SAAB",D142="SAB", D142="SAPA",D142="SAPAB",D142="SAPB",D142="SACOA",D142="SACOB",D142="SACOAB", D142="SAPCOA", D142="SAPCOB",D142="SAPCOB",D142="SAPCOAB",D142="SALi", D142="SAALi",D142="SAPLi",D142="SAAR",,D142="SAPABR",D142="SAABR",D142="SAPCOLi",D142="SACOALi",D142="SAALiV",D142="SAPALiV",D142="SAAV",D142="SAPAV",D142="SAPABV",D142="SAABV", D142="COPI", D142="COPI-B", D142="PANEL",D142="BATT",D142="ANNUN", D142="BOOSTER",D142="SFD", D142="S/CO", D142="ET", D142="MOD-2", D142="MOD-10", D142="MOD-M",D142="MOD-R", D142="MOD-R6", D142="MOD-CR", D142="MOD-1", D142="MOD-S",D142="MOD-P",),"3", IF(OR(D142="EOL"),"m",""))</f>
        <v/>
      </c>
      <c r="F142" s="814" t="str">
        <f t="shared" ref="F142:F205" si="13">IF(OR(D142="PANEL", D142="ANNUN", D142="S/CO", D142="MOD-2", D142="MOD-10", D142="MOD-M",D142="ISO-D", D142="SFD", D142="DS", D142="ET", D142="FHT", D142="GA", D142="HHT", D142="M", D142="RHT", D142="RHT/S",D142="S",D142="S/CO", D142="FS",D142="TS",D142="SS",D142="LA",D142="FP",D142="PL",D142="SUP"), "3", IF(OR(D142="B", D142="BZ", D142="H", D142="HSP", D142="H/V", D142="SP", D142="V", D142="SW", D142="AD", D142="MAG", D142="FAN", D142="RI", D142="EOL", D142="EM",  D142="SW", D142="RELAY", D142="DH",D142="MOD-R", D142="MOD-R6", D142="MOD-CR"), "m", ""))</f>
        <v/>
      </c>
      <c r="G142" s="815" t="str">
        <f t="shared" ref="G142:G205" si="14">IF(OR(D142="YES",D142="PANEL",D142="BOOSTER",D142="B",D142="BZ",D142="H",D142="HSP",D142="H/V",D142="SP",D142="V",D142="AD",D142="MAG",D142="FAN",D142="RELAY",D142="DH",D142="SW",D142="MOD-R", D142="MOD-R6", D142="MOD-CR",D142="ISO-A"),"3",IF(OR(D142="SFD"),"m",""))</f>
        <v/>
      </c>
      <c r="H142" s="812"/>
      <c r="I142" s="812"/>
      <c r="J142" s="812"/>
      <c r="K142" s="816" t="str">
        <f t="shared" ref="K142:K205" si="15">IF(D142="EOL","3","")</f>
        <v/>
      </c>
      <c r="L142" s="817"/>
      <c r="M142" s="818"/>
      <c r="N142" s="815" t="str">
        <f t="shared" ref="N142:N205" si="16">IF(OR(D142="PANEL", D142="ANNUN", D142="BATT",D142="BOOSTER",D142="B", D142="BZ", D142="H", D142="HSP", D142="H/V", D142="SP", D142="V", D142="DS", D142="EOL", D142="EM", D142="ET", D142="FHT", D142="GA", D142="HHT", D142="M", D142="RHT",D142="RHT/S", D142="RI", D142="S",D142="S/CO",D142="SW",D142="ISO-D",D142="ISO-A",D142="SA",D142="SAA",D142="SAAB",D142="SAB", D142="SAPA",D142="SAPAB",D142="SAPB",D142="SACOA",D142="SACOB",D142="SACOAB", D142="SAPCOA", D142="SAPCOB",D142="SAPCOB",D142="SAPCOAB",D142="SALi", D142="SAALi",D142="SAPLi",D142="SAAR",D142="SAPABR",D142="SAABR",,D142="SAPCOLi",D142="SACOALi",D142="SAALiV",D142="SAPALiV",D142="SAAV",D142="SAPAV",D142="SAPABV",D142="SAABV", D142="COPI", D142="COPI-B", D142="SW",D142="MOD-1", D142="MOD-S",D142="MOD-P",D142="MOD-2", D142="MOD-10", D142="MOD-M",D142="MOD-R", D142="MOD-R6", D142="MOD-CR",D142="SFD"), "3", IF(OR(D142="RELAY", D142="AD", D142="MAG", D142="FAN",D142="DH"), "m", ""))</f>
        <v/>
      </c>
      <c r="O142" s="811"/>
      <c r="P142" s="819"/>
      <c r="Q142" s="903"/>
      <c r="R142" s="950"/>
      <c r="S142" s="901"/>
    </row>
    <row r="143" spans="1:19" s="821" customFormat="1" ht="11.25">
      <c r="A143" s="822">
        <f t="shared" si="11"/>
        <v>130</v>
      </c>
      <c r="B143" s="823"/>
      <c r="C143" s="811"/>
      <c r="D143" s="812"/>
      <c r="E143" s="813" t="str">
        <f t="shared" si="12"/>
        <v/>
      </c>
      <c r="F143" s="814" t="str">
        <f t="shared" si="13"/>
        <v/>
      </c>
      <c r="G143" s="815" t="str">
        <f t="shared" si="14"/>
        <v/>
      </c>
      <c r="H143" s="812"/>
      <c r="I143" s="812"/>
      <c r="J143" s="812"/>
      <c r="K143" s="816" t="str">
        <f t="shared" si="15"/>
        <v/>
      </c>
      <c r="L143" s="817"/>
      <c r="M143" s="818"/>
      <c r="N143" s="815" t="str">
        <f t="shared" si="16"/>
        <v/>
      </c>
      <c r="O143" s="811"/>
      <c r="P143" s="819"/>
      <c r="Q143" s="903"/>
      <c r="R143" s="950"/>
      <c r="S143" s="901"/>
    </row>
    <row r="144" spans="1:19" s="821" customFormat="1" ht="10.5" customHeight="1">
      <c r="A144" s="822">
        <f t="shared" ref="A144:A207" si="17">A143+1</f>
        <v>131</v>
      </c>
      <c r="B144" s="823"/>
      <c r="C144" s="811"/>
      <c r="D144" s="812"/>
      <c r="E144" s="813" t="str">
        <f t="shared" si="12"/>
        <v/>
      </c>
      <c r="F144" s="814" t="str">
        <f t="shared" si="13"/>
        <v/>
      </c>
      <c r="G144" s="815" t="str">
        <f t="shared" si="14"/>
        <v/>
      </c>
      <c r="H144" s="812"/>
      <c r="I144" s="812"/>
      <c r="J144" s="812"/>
      <c r="K144" s="816" t="str">
        <f t="shared" si="15"/>
        <v/>
      </c>
      <c r="L144" s="817"/>
      <c r="M144" s="818"/>
      <c r="N144" s="815" t="str">
        <f t="shared" si="16"/>
        <v/>
      </c>
      <c r="O144" s="811"/>
      <c r="P144" s="819"/>
      <c r="Q144" s="903"/>
      <c r="R144" s="950"/>
      <c r="S144" s="901"/>
    </row>
    <row r="145" spans="1:19" s="821" customFormat="1" ht="11.25">
      <c r="A145" s="822">
        <f t="shared" si="17"/>
        <v>132</v>
      </c>
      <c r="B145" s="823"/>
      <c r="C145" s="811"/>
      <c r="D145" s="812"/>
      <c r="E145" s="813" t="str">
        <f t="shared" si="12"/>
        <v/>
      </c>
      <c r="F145" s="814" t="str">
        <f t="shared" si="13"/>
        <v/>
      </c>
      <c r="G145" s="815" t="str">
        <f t="shared" si="14"/>
        <v/>
      </c>
      <c r="H145" s="812"/>
      <c r="I145" s="812"/>
      <c r="J145" s="812"/>
      <c r="K145" s="816" t="str">
        <f t="shared" si="15"/>
        <v/>
      </c>
      <c r="L145" s="817"/>
      <c r="M145" s="818"/>
      <c r="N145" s="815" t="str">
        <f t="shared" si="16"/>
        <v/>
      </c>
      <c r="O145" s="811"/>
      <c r="P145" s="819"/>
      <c r="Q145" s="903"/>
      <c r="R145" s="950"/>
      <c r="S145" s="901"/>
    </row>
    <row r="146" spans="1:19" s="821" customFormat="1" ht="10.5" customHeight="1">
      <c r="A146" s="822">
        <f t="shared" si="17"/>
        <v>133</v>
      </c>
      <c r="B146" s="823"/>
      <c r="C146" s="811"/>
      <c r="D146" s="812"/>
      <c r="E146" s="813" t="str">
        <f t="shared" si="12"/>
        <v/>
      </c>
      <c r="F146" s="814" t="str">
        <f t="shared" si="13"/>
        <v/>
      </c>
      <c r="G146" s="815" t="str">
        <f t="shared" si="14"/>
        <v/>
      </c>
      <c r="H146" s="812"/>
      <c r="I146" s="812"/>
      <c r="J146" s="812"/>
      <c r="K146" s="816" t="str">
        <f t="shared" si="15"/>
        <v/>
      </c>
      <c r="L146" s="817"/>
      <c r="M146" s="818"/>
      <c r="N146" s="815" t="str">
        <f t="shared" si="16"/>
        <v/>
      </c>
      <c r="O146" s="811"/>
      <c r="P146" s="819"/>
      <c r="Q146" s="903"/>
      <c r="R146" s="950"/>
      <c r="S146" s="901"/>
    </row>
    <row r="147" spans="1:19" s="821" customFormat="1" ht="10.5" customHeight="1">
      <c r="A147" s="822">
        <f t="shared" si="17"/>
        <v>134</v>
      </c>
      <c r="B147" s="823"/>
      <c r="C147" s="811"/>
      <c r="D147" s="812"/>
      <c r="E147" s="813" t="str">
        <f t="shared" si="12"/>
        <v/>
      </c>
      <c r="F147" s="814" t="str">
        <f t="shared" si="13"/>
        <v/>
      </c>
      <c r="G147" s="815" t="str">
        <f t="shared" si="14"/>
        <v/>
      </c>
      <c r="H147" s="812"/>
      <c r="I147" s="812"/>
      <c r="J147" s="812"/>
      <c r="K147" s="816" t="str">
        <f t="shared" si="15"/>
        <v/>
      </c>
      <c r="L147" s="817"/>
      <c r="M147" s="818"/>
      <c r="N147" s="815" t="str">
        <f t="shared" si="16"/>
        <v/>
      </c>
      <c r="O147" s="811"/>
      <c r="P147" s="819"/>
      <c r="Q147" s="903"/>
      <c r="R147" s="950"/>
      <c r="S147" s="901"/>
    </row>
    <row r="148" spans="1:19" s="821" customFormat="1" ht="10.5" customHeight="1">
      <c r="A148" s="822">
        <f t="shared" si="17"/>
        <v>135</v>
      </c>
      <c r="B148" s="823"/>
      <c r="C148" s="811"/>
      <c r="D148" s="812"/>
      <c r="E148" s="813" t="str">
        <f t="shared" si="12"/>
        <v/>
      </c>
      <c r="F148" s="814" t="str">
        <f t="shared" si="13"/>
        <v/>
      </c>
      <c r="G148" s="815" t="str">
        <f t="shared" si="14"/>
        <v/>
      </c>
      <c r="H148" s="812"/>
      <c r="I148" s="812"/>
      <c r="J148" s="812"/>
      <c r="K148" s="816" t="str">
        <f t="shared" si="15"/>
        <v/>
      </c>
      <c r="L148" s="817"/>
      <c r="M148" s="818"/>
      <c r="N148" s="815" t="str">
        <f t="shared" si="16"/>
        <v/>
      </c>
      <c r="O148" s="811"/>
      <c r="P148" s="819"/>
      <c r="Q148" s="903"/>
      <c r="R148" s="950"/>
      <c r="S148" s="901"/>
    </row>
    <row r="149" spans="1:19" s="821" customFormat="1" ht="10.5" customHeight="1">
      <c r="A149" s="822">
        <f t="shared" si="17"/>
        <v>136</v>
      </c>
      <c r="B149" s="823"/>
      <c r="C149" s="811"/>
      <c r="D149" s="812"/>
      <c r="E149" s="813" t="str">
        <f t="shared" si="12"/>
        <v/>
      </c>
      <c r="F149" s="814" t="str">
        <f t="shared" si="13"/>
        <v/>
      </c>
      <c r="G149" s="815" t="str">
        <f t="shared" si="14"/>
        <v/>
      </c>
      <c r="H149" s="812"/>
      <c r="I149" s="812"/>
      <c r="J149" s="812"/>
      <c r="K149" s="816" t="str">
        <f t="shared" si="15"/>
        <v/>
      </c>
      <c r="L149" s="817"/>
      <c r="M149" s="818"/>
      <c r="N149" s="815" t="str">
        <f t="shared" si="16"/>
        <v/>
      </c>
      <c r="O149" s="811"/>
      <c r="P149" s="819"/>
      <c r="Q149" s="903"/>
      <c r="R149" s="950"/>
      <c r="S149" s="901"/>
    </row>
    <row r="150" spans="1:19" s="821" customFormat="1" ht="10.5" customHeight="1">
      <c r="A150" s="822">
        <f t="shared" si="17"/>
        <v>137</v>
      </c>
      <c r="B150" s="823"/>
      <c r="C150" s="811"/>
      <c r="D150" s="812"/>
      <c r="E150" s="813" t="str">
        <f t="shared" si="12"/>
        <v/>
      </c>
      <c r="F150" s="814" t="str">
        <f t="shared" si="13"/>
        <v/>
      </c>
      <c r="G150" s="815" t="str">
        <f t="shared" si="14"/>
        <v/>
      </c>
      <c r="H150" s="812"/>
      <c r="I150" s="812"/>
      <c r="J150" s="812"/>
      <c r="K150" s="816" t="str">
        <f t="shared" si="15"/>
        <v/>
      </c>
      <c r="L150" s="817"/>
      <c r="M150" s="818"/>
      <c r="N150" s="815" t="str">
        <f t="shared" si="16"/>
        <v/>
      </c>
      <c r="O150" s="811"/>
      <c r="P150" s="819"/>
      <c r="Q150" s="903"/>
      <c r="R150" s="950"/>
      <c r="S150" s="901"/>
    </row>
    <row r="151" spans="1:19" s="821" customFormat="1" ht="10.5" customHeight="1">
      <c r="A151" s="822">
        <f t="shared" si="17"/>
        <v>138</v>
      </c>
      <c r="B151" s="823"/>
      <c r="C151" s="811"/>
      <c r="D151" s="812"/>
      <c r="E151" s="813" t="str">
        <f t="shared" si="12"/>
        <v/>
      </c>
      <c r="F151" s="814" t="str">
        <f t="shared" si="13"/>
        <v/>
      </c>
      <c r="G151" s="815" t="str">
        <f t="shared" si="14"/>
        <v/>
      </c>
      <c r="H151" s="812"/>
      <c r="I151" s="812"/>
      <c r="J151" s="812"/>
      <c r="K151" s="816" t="str">
        <f t="shared" si="15"/>
        <v/>
      </c>
      <c r="L151" s="817"/>
      <c r="M151" s="818"/>
      <c r="N151" s="815" t="str">
        <f t="shared" si="16"/>
        <v/>
      </c>
      <c r="O151" s="811"/>
      <c r="P151" s="819"/>
      <c r="Q151" s="903"/>
      <c r="R151" s="950"/>
      <c r="S151" s="901"/>
    </row>
    <row r="152" spans="1:19" s="821" customFormat="1" ht="10.5" customHeight="1">
      <c r="A152" s="822">
        <f t="shared" si="17"/>
        <v>139</v>
      </c>
      <c r="B152" s="823"/>
      <c r="C152" s="811"/>
      <c r="D152" s="812"/>
      <c r="E152" s="813" t="str">
        <f t="shared" si="12"/>
        <v/>
      </c>
      <c r="F152" s="814" t="str">
        <f t="shared" si="13"/>
        <v/>
      </c>
      <c r="G152" s="815" t="str">
        <f t="shared" si="14"/>
        <v/>
      </c>
      <c r="H152" s="812"/>
      <c r="I152" s="812"/>
      <c r="J152" s="812"/>
      <c r="K152" s="816" t="str">
        <f t="shared" si="15"/>
        <v/>
      </c>
      <c r="L152" s="817"/>
      <c r="M152" s="818"/>
      <c r="N152" s="815" t="str">
        <f t="shared" si="16"/>
        <v/>
      </c>
      <c r="O152" s="811"/>
      <c r="P152" s="819"/>
      <c r="Q152" s="903"/>
      <c r="R152" s="950"/>
      <c r="S152" s="901"/>
    </row>
    <row r="153" spans="1:19" s="821" customFormat="1" ht="10.5" customHeight="1">
      <c r="A153" s="822">
        <f t="shared" si="17"/>
        <v>140</v>
      </c>
      <c r="B153" s="823"/>
      <c r="C153" s="811"/>
      <c r="D153" s="812"/>
      <c r="E153" s="813" t="str">
        <f t="shared" si="12"/>
        <v/>
      </c>
      <c r="F153" s="814" t="str">
        <f t="shared" si="13"/>
        <v/>
      </c>
      <c r="G153" s="815" t="str">
        <f t="shared" si="14"/>
        <v/>
      </c>
      <c r="H153" s="812"/>
      <c r="I153" s="812"/>
      <c r="J153" s="812"/>
      <c r="K153" s="816" t="str">
        <f t="shared" si="15"/>
        <v/>
      </c>
      <c r="L153" s="817"/>
      <c r="M153" s="818"/>
      <c r="N153" s="815" t="str">
        <f t="shared" si="16"/>
        <v/>
      </c>
      <c r="O153" s="811"/>
      <c r="P153" s="819"/>
      <c r="Q153" s="903"/>
      <c r="R153" s="950"/>
      <c r="S153" s="901"/>
    </row>
    <row r="154" spans="1:19" s="821" customFormat="1" ht="10.5" customHeight="1">
      <c r="A154" s="822">
        <f t="shared" si="17"/>
        <v>141</v>
      </c>
      <c r="B154" s="823"/>
      <c r="C154" s="811"/>
      <c r="D154" s="812"/>
      <c r="E154" s="813" t="str">
        <f t="shared" si="12"/>
        <v/>
      </c>
      <c r="F154" s="814" t="str">
        <f t="shared" si="13"/>
        <v/>
      </c>
      <c r="G154" s="815" t="str">
        <f t="shared" si="14"/>
        <v/>
      </c>
      <c r="H154" s="812"/>
      <c r="I154" s="812"/>
      <c r="J154" s="812"/>
      <c r="K154" s="816" t="str">
        <f t="shared" si="15"/>
        <v/>
      </c>
      <c r="L154" s="817"/>
      <c r="M154" s="818"/>
      <c r="N154" s="815" t="str">
        <f t="shared" si="16"/>
        <v/>
      </c>
      <c r="O154" s="811"/>
      <c r="P154" s="819"/>
      <c r="Q154" s="903"/>
      <c r="R154" s="950"/>
      <c r="S154" s="901"/>
    </row>
    <row r="155" spans="1:19" s="821" customFormat="1" ht="10.5" customHeight="1">
      <c r="A155" s="822">
        <f t="shared" si="17"/>
        <v>142</v>
      </c>
      <c r="B155" s="823"/>
      <c r="C155" s="811"/>
      <c r="D155" s="812"/>
      <c r="E155" s="813" t="str">
        <f t="shared" si="12"/>
        <v/>
      </c>
      <c r="F155" s="814" t="str">
        <f t="shared" si="13"/>
        <v/>
      </c>
      <c r="G155" s="815" t="str">
        <f t="shared" si="14"/>
        <v/>
      </c>
      <c r="H155" s="812"/>
      <c r="I155" s="812"/>
      <c r="J155" s="812"/>
      <c r="K155" s="816" t="str">
        <f t="shared" si="15"/>
        <v/>
      </c>
      <c r="L155" s="817"/>
      <c r="M155" s="818"/>
      <c r="N155" s="815" t="str">
        <f t="shared" si="16"/>
        <v/>
      </c>
      <c r="O155" s="811"/>
      <c r="P155" s="819"/>
      <c r="Q155" s="903"/>
      <c r="R155" s="950"/>
      <c r="S155" s="901"/>
    </row>
    <row r="156" spans="1:19" s="821" customFormat="1" ht="10.5" customHeight="1">
      <c r="A156" s="822">
        <f t="shared" si="17"/>
        <v>143</v>
      </c>
      <c r="B156" s="823"/>
      <c r="C156" s="811"/>
      <c r="D156" s="812"/>
      <c r="E156" s="813" t="str">
        <f t="shared" si="12"/>
        <v/>
      </c>
      <c r="F156" s="814" t="str">
        <f t="shared" si="13"/>
        <v/>
      </c>
      <c r="G156" s="815" t="str">
        <f t="shared" si="14"/>
        <v/>
      </c>
      <c r="H156" s="812"/>
      <c r="I156" s="812"/>
      <c r="J156" s="812"/>
      <c r="K156" s="816" t="str">
        <f t="shared" si="15"/>
        <v/>
      </c>
      <c r="L156" s="817"/>
      <c r="M156" s="818"/>
      <c r="N156" s="815" t="str">
        <f t="shared" si="16"/>
        <v/>
      </c>
      <c r="O156" s="811"/>
      <c r="P156" s="819"/>
      <c r="Q156" s="903"/>
      <c r="R156" s="950"/>
      <c r="S156" s="901"/>
    </row>
    <row r="157" spans="1:19" s="821" customFormat="1" ht="10.5" customHeight="1">
      <c r="A157" s="822">
        <f t="shared" si="17"/>
        <v>144</v>
      </c>
      <c r="B157" s="823"/>
      <c r="C157" s="811"/>
      <c r="D157" s="812"/>
      <c r="E157" s="813" t="str">
        <f t="shared" si="12"/>
        <v/>
      </c>
      <c r="F157" s="814" t="str">
        <f t="shared" si="13"/>
        <v/>
      </c>
      <c r="G157" s="815" t="str">
        <f t="shared" si="14"/>
        <v/>
      </c>
      <c r="H157" s="812"/>
      <c r="I157" s="812"/>
      <c r="J157" s="812"/>
      <c r="K157" s="816" t="str">
        <f t="shared" si="15"/>
        <v/>
      </c>
      <c r="L157" s="817"/>
      <c r="M157" s="818"/>
      <c r="N157" s="815" t="str">
        <f t="shared" si="16"/>
        <v/>
      </c>
      <c r="O157" s="811"/>
      <c r="P157" s="819"/>
      <c r="Q157" s="903"/>
      <c r="R157" s="950"/>
      <c r="S157" s="901"/>
    </row>
    <row r="158" spans="1:19" s="821" customFormat="1" ht="10.5" customHeight="1">
      <c r="A158" s="822">
        <f t="shared" si="17"/>
        <v>145</v>
      </c>
      <c r="B158" s="823"/>
      <c r="C158" s="811"/>
      <c r="D158" s="812"/>
      <c r="E158" s="813" t="str">
        <f t="shared" si="12"/>
        <v/>
      </c>
      <c r="F158" s="814" t="str">
        <f t="shared" si="13"/>
        <v/>
      </c>
      <c r="G158" s="815" t="str">
        <f t="shared" si="14"/>
        <v/>
      </c>
      <c r="H158" s="812"/>
      <c r="I158" s="812"/>
      <c r="J158" s="812"/>
      <c r="K158" s="816" t="str">
        <f t="shared" si="15"/>
        <v/>
      </c>
      <c r="L158" s="817"/>
      <c r="M158" s="818"/>
      <c r="N158" s="815" t="str">
        <f t="shared" si="16"/>
        <v/>
      </c>
      <c r="O158" s="811"/>
      <c r="P158" s="819"/>
      <c r="Q158" s="903"/>
      <c r="R158" s="950"/>
      <c r="S158" s="901"/>
    </row>
    <row r="159" spans="1:19" s="821" customFormat="1" ht="10.5" customHeight="1">
      <c r="A159" s="822">
        <f t="shared" si="17"/>
        <v>146</v>
      </c>
      <c r="B159" s="823"/>
      <c r="C159" s="811"/>
      <c r="D159" s="812"/>
      <c r="E159" s="813" t="str">
        <f t="shared" si="12"/>
        <v/>
      </c>
      <c r="F159" s="814" t="str">
        <f t="shared" si="13"/>
        <v/>
      </c>
      <c r="G159" s="815" t="str">
        <f t="shared" si="14"/>
        <v/>
      </c>
      <c r="H159" s="812"/>
      <c r="I159" s="812"/>
      <c r="J159" s="812"/>
      <c r="K159" s="816" t="str">
        <f t="shared" si="15"/>
        <v/>
      </c>
      <c r="L159" s="817"/>
      <c r="M159" s="818"/>
      <c r="N159" s="815" t="str">
        <f t="shared" si="16"/>
        <v/>
      </c>
      <c r="O159" s="811"/>
      <c r="P159" s="819"/>
      <c r="Q159" s="903"/>
      <c r="R159" s="950"/>
      <c r="S159" s="901"/>
    </row>
    <row r="160" spans="1:19" s="821" customFormat="1" ht="10.5" customHeight="1">
      <c r="A160" s="822">
        <f t="shared" si="17"/>
        <v>147</v>
      </c>
      <c r="B160" s="823"/>
      <c r="C160" s="811"/>
      <c r="D160" s="812"/>
      <c r="E160" s="813" t="str">
        <f t="shared" si="12"/>
        <v/>
      </c>
      <c r="F160" s="814" t="str">
        <f t="shared" si="13"/>
        <v/>
      </c>
      <c r="G160" s="815" t="str">
        <f t="shared" si="14"/>
        <v/>
      </c>
      <c r="H160" s="812"/>
      <c r="I160" s="812"/>
      <c r="J160" s="812"/>
      <c r="K160" s="816" t="str">
        <f t="shared" si="15"/>
        <v/>
      </c>
      <c r="L160" s="817"/>
      <c r="M160" s="818"/>
      <c r="N160" s="815" t="str">
        <f t="shared" si="16"/>
        <v/>
      </c>
      <c r="O160" s="811"/>
      <c r="P160" s="819"/>
      <c r="Q160" s="903"/>
      <c r="R160" s="950"/>
      <c r="S160" s="901"/>
    </row>
    <row r="161" spans="1:19" s="821" customFormat="1" ht="10.5" customHeight="1">
      <c r="A161" s="822">
        <f t="shared" si="17"/>
        <v>148</v>
      </c>
      <c r="B161" s="823"/>
      <c r="C161" s="811"/>
      <c r="D161" s="812"/>
      <c r="E161" s="813" t="str">
        <f t="shared" si="12"/>
        <v/>
      </c>
      <c r="F161" s="814" t="str">
        <f t="shared" si="13"/>
        <v/>
      </c>
      <c r="G161" s="815" t="str">
        <f t="shared" si="14"/>
        <v/>
      </c>
      <c r="H161" s="812"/>
      <c r="I161" s="812"/>
      <c r="J161" s="812"/>
      <c r="K161" s="816" t="str">
        <f t="shared" si="15"/>
        <v/>
      </c>
      <c r="L161" s="817"/>
      <c r="M161" s="818"/>
      <c r="N161" s="815" t="str">
        <f t="shared" si="16"/>
        <v/>
      </c>
      <c r="O161" s="811"/>
      <c r="P161" s="819"/>
      <c r="Q161" s="903"/>
      <c r="R161" s="950"/>
      <c r="S161" s="901"/>
    </row>
    <row r="162" spans="1:19" s="821" customFormat="1" ht="11.25">
      <c r="A162" s="822">
        <f t="shared" si="17"/>
        <v>149</v>
      </c>
      <c r="B162" s="823"/>
      <c r="C162" s="811"/>
      <c r="D162" s="812"/>
      <c r="E162" s="813" t="str">
        <f t="shared" si="12"/>
        <v/>
      </c>
      <c r="F162" s="814" t="str">
        <f t="shared" si="13"/>
        <v/>
      </c>
      <c r="G162" s="815" t="str">
        <f t="shared" si="14"/>
        <v/>
      </c>
      <c r="H162" s="812"/>
      <c r="I162" s="812"/>
      <c r="J162" s="812"/>
      <c r="K162" s="816" t="str">
        <f t="shared" si="15"/>
        <v/>
      </c>
      <c r="L162" s="817"/>
      <c r="M162" s="818"/>
      <c r="N162" s="815" t="str">
        <f t="shared" si="16"/>
        <v/>
      </c>
      <c r="O162" s="811"/>
      <c r="P162" s="819"/>
      <c r="Q162" s="903"/>
      <c r="R162" s="950"/>
      <c r="S162" s="901"/>
    </row>
    <row r="163" spans="1:19" s="821" customFormat="1" ht="11.25">
      <c r="A163" s="822">
        <f t="shared" si="17"/>
        <v>150</v>
      </c>
      <c r="B163" s="823"/>
      <c r="C163" s="811"/>
      <c r="D163" s="812"/>
      <c r="E163" s="813" t="str">
        <f t="shared" si="12"/>
        <v/>
      </c>
      <c r="F163" s="814" t="str">
        <f t="shared" si="13"/>
        <v/>
      </c>
      <c r="G163" s="815" t="str">
        <f t="shared" si="14"/>
        <v/>
      </c>
      <c r="H163" s="812"/>
      <c r="I163" s="812"/>
      <c r="J163" s="812"/>
      <c r="K163" s="816" t="str">
        <f t="shared" si="15"/>
        <v/>
      </c>
      <c r="L163" s="817"/>
      <c r="M163" s="818"/>
      <c r="N163" s="815" t="str">
        <f t="shared" si="16"/>
        <v/>
      </c>
      <c r="O163" s="811"/>
      <c r="P163" s="819"/>
      <c r="Q163" s="903"/>
      <c r="R163" s="950"/>
      <c r="S163" s="901"/>
    </row>
    <row r="164" spans="1:19" s="821" customFormat="1" ht="11.25">
      <c r="A164" s="822">
        <f t="shared" si="17"/>
        <v>151</v>
      </c>
      <c r="B164" s="823"/>
      <c r="C164" s="811"/>
      <c r="D164" s="812"/>
      <c r="E164" s="813" t="str">
        <f t="shared" si="12"/>
        <v/>
      </c>
      <c r="F164" s="814" t="str">
        <f t="shared" si="13"/>
        <v/>
      </c>
      <c r="G164" s="815" t="str">
        <f t="shared" si="14"/>
        <v/>
      </c>
      <c r="H164" s="812"/>
      <c r="I164" s="812"/>
      <c r="J164" s="812"/>
      <c r="K164" s="816" t="str">
        <f t="shared" si="15"/>
        <v/>
      </c>
      <c r="L164" s="817"/>
      <c r="M164" s="818"/>
      <c r="N164" s="815" t="str">
        <f t="shared" si="16"/>
        <v/>
      </c>
      <c r="O164" s="811"/>
      <c r="P164" s="819"/>
      <c r="Q164" s="903"/>
      <c r="R164" s="950"/>
      <c r="S164" s="901"/>
    </row>
    <row r="165" spans="1:19" s="821" customFormat="1" ht="11.25">
      <c r="A165" s="822">
        <f t="shared" si="17"/>
        <v>152</v>
      </c>
      <c r="B165" s="823"/>
      <c r="C165" s="811"/>
      <c r="D165" s="812"/>
      <c r="E165" s="813" t="str">
        <f t="shared" si="12"/>
        <v/>
      </c>
      <c r="F165" s="814" t="str">
        <f t="shared" si="13"/>
        <v/>
      </c>
      <c r="G165" s="815" t="str">
        <f t="shared" si="14"/>
        <v/>
      </c>
      <c r="H165" s="812"/>
      <c r="I165" s="812"/>
      <c r="J165" s="812"/>
      <c r="K165" s="816" t="str">
        <f t="shared" si="15"/>
        <v/>
      </c>
      <c r="L165" s="817"/>
      <c r="M165" s="818"/>
      <c r="N165" s="815" t="str">
        <f t="shared" si="16"/>
        <v/>
      </c>
      <c r="O165" s="811"/>
      <c r="P165" s="819"/>
      <c r="Q165" s="903"/>
      <c r="R165" s="950"/>
      <c r="S165" s="901"/>
    </row>
    <row r="166" spans="1:19" s="821" customFormat="1" ht="11.25">
      <c r="A166" s="822">
        <f t="shared" si="17"/>
        <v>153</v>
      </c>
      <c r="B166" s="823"/>
      <c r="C166" s="811"/>
      <c r="D166" s="812"/>
      <c r="E166" s="813" t="str">
        <f t="shared" si="12"/>
        <v/>
      </c>
      <c r="F166" s="814" t="str">
        <f t="shared" si="13"/>
        <v/>
      </c>
      <c r="G166" s="815" t="str">
        <f t="shared" si="14"/>
        <v/>
      </c>
      <c r="H166" s="812"/>
      <c r="I166" s="812"/>
      <c r="J166" s="812"/>
      <c r="K166" s="816" t="str">
        <f t="shared" si="15"/>
        <v/>
      </c>
      <c r="L166" s="817"/>
      <c r="M166" s="818"/>
      <c r="N166" s="815" t="str">
        <f t="shared" si="16"/>
        <v/>
      </c>
      <c r="O166" s="811"/>
      <c r="P166" s="819"/>
      <c r="Q166" s="903"/>
      <c r="R166" s="950"/>
      <c r="S166" s="901"/>
    </row>
    <row r="167" spans="1:19" s="821" customFormat="1" ht="11.25">
      <c r="A167" s="822">
        <f t="shared" si="17"/>
        <v>154</v>
      </c>
      <c r="B167" s="823"/>
      <c r="C167" s="811"/>
      <c r="D167" s="812"/>
      <c r="E167" s="813" t="str">
        <f t="shared" si="12"/>
        <v/>
      </c>
      <c r="F167" s="814" t="str">
        <f t="shared" si="13"/>
        <v/>
      </c>
      <c r="G167" s="815" t="str">
        <f t="shared" si="14"/>
        <v/>
      </c>
      <c r="H167" s="812"/>
      <c r="I167" s="812"/>
      <c r="J167" s="812"/>
      <c r="K167" s="816" t="str">
        <f t="shared" si="15"/>
        <v/>
      </c>
      <c r="L167" s="817"/>
      <c r="M167" s="818"/>
      <c r="N167" s="815" t="str">
        <f t="shared" si="16"/>
        <v/>
      </c>
      <c r="O167" s="811"/>
      <c r="P167" s="819"/>
      <c r="Q167" s="903"/>
      <c r="R167" s="950"/>
      <c r="S167" s="901"/>
    </row>
    <row r="168" spans="1:19" s="821" customFormat="1" ht="11.25">
      <c r="A168" s="822">
        <f t="shared" si="17"/>
        <v>155</v>
      </c>
      <c r="B168" s="823"/>
      <c r="C168" s="811"/>
      <c r="D168" s="812"/>
      <c r="E168" s="813" t="str">
        <f t="shared" si="12"/>
        <v/>
      </c>
      <c r="F168" s="814" t="str">
        <f t="shared" si="13"/>
        <v/>
      </c>
      <c r="G168" s="815" t="str">
        <f t="shared" si="14"/>
        <v/>
      </c>
      <c r="H168" s="812"/>
      <c r="I168" s="812"/>
      <c r="J168" s="812"/>
      <c r="K168" s="816" t="str">
        <f t="shared" si="15"/>
        <v/>
      </c>
      <c r="L168" s="817"/>
      <c r="M168" s="818"/>
      <c r="N168" s="815" t="str">
        <f t="shared" si="16"/>
        <v/>
      </c>
      <c r="O168" s="811"/>
      <c r="P168" s="819"/>
      <c r="Q168" s="903"/>
      <c r="R168" s="950"/>
      <c r="S168" s="901"/>
    </row>
    <row r="169" spans="1:19" s="821" customFormat="1" ht="11.25">
      <c r="A169" s="822">
        <f t="shared" si="17"/>
        <v>156</v>
      </c>
      <c r="B169" s="823"/>
      <c r="C169" s="811"/>
      <c r="D169" s="812"/>
      <c r="E169" s="813" t="str">
        <f t="shared" si="12"/>
        <v/>
      </c>
      <c r="F169" s="814" t="str">
        <f t="shared" si="13"/>
        <v/>
      </c>
      <c r="G169" s="815" t="str">
        <f t="shared" si="14"/>
        <v/>
      </c>
      <c r="H169" s="812"/>
      <c r="I169" s="812"/>
      <c r="J169" s="812"/>
      <c r="K169" s="816" t="str">
        <f t="shared" si="15"/>
        <v/>
      </c>
      <c r="L169" s="817"/>
      <c r="M169" s="818"/>
      <c r="N169" s="815" t="str">
        <f t="shared" si="16"/>
        <v/>
      </c>
      <c r="O169" s="811"/>
      <c r="P169" s="819"/>
      <c r="Q169" s="903"/>
      <c r="R169" s="950"/>
      <c r="S169" s="901"/>
    </row>
    <row r="170" spans="1:19" s="821" customFormat="1" ht="11.25">
      <c r="A170" s="822">
        <f t="shared" si="17"/>
        <v>157</v>
      </c>
      <c r="B170" s="823"/>
      <c r="C170" s="811"/>
      <c r="D170" s="812"/>
      <c r="E170" s="813" t="str">
        <f t="shared" si="12"/>
        <v/>
      </c>
      <c r="F170" s="814" t="str">
        <f t="shared" si="13"/>
        <v/>
      </c>
      <c r="G170" s="815" t="str">
        <f t="shared" si="14"/>
        <v/>
      </c>
      <c r="H170" s="812"/>
      <c r="I170" s="812"/>
      <c r="J170" s="812"/>
      <c r="K170" s="816" t="str">
        <f t="shared" si="15"/>
        <v/>
      </c>
      <c r="L170" s="817"/>
      <c r="M170" s="818"/>
      <c r="N170" s="815" t="str">
        <f t="shared" si="16"/>
        <v/>
      </c>
      <c r="O170" s="811"/>
      <c r="P170" s="819"/>
      <c r="Q170" s="903"/>
      <c r="R170" s="950"/>
      <c r="S170" s="901"/>
    </row>
    <row r="171" spans="1:19" s="821" customFormat="1" ht="11.25">
      <c r="A171" s="822">
        <f t="shared" si="17"/>
        <v>158</v>
      </c>
      <c r="B171" s="823"/>
      <c r="C171" s="811"/>
      <c r="D171" s="812"/>
      <c r="E171" s="813" t="str">
        <f t="shared" si="12"/>
        <v/>
      </c>
      <c r="F171" s="814" t="str">
        <f t="shared" si="13"/>
        <v/>
      </c>
      <c r="G171" s="815" t="str">
        <f t="shared" si="14"/>
        <v/>
      </c>
      <c r="H171" s="812"/>
      <c r="I171" s="812"/>
      <c r="J171" s="812"/>
      <c r="K171" s="816" t="str">
        <f t="shared" si="15"/>
        <v/>
      </c>
      <c r="L171" s="817"/>
      <c r="M171" s="818"/>
      <c r="N171" s="815" t="str">
        <f t="shared" si="16"/>
        <v/>
      </c>
      <c r="O171" s="811"/>
      <c r="P171" s="819"/>
      <c r="Q171" s="903"/>
      <c r="R171" s="950"/>
      <c r="S171" s="901"/>
    </row>
    <row r="172" spans="1:19" s="821" customFormat="1" ht="10.5" customHeight="1">
      <c r="A172" s="822">
        <f t="shared" si="17"/>
        <v>159</v>
      </c>
      <c r="B172" s="823"/>
      <c r="C172" s="811"/>
      <c r="D172" s="812"/>
      <c r="E172" s="813" t="str">
        <f t="shared" si="12"/>
        <v/>
      </c>
      <c r="F172" s="814" t="str">
        <f t="shared" si="13"/>
        <v/>
      </c>
      <c r="G172" s="815" t="str">
        <f t="shared" si="14"/>
        <v/>
      </c>
      <c r="H172" s="812"/>
      <c r="I172" s="812"/>
      <c r="J172" s="812"/>
      <c r="K172" s="816" t="str">
        <f t="shared" si="15"/>
        <v/>
      </c>
      <c r="L172" s="817"/>
      <c r="M172" s="818"/>
      <c r="N172" s="815" t="str">
        <f t="shared" si="16"/>
        <v/>
      </c>
      <c r="O172" s="811"/>
      <c r="P172" s="819"/>
      <c r="Q172" s="903"/>
      <c r="R172" s="950"/>
      <c r="S172" s="901"/>
    </row>
    <row r="173" spans="1:19" s="821" customFormat="1" ht="10.5" customHeight="1">
      <c r="A173" s="822">
        <f t="shared" si="17"/>
        <v>160</v>
      </c>
      <c r="B173" s="823"/>
      <c r="C173" s="811"/>
      <c r="D173" s="812"/>
      <c r="E173" s="813" t="str">
        <f t="shared" si="12"/>
        <v/>
      </c>
      <c r="F173" s="814" t="str">
        <f t="shared" si="13"/>
        <v/>
      </c>
      <c r="G173" s="815" t="str">
        <f t="shared" si="14"/>
        <v/>
      </c>
      <c r="H173" s="812"/>
      <c r="I173" s="812"/>
      <c r="J173" s="812"/>
      <c r="K173" s="816" t="str">
        <f t="shared" si="15"/>
        <v/>
      </c>
      <c r="L173" s="817"/>
      <c r="M173" s="818"/>
      <c r="N173" s="815" t="str">
        <f t="shared" si="16"/>
        <v/>
      </c>
      <c r="O173" s="811"/>
      <c r="P173" s="819"/>
      <c r="Q173" s="903"/>
      <c r="R173" s="950"/>
      <c r="S173" s="901"/>
    </row>
    <row r="174" spans="1:19" s="821" customFormat="1" ht="10.5" customHeight="1">
      <c r="A174" s="822">
        <f t="shared" si="17"/>
        <v>161</v>
      </c>
      <c r="B174" s="823"/>
      <c r="C174" s="811"/>
      <c r="D174" s="812"/>
      <c r="E174" s="813" t="str">
        <f t="shared" si="12"/>
        <v/>
      </c>
      <c r="F174" s="814" t="str">
        <f t="shared" si="13"/>
        <v/>
      </c>
      <c r="G174" s="815" t="str">
        <f t="shared" si="14"/>
        <v/>
      </c>
      <c r="H174" s="812"/>
      <c r="I174" s="812"/>
      <c r="J174" s="812"/>
      <c r="K174" s="816" t="str">
        <f t="shared" si="15"/>
        <v/>
      </c>
      <c r="L174" s="817"/>
      <c r="M174" s="818"/>
      <c r="N174" s="815" t="str">
        <f t="shared" si="16"/>
        <v/>
      </c>
      <c r="O174" s="811"/>
      <c r="P174" s="819"/>
      <c r="Q174" s="903"/>
      <c r="R174" s="950"/>
      <c r="S174" s="901"/>
    </row>
    <row r="175" spans="1:19" s="821" customFormat="1" ht="10.5" customHeight="1">
      <c r="A175" s="822">
        <f t="shared" si="17"/>
        <v>162</v>
      </c>
      <c r="B175" s="823"/>
      <c r="C175" s="811"/>
      <c r="D175" s="812"/>
      <c r="E175" s="813" t="str">
        <f t="shared" si="12"/>
        <v/>
      </c>
      <c r="F175" s="814" t="str">
        <f t="shared" si="13"/>
        <v/>
      </c>
      <c r="G175" s="815" t="str">
        <f t="shared" si="14"/>
        <v/>
      </c>
      <c r="H175" s="812"/>
      <c r="I175" s="812"/>
      <c r="J175" s="812"/>
      <c r="K175" s="816" t="str">
        <f t="shared" si="15"/>
        <v/>
      </c>
      <c r="L175" s="817"/>
      <c r="M175" s="818"/>
      <c r="N175" s="815" t="str">
        <f t="shared" si="16"/>
        <v/>
      </c>
      <c r="O175" s="811"/>
      <c r="P175" s="819"/>
      <c r="Q175" s="903"/>
      <c r="R175" s="950"/>
      <c r="S175" s="901"/>
    </row>
    <row r="176" spans="1:19" s="821" customFormat="1" ht="10.5" customHeight="1">
      <c r="A176" s="822">
        <f t="shared" si="17"/>
        <v>163</v>
      </c>
      <c r="B176" s="823"/>
      <c r="C176" s="811"/>
      <c r="D176" s="812"/>
      <c r="E176" s="813" t="str">
        <f t="shared" si="12"/>
        <v/>
      </c>
      <c r="F176" s="814" t="str">
        <f t="shared" si="13"/>
        <v/>
      </c>
      <c r="G176" s="815" t="str">
        <f t="shared" si="14"/>
        <v/>
      </c>
      <c r="H176" s="812"/>
      <c r="I176" s="812"/>
      <c r="J176" s="812"/>
      <c r="K176" s="816" t="str">
        <f t="shared" si="15"/>
        <v/>
      </c>
      <c r="L176" s="817"/>
      <c r="M176" s="818"/>
      <c r="N176" s="815" t="str">
        <f t="shared" si="16"/>
        <v/>
      </c>
      <c r="O176" s="811"/>
      <c r="P176" s="819"/>
      <c r="Q176" s="903"/>
      <c r="R176" s="950"/>
      <c r="S176" s="901"/>
    </row>
    <row r="177" spans="1:19" s="821" customFormat="1" ht="10.5" customHeight="1">
      <c r="A177" s="822">
        <f t="shared" si="17"/>
        <v>164</v>
      </c>
      <c r="B177" s="823"/>
      <c r="C177" s="811"/>
      <c r="D177" s="812"/>
      <c r="E177" s="813" t="str">
        <f t="shared" si="12"/>
        <v/>
      </c>
      <c r="F177" s="814" t="str">
        <f t="shared" si="13"/>
        <v/>
      </c>
      <c r="G177" s="815" t="str">
        <f t="shared" si="14"/>
        <v/>
      </c>
      <c r="H177" s="812"/>
      <c r="I177" s="812"/>
      <c r="J177" s="812"/>
      <c r="K177" s="816" t="str">
        <f t="shared" si="15"/>
        <v/>
      </c>
      <c r="L177" s="817"/>
      <c r="M177" s="818"/>
      <c r="N177" s="815" t="str">
        <f t="shared" si="16"/>
        <v/>
      </c>
      <c r="O177" s="811"/>
      <c r="P177" s="819"/>
      <c r="Q177" s="903"/>
      <c r="R177" s="950"/>
      <c r="S177" s="901"/>
    </row>
    <row r="178" spans="1:19" s="821" customFormat="1" ht="10.5" customHeight="1">
      <c r="A178" s="822">
        <f t="shared" si="17"/>
        <v>165</v>
      </c>
      <c r="B178" s="823"/>
      <c r="C178" s="811"/>
      <c r="D178" s="812"/>
      <c r="E178" s="813" t="str">
        <f t="shared" si="12"/>
        <v/>
      </c>
      <c r="F178" s="814" t="str">
        <f t="shared" si="13"/>
        <v/>
      </c>
      <c r="G178" s="815" t="str">
        <f t="shared" si="14"/>
        <v/>
      </c>
      <c r="H178" s="812"/>
      <c r="I178" s="812"/>
      <c r="J178" s="812"/>
      <c r="K178" s="816" t="str">
        <f t="shared" si="15"/>
        <v/>
      </c>
      <c r="L178" s="817"/>
      <c r="M178" s="818"/>
      <c r="N178" s="815" t="str">
        <f t="shared" si="16"/>
        <v/>
      </c>
      <c r="O178" s="811"/>
      <c r="P178" s="819"/>
      <c r="Q178" s="903"/>
      <c r="R178" s="950"/>
      <c r="S178" s="901"/>
    </row>
    <row r="179" spans="1:19" s="821" customFormat="1" ht="10.5" customHeight="1">
      <c r="A179" s="822">
        <f t="shared" si="17"/>
        <v>166</v>
      </c>
      <c r="B179" s="823"/>
      <c r="C179" s="811"/>
      <c r="D179" s="812"/>
      <c r="E179" s="813" t="str">
        <f t="shared" si="12"/>
        <v/>
      </c>
      <c r="F179" s="814" t="str">
        <f t="shared" si="13"/>
        <v/>
      </c>
      <c r="G179" s="815" t="str">
        <f t="shared" si="14"/>
        <v/>
      </c>
      <c r="H179" s="812"/>
      <c r="I179" s="812"/>
      <c r="J179" s="812"/>
      <c r="K179" s="816" t="str">
        <f t="shared" si="15"/>
        <v/>
      </c>
      <c r="L179" s="817"/>
      <c r="M179" s="818"/>
      <c r="N179" s="815" t="str">
        <f t="shared" si="16"/>
        <v/>
      </c>
      <c r="O179" s="811"/>
      <c r="P179" s="819"/>
      <c r="Q179" s="903"/>
      <c r="R179" s="950"/>
      <c r="S179" s="901"/>
    </row>
    <row r="180" spans="1:19" s="821" customFormat="1" ht="10.5" customHeight="1">
      <c r="A180" s="822">
        <f t="shared" si="17"/>
        <v>167</v>
      </c>
      <c r="B180" s="823"/>
      <c r="C180" s="811"/>
      <c r="D180" s="812"/>
      <c r="E180" s="813" t="str">
        <f t="shared" si="12"/>
        <v/>
      </c>
      <c r="F180" s="814" t="str">
        <f t="shared" si="13"/>
        <v/>
      </c>
      <c r="G180" s="815" t="str">
        <f t="shared" si="14"/>
        <v/>
      </c>
      <c r="H180" s="812"/>
      <c r="I180" s="812"/>
      <c r="J180" s="812"/>
      <c r="K180" s="816" t="str">
        <f t="shared" si="15"/>
        <v/>
      </c>
      <c r="L180" s="817"/>
      <c r="M180" s="818"/>
      <c r="N180" s="815" t="str">
        <f t="shared" si="16"/>
        <v/>
      </c>
      <c r="O180" s="811"/>
      <c r="P180" s="819"/>
      <c r="Q180" s="903"/>
      <c r="R180" s="950"/>
      <c r="S180" s="901"/>
    </row>
    <row r="181" spans="1:19" s="821" customFormat="1" ht="10.5" customHeight="1">
      <c r="A181" s="822">
        <f t="shared" si="17"/>
        <v>168</v>
      </c>
      <c r="B181" s="823"/>
      <c r="C181" s="811"/>
      <c r="D181" s="812"/>
      <c r="E181" s="813" t="str">
        <f t="shared" si="12"/>
        <v/>
      </c>
      <c r="F181" s="814" t="str">
        <f t="shared" si="13"/>
        <v/>
      </c>
      <c r="G181" s="815" t="str">
        <f t="shared" si="14"/>
        <v/>
      </c>
      <c r="H181" s="812"/>
      <c r="I181" s="812"/>
      <c r="J181" s="812"/>
      <c r="K181" s="816" t="str">
        <f t="shared" si="15"/>
        <v/>
      </c>
      <c r="L181" s="817"/>
      <c r="M181" s="818"/>
      <c r="N181" s="815" t="str">
        <f t="shared" si="16"/>
        <v/>
      </c>
      <c r="O181" s="811"/>
      <c r="P181" s="819"/>
      <c r="Q181" s="903"/>
      <c r="R181" s="950"/>
      <c r="S181" s="901"/>
    </row>
    <row r="182" spans="1:19" s="821" customFormat="1" ht="10.5" customHeight="1">
      <c r="A182" s="822">
        <f t="shared" si="17"/>
        <v>169</v>
      </c>
      <c r="B182" s="823"/>
      <c r="C182" s="811"/>
      <c r="D182" s="812"/>
      <c r="E182" s="813" t="str">
        <f t="shared" si="12"/>
        <v/>
      </c>
      <c r="F182" s="814" t="str">
        <f t="shared" si="13"/>
        <v/>
      </c>
      <c r="G182" s="815" t="str">
        <f t="shared" si="14"/>
        <v/>
      </c>
      <c r="H182" s="812"/>
      <c r="I182" s="812"/>
      <c r="J182" s="812"/>
      <c r="K182" s="816" t="str">
        <f t="shared" si="15"/>
        <v/>
      </c>
      <c r="L182" s="817"/>
      <c r="M182" s="818"/>
      <c r="N182" s="815" t="str">
        <f t="shared" si="16"/>
        <v/>
      </c>
      <c r="O182" s="811"/>
      <c r="P182" s="819"/>
      <c r="Q182" s="903"/>
      <c r="R182" s="950"/>
      <c r="S182" s="901"/>
    </row>
    <row r="183" spans="1:19" s="821" customFormat="1" ht="10.5" customHeight="1">
      <c r="A183" s="822">
        <f t="shared" si="17"/>
        <v>170</v>
      </c>
      <c r="B183" s="823"/>
      <c r="C183" s="811"/>
      <c r="D183" s="812"/>
      <c r="E183" s="813" t="str">
        <f t="shared" si="12"/>
        <v/>
      </c>
      <c r="F183" s="814" t="str">
        <f t="shared" si="13"/>
        <v/>
      </c>
      <c r="G183" s="815" t="str">
        <f t="shared" si="14"/>
        <v/>
      </c>
      <c r="H183" s="812"/>
      <c r="I183" s="812"/>
      <c r="J183" s="812"/>
      <c r="K183" s="816" t="str">
        <f t="shared" si="15"/>
        <v/>
      </c>
      <c r="L183" s="817"/>
      <c r="M183" s="818"/>
      <c r="N183" s="815" t="str">
        <f t="shared" si="16"/>
        <v/>
      </c>
      <c r="O183" s="811"/>
      <c r="P183" s="811"/>
      <c r="Q183" s="904"/>
      <c r="R183" s="951"/>
      <c r="S183" s="901"/>
    </row>
    <row r="184" spans="1:19" s="821" customFormat="1" ht="10.5" customHeight="1">
      <c r="A184" s="822">
        <f t="shared" si="17"/>
        <v>171</v>
      </c>
      <c r="B184" s="823"/>
      <c r="C184" s="811"/>
      <c r="D184" s="812"/>
      <c r="E184" s="813" t="str">
        <f t="shared" si="12"/>
        <v/>
      </c>
      <c r="F184" s="814" t="str">
        <f t="shared" si="13"/>
        <v/>
      </c>
      <c r="G184" s="815" t="str">
        <f t="shared" si="14"/>
        <v/>
      </c>
      <c r="H184" s="812"/>
      <c r="I184" s="812"/>
      <c r="J184" s="812"/>
      <c r="K184" s="816" t="str">
        <f t="shared" si="15"/>
        <v/>
      </c>
      <c r="L184" s="817"/>
      <c r="M184" s="818"/>
      <c r="N184" s="815" t="str">
        <f t="shared" si="16"/>
        <v/>
      </c>
      <c r="O184" s="811"/>
      <c r="P184" s="811"/>
      <c r="Q184" s="904"/>
      <c r="R184" s="951"/>
      <c r="S184" s="901"/>
    </row>
    <row r="185" spans="1:19" s="821" customFormat="1" ht="10.5" customHeight="1">
      <c r="A185" s="822">
        <f t="shared" si="17"/>
        <v>172</v>
      </c>
      <c r="B185" s="823"/>
      <c r="C185" s="811"/>
      <c r="D185" s="812"/>
      <c r="E185" s="813" t="str">
        <f t="shared" si="12"/>
        <v/>
      </c>
      <c r="F185" s="814" t="str">
        <f t="shared" si="13"/>
        <v/>
      </c>
      <c r="G185" s="815" t="str">
        <f t="shared" si="14"/>
        <v/>
      </c>
      <c r="H185" s="812"/>
      <c r="I185" s="812"/>
      <c r="J185" s="812"/>
      <c r="K185" s="816" t="str">
        <f t="shared" si="15"/>
        <v/>
      </c>
      <c r="L185" s="817"/>
      <c r="M185" s="818"/>
      <c r="N185" s="815" t="str">
        <f t="shared" si="16"/>
        <v/>
      </c>
      <c r="O185" s="811"/>
      <c r="P185" s="811"/>
      <c r="Q185" s="904"/>
      <c r="R185" s="951"/>
      <c r="S185" s="901"/>
    </row>
    <row r="186" spans="1:19" s="821" customFormat="1" ht="10.5" customHeight="1">
      <c r="A186" s="822">
        <f t="shared" si="17"/>
        <v>173</v>
      </c>
      <c r="B186" s="823"/>
      <c r="C186" s="811"/>
      <c r="D186" s="812"/>
      <c r="E186" s="813" t="str">
        <f t="shared" si="12"/>
        <v/>
      </c>
      <c r="F186" s="814" t="str">
        <f t="shared" si="13"/>
        <v/>
      </c>
      <c r="G186" s="815" t="str">
        <f t="shared" si="14"/>
        <v/>
      </c>
      <c r="H186" s="812"/>
      <c r="I186" s="812"/>
      <c r="J186" s="812"/>
      <c r="K186" s="816" t="str">
        <f t="shared" si="15"/>
        <v/>
      </c>
      <c r="L186" s="817"/>
      <c r="M186" s="818"/>
      <c r="N186" s="815" t="str">
        <f t="shared" si="16"/>
        <v/>
      </c>
      <c r="O186" s="811"/>
      <c r="P186" s="811"/>
      <c r="Q186" s="904"/>
      <c r="R186" s="951"/>
      <c r="S186" s="901"/>
    </row>
    <row r="187" spans="1:19" s="821" customFormat="1" ht="10.5" customHeight="1">
      <c r="A187" s="822">
        <f t="shared" si="17"/>
        <v>174</v>
      </c>
      <c r="B187" s="823"/>
      <c r="C187" s="811"/>
      <c r="D187" s="812"/>
      <c r="E187" s="813" t="str">
        <f t="shared" si="12"/>
        <v/>
      </c>
      <c r="F187" s="814" t="str">
        <f t="shared" si="13"/>
        <v/>
      </c>
      <c r="G187" s="815" t="str">
        <f t="shared" si="14"/>
        <v/>
      </c>
      <c r="H187" s="812"/>
      <c r="I187" s="812"/>
      <c r="J187" s="812"/>
      <c r="K187" s="816" t="str">
        <f t="shared" si="15"/>
        <v/>
      </c>
      <c r="L187" s="817"/>
      <c r="M187" s="818"/>
      <c r="N187" s="815" t="str">
        <f t="shared" si="16"/>
        <v/>
      </c>
      <c r="O187" s="811"/>
      <c r="P187" s="811"/>
      <c r="Q187" s="904"/>
      <c r="R187" s="951"/>
      <c r="S187" s="901"/>
    </row>
    <row r="188" spans="1:19" s="821" customFormat="1" ht="10.5" customHeight="1">
      <c r="A188" s="822">
        <f t="shared" si="17"/>
        <v>175</v>
      </c>
      <c r="B188" s="823"/>
      <c r="C188" s="811"/>
      <c r="D188" s="812"/>
      <c r="E188" s="813" t="str">
        <f t="shared" si="12"/>
        <v/>
      </c>
      <c r="F188" s="814" t="str">
        <f t="shared" si="13"/>
        <v/>
      </c>
      <c r="G188" s="815" t="str">
        <f t="shared" si="14"/>
        <v/>
      </c>
      <c r="H188" s="812"/>
      <c r="I188" s="812"/>
      <c r="J188" s="812"/>
      <c r="K188" s="816" t="str">
        <f t="shared" si="15"/>
        <v/>
      </c>
      <c r="L188" s="817"/>
      <c r="M188" s="818"/>
      <c r="N188" s="815" t="str">
        <f t="shared" si="16"/>
        <v/>
      </c>
      <c r="O188" s="811"/>
      <c r="P188" s="811"/>
      <c r="Q188" s="904"/>
      <c r="R188" s="951"/>
      <c r="S188" s="901"/>
    </row>
    <row r="189" spans="1:19" s="821" customFormat="1" ht="10.5" customHeight="1">
      <c r="A189" s="822">
        <f t="shared" si="17"/>
        <v>176</v>
      </c>
      <c r="B189" s="823"/>
      <c r="C189" s="811"/>
      <c r="D189" s="812"/>
      <c r="E189" s="813" t="str">
        <f t="shared" si="12"/>
        <v/>
      </c>
      <c r="F189" s="814" t="str">
        <f t="shared" si="13"/>
        <v/>
      </c>
      <c r="G189" s="815" t="str">
        <f t="shared" si="14"/>
        <v/>
      </c>
      <c r="H189" s="812"/>
      <c r="I189" s="812"/>
      <c r="J189" s="812"/>
      <c r="K189" s="816" t="str">
        <f t="shared" si="15"/>
        <v/>
      </c>
      <c r="L189" s="817"/>
      <c r="M189" s="818"/>
      <c r="N189" s="815" t="str">
        <f t="shared" si="16"/>
        <v/>
      </c>
      <c r="O189" s="811"/>
      <c r="P189" s="811"/>
      <c r="Q189" s="904"/>
      <c r="R189" s="951"/>
      <c r="S189" s="901"/>
    </row>
    <row r="190" spans="1:19" s="821" customFormat="1" ht="10.5" customHeight="1">
      <c r="A190" s="822">
        <f t="shared" si="17"/>
        <v>177</v>
      </c>
      <c r="B190" s="823"/>
      <c r="C190" s="811"/>
      <c r="D190" s="812"/>
      <c r="E190" s="813" t="str">
        <f t="shared" si="12"/>
        <v/>
      </c>
      <c r="F190" s="814" t="str">
        <f t="shared" si="13"/>
        <v/>
      </c>
      <c r="G190" s="815" t="str">
        <f t="shared" si="14"/>
        <v/>
      </c>
      <c r="H190" s="812"/>
      <c r="I190" s="812"/>
      <c r="J190" s="812"/>
      <c r="K190" s="816" t="str">
        <f t="shared" si="15"/>
        <v/>
      </c>
      <c r="L190" s="817"/>
      <c r="M190" s="818"/>
      <c r="N190" s="815" t="str">
        <f t="shared" si="16"/>
        <v/>
      </c>
      <c r="O190" s="811"/>
      <c r="P190" s="811"/>
      <c r="Q190" s="904"/>
      <c r="R190" s="951"/>
      <c r="S190" s="901"/>
    </row>
    <row r="191" spans="1:19" s="821" customFormat="1" ht="10.5" customHeight="1">
      <c r="A191" s="822">
        <f t="shared" si="17"/>
        <v>178</v>
      </c>
      <c r="B191" s="823"/>
      <c r="C191" s="811"/>
      <c r="D191" s="812"/>
      <c r="E191" s="813" t="str">
        <f t="shared" si="12"/>
        <v/>
      </c>
      <c r="F191" s="814" t="str">
        <f t="shared" si="13"/>
        <v/>
      </c>
      <c r="G191" s="815" t="str">
        <f t="shared" si="14"/>
        <v/>
      </c>
      <c r="H191" s="812"/>
      <c r="I191" s="812"/>
      <c r="J191" s="812"/>
      <c r="K191" s="816" t="str">
        <f t="shared" si="15"/>
        <v/>
      </c>
      <c r="L191" s="817"/>
      <c r="M191" s="818"/>
      <c r="N191" s="815" t="str">
        <f t="shared" si="16"/>
        <v/>
      </c>
      <c r="O191" s="811"/>
      <c r="P191" s="811"/>
      <c r="Q191" s="904"/>
      <c r="R191" s="951"/>
      <c r="S191" s="901"/>
    </row>
    <row r="192" spans="1:19" s="821" customFormat="1" ht="10.5" customHeight="1">
      <c r="A192" s="822">
        <f t="shared" si="17"/>
        <v>179</v>
      </c>
      <c r="B192" s="823"/>
      <c r="C192" s="811"/>
      <c r="D192" s="812"/>
      <c r="E192" s="813" t="str">
        <f t="shared" si="12"/>
        <v/>
      </c>
      <c r="F192" s="814" t="str">
        <f t="shared" si="13"/>
        <v/>
      </c>
      <c r="G192" s="815" t="str">
        <f t="shared" si="14"/>
        <v/>
      </c>
      <c r="H192" s="812"/>
      <c r="I192" s="812"/>
      <c r="J192" s="812"/>
      <c r="K192" s="816" t="str">
        <f t="shared" si="15"/>
        <v/>
      </c>
      <c r="L192" s="817"/>
      <c r="M192" s="818"/>
      <c r="N192" s="815" t="str">
        <f t="shared" si="16"/>
        <v/>
      </c>
      <c r="O192" s="811"/>
      <c r="P192" s="811"/>
      <c r="Q192" s="904"/>
      <c r="R192" s="951"/>
      <c r="S192" s="901"/>
    </row>
    <row r="193" spans="1:19" s="821" customFormat="1" ht="10.5" customHeight="1">
      <c r="A193" s="822">
        <f t="shared" si="17"/>
        <v>180</v>
      </c>
      <c r="B193" s="823"/>
      <c r="C193" s="811"/>
      <c r="D193" s="812"/>
      <c r="E193" s="813" t="str">
        <f t="shared" si="12"/>
        <v/>
      </c>
      <c r="F193" s="814" t="str">
        <f t="shared" si="13"/>
        <v/>
      </c>
      <c r="G193" s="815" t="str">
        <f t="shared" si="14"/>
        <v/>
      </c>
      <c r="H193" s="812"/>
      <c r="I193" s="812"/>
      <c r="J193" s="812"/>
      <c r="K193" s="816" t="str">
        <f t="shared" si="15"/>
        <v/>
      </c>
      <c r="L193" s="817"/>
      <c r="M193" s="818"/>
      <c r="N193" s="815" t="str">
        <f t="shared" si="16"/>
        <v/>
      </c>
      <c r="O193" s="811"/>
      <c r="P193" s="811"/>
      <c r="Q193" s="904"/>
      <c r="R193" s="951"/>
      <c r="S193" s="901"/>
    </row>
    <row r="194" spans="1:19" s="821" customFormat="1" ht="10.5" customHeight="1">
      <c r="A194" s="822">
        <f t="shared" si="17"/>
        <v>181</v>
      </c>
      <c r="B194" s="823"/>
      <c r="C194" s="811"/>
      <c r="D194" s="812"/>
      <c r="E194" s="813" t="str">
        <f t="shared" si="12"/>
        <v/>
      </c>
      <c r="F194" s="814" t="str">
        <f t="shared" si="13"/>
        <v/>
      </c>
      <c r="G194" s="815" t="str">
        <f t="shared" si="14"/>
        <v/>
      </c>
      <c r="H194" s="812"/>
      <c r="I194" s="812"/>
      <c r="J194" s="812"/>
      <c r="K194" s="816" t="str">
        <f t="shared" si="15"/>
        <v/>
      </c>
      <c r="L194" s="817"/>
      <c r="M194" s="818"/>
      <c r="N194" s="815" t="str">
        <f t="shared" si="16"/>
        <v/>
      </c>
      <c r="O194" s="811"/>
      <c r="P194" s="811"/>
      <c r="Q194" s="904"/>
      <c r="R194" s="951"/>
      <c r="S194" s="901"/>
    </row>
    <row r="195" spans="1:19" s="821" customFormat="1" ht="10.5" customHeight="1">
      <c r="A195" s="822">
        <f t="shared" si="17"/>
        <v>182</v>
      </c>
      <c r="B195" s="823"/>
      <c r="C195" s="811"/>
      <c r="D195" s="812"/>
      <c r="E195" s="813" t="str">
        <f t="shared" si="12"/>
        <v/>
      </c>
      <c r="F195" s="814" t="str">
        <f t="shared" si="13"/>
        <v/>
      </c>
      <c r="G195" s="815" t="str">
        <f t="shared" si="14"/>
        <v/>
      </c>
      <c r="H195" s="812"/>
      <c r="I195" s="812"/>
      <c r="J195" s="812"/>
      <c r="K195" s="816" t="str">
        <f t="shared" si="15"/>
        <v/>
      </c>
      <c r="L195" s="817"/>
      <c r="M195" s="818"/>
      <c r="N195" s="815" t="str">
        <f t="shared" si="16"/>
        <v/>
      </c>
      <c r="O195" s="811"/>
      <c r="P195" s="811"/>
      <c r="Q195" s="904"/>
      <c r="R195" s="951"/>
      <c r="S195" s="901"/>
    </row>
    <row r="196" spans="1:19" s="821" customFormat="1" ht="10.5" customHeight="1">
      <c r="A196" s="822">
        <f t="shared" si="17"/>
        <v>183</v>
      </c>
      <c r="B196" s="823"/>
      <c r="C196" s="811"/>
      <c r="D196" s="812"/>
      <c r="E196" s="813" t="str">
        <f t="shared" si="12"/>
        <v/>
      </c>
      <c r="F196" s="814" t="str">
        <f t="shared" si="13"/>
        <v/>
      </c>
      <c r="G196" s="815" t="str">
        <f t="shared" si="14"/>
        <v/>
      </c>
      <c r="H196" s="812"/>
      <c r="I196" s="812"/>
      <c r="J196" s="812"/>
      <c r="K196" s="816" t="str">
        <f t="shared" si="15"/>
        <v/>
      </c>
      <c r="L196" s="817"/>
      <c r="M196" s="818"/>
      <c r="N196" s="815" t="str">
        <f t="shared" si="16"/>
        <v/>
      </c>
      <c r="O196" s="811"/>
      <c r="P196" s="811"/>
      <c r="Q196" s="904"/>
      <c r="R196" s="951"/>
      <c r="S196" s="901"/>
    </row>
    <row r="197" spans="1:19" s="821" customFormat="1" ht="10.5" customHeight="1">
      <c r="A197" s="822">
        <f t="shared" si="17"/>
        <v>184</v>
      </c>
      <c r="B197" s="823"/>
      <c r="C197" s="811"/>
      <c r="D197" s="812"/>
      <c r="E197" s="813" t="str">
        <f t="shared" si="12"/>
        <v/>
      </c>
      <c r="F197" s="814" t="str">
        <f t="shared" si="13"/>
        <v/>
      </c>
      <c r="G197" s="815" t="str">
        <f t="shared" si="14"/>
        <v/>
      </c>
      <c r="H197" s="812"/>
      <c r="I197" s="812"/>
      <c r="J197" s="812"/>
      <c r="K197" s="816" t="str">
        <f t="shared" si="15"/>
        <v/>
      </c>
      <c r="L197" s="817"/>
      <c r="M197" s="818"/>
      <c r="N197" s="815" t="str">
        <f t="shared" si="16"/>
        <v/>
      </c>
      <c r="O197" s="811"/>
      <c r="P197" s="811"/>
      <c r="Q197" s="904"/>
      <c r="R197" s="951"/>
      <c r="S197" s="901"/>
    </row>
    <row r="198" spans="1:19" s="821" customFormat="1" ht="10.5" customHeight="1">
      <c r="A198" s="822">
        <f t="shared" si="17"/>
        <v>185</v>
      </c>
      <c r="B198" s="823"/>
      <c r="C198" s="811"/>
      <c r="D198" s="812"/>
      <c r="E198" s="813" t="str">
        <f t="shared" si="12"/>
        <v/>
      </c>
      <c r="F198" s="814" t="str">
        <f t="shared" si="13"/>
        <v/>
      </c>
      <c r="G198" s="815" t="str">
        <f t="shared" si="14"/>
        <v/>
      </c>
      <c r="H198" s="812"/>
      <c r="I198" s="812"/>
      <c r="J198" s="812"/>
      <c r="K198" s="816" t="str">
        <f t="shared" si="15"/>
        <v/>
      </c>
      <c r="L198" s="817"/>
      <c r="M198" s="818"/>
      <c r="N198" s="815" t="str">
        <f t="shared" si="16"/>
        <v/>
      </c>
      <c r="O198" s="811"/>
      <c r="P198" s="811"/>
      <c r="Q198" s="904"/>
      <c r="R198" s="951"/>
      <c r="S198" s="901"/>
    </row>
    <row r="199" spans="1:19" s="821" customFormat="1" ht="10.5" customHeight="1">
      <c r="A199" s="822">
        <f t="shared" si="17"/>
        <v>186</v>
      </c>
      <c r="B199" s="823"/>
      <c r="C199" s="811"/>
      <c r="D199" s="812"/>
      <c r="E199" s="813" t="str">
        <f t="shared" si="12"/>
        <v/>
      </c>
      <c r="F199" s="814" t="str">
        <f t="shared" si="13"/>
        <v/>
      </c>
      <c r="G199" s="815" t="str">
        <f t="shared" si="14"/>
        <v/>
      </c>
      <c r="H199" s="812"/>
      <c r="I199" s="812"/>
      <c r="J199" s="812"/>
      <c r="K199" s="816" t="str">
        <f t="shared" si="15"/>
        <v/>
      </c>
      <c r="L199" s="817"/>
      <c r="M199" s="818"/>
      <c r="N199" s="815" t="str">
        <f t="shared" si="16"/>
        <v/>
      </c>
      <c r="O199" s="811"/>
      <c r="P199" s="811"/>
      <c r="Q199" s="904"/>
      <c r="R199" s="951"/>
      <c r="S199" s="901"/>
    </row>
    <row r="200" spans="1:19" s="821" customFormat="1" ht="10.5" customHeight="1">
      <c r="A200" s="822">
        <f t="shared" si="17"/>
        <v>187</v>
      </c>
      <c r="B200" s="823"/>
      <c r="C200" s="811"/>
      <c r="D200" s="812"/>
      <c r="E200" s="813" t="str">
        <f t="shared" si="12"/>
        <v/>
      </c>
      <c r="F200" s="814" t="str">
        <f t="shared" si="13"/>
        <v/>
      </c>
      <c r="G200" s="815" t="str">
        <f t="shared" si="14"/>
        <v/>
      </c>
      <c r="H200" s="812"/>
      <c r="I200" s="812"/>
      <c r="J200" s="812"/>
      <c r="K200" s="816" t="str">
        <f t="shared" si="15"/>
        <v/>
      </c>
      <c r="L200" s="817"/>
      <c r="M200" s="818"/>
      <c r="N200" s="815" t="str">
        <f t="shared" si="16"/>
        <v/>
      </c>
      <c r="O200" s="811"/>
      <c r="P200" s="811"/>
      <c r="Q200" s="904"/>
      <c r="R200" s="951"/>
      <c r="S200" s="901"/>
    </row>
    <row r="201" spans="1:19" s="821" customFormat="1" ht="10.5" customHeight="1">
      <c r="A201" s="822">
        <f t="shared" si="17"/>
        <v>188</v>
      </c>
      <c r="B201" s="823"/>
      <c r="C201" s="811"/>
      <c r="D201" s="812"/>
      <c r="E201" s="813" t="str">
        <f t="shared" si="12"/>
        <v/>
      </c>
      <c r="F201" s="814" t="str">
        <f t="shared" si="13"/>
        <v/>
      </c>
      <c r="G201" s="815" t="str">
        <f t="shared" si="14"/>
        <v/>
      </c>
      <c r="H201" s="812"/>
      <c r="I201" s="812"/>
      <c r="J201" s="812"/>
      <c r="K201" s="816" t="str">
        <f t="shared" si="15"/>
        <v/>
      </c>
      <c r="L201" s="817"/>
      <c r="M201" s="818"/>
      <c r="N201" s="815" t="str">
        <f t="shared" si="16"/>
        <v/>
      </c>
      <c r="O201" s="811"/>
      <c r="P201" s="811"/>
      <c r="Q201" s="904"/>
      <c r="R201" s="951"/>
      <c r="S201" s="901"/>
    </row>
    <row r="202" spans="1:19" s="821" customFormat="1" ht="10.5" customHeight="1">
      <c r="A202" s="822">
        <f t="shared" si="17"/>
        <v>189</v>
      </c>
      <c r="B202" s="823"/>
      <c r="C202" s="811"/>
      <c r="D202" s="812"/>
      <c r="E202" s="813" t="str">
        <f t="shared" si="12"/>
        <v/>
      </c>
      <c r="F202" s="814" t="str">
        <f t="shared" si="13"/>
        <v/>
      </c>
      <c r="G202" s="815" t="str">
        <f t="shared" si="14"/>
        <v/>
      </c>
      <c r="H202" s="812"/>
      <c r="I202" s="812"/>
      <c r="J202" s="812"/>
      <c r="K202" s="816" t="str">
        <f t="shared" si="15"/>
        <v/>
      </c>
      <c r="L202" s="817"/>
      <c r="M202" s="818"/>
      <c r="N202" s="815" t="str">
        <f t="shared" si="16"/>
        <v/>
      </c>
      <c r="O202" s="811"/>
      <c r="P202" s="811"/>
      <c r="Q202" s="904"/>
      <c r="R202" s="951"/>
      <c r="S202" s="901"/>
    </row>
    <row r="203" spans="1:19" s="821" customFormat="1" ht="10.5" customHeight="1">
      <c r="A203" s="822">
        <f t="shared" si="17"/>
        <v>190</v>
      </c>
      <c r="B203" s="823"/>
      <c r="C203" s="811"/>
      <c r="D203" s="812"/>
      <c r="E203" s="813" t="str">
        <f t="shared" si="12"/>
        <v/>
      </c>
      <c r="F203" s="814" t="str">
        <f t="shared" si="13"/>
        <v/>
      </c>
      <c r="G203" s="815" t="str">
        <f t="shared" si="14"/>
        <v/>
      </c>
      <c r="H203" s="812"/>
      <c r="I203" s="812"/>
      <c r="J203" s="812"/>
      <c r="K203" s="816" t="str">
        <f t="shared" si="15"/>
        <v/>
      </c>
      <c r="L203" s="817"/>
      <c r="M203" s="818"/>
      <c r="N203" s="815" t="str">
        <f t="shared" si="16"/>
        <v/>
      </c>
      <c r="O203" s="811"/>
      <c r="P203" s="811"/>
      <c r="Q203" s="904"/>
      <c r="R203" s="951"/>
      <c r="S203" s="901"/>
    </row>
    <row r="204" spans="1:19" s="821" customFormat="1" ht="10.5" customHeight="1">
      <c r="A204" s="822">
        <f t="shared" si="17"/>
        <v>191</v>
      </c>
      <c r="B204" s="823"/>
      <c r="C204" s="811"/>
      <c r="D204" s="812"/>
      <c r="E204" s="813" t="str">
        <f t="shared" si="12"/>
        <v/>
      </c>
      <c r="F204" s="814" t="str">
        <f t="shared" si="13"/>
        <v/>
      </c>
      <c r="G204" s="815" t="str">
        <f t="shared" si="14"/>
        <v/>
      </c>
      <c r="H204" s="812"/>
      <c r="I204" s="812"/>
      <c r="J204" s="812"/>
      <c r="K204" s="816" t="str">
        <f t="shared" si="15"/>
        <v/>
      </c>
      <c r="L204" s="817"/>
      <c r="M204" s="818"/>
      <c r="N204" s="815" t="str">
        <f t="shared" si="16"/>
        <v/>
      </c>
      <c r="O204" s="811"/>
      <c r="P204" s="811"/>
      <c r="Q204" s="904"/>
      <c r="R204" s="951"/>
      <c r="S204" s="901"/>
    </row>
    <row r="205" spans="1:19" s="821" customFormat="1" ht="10.5" customHeight="1">
      <c r="A205" s="822">
        <f t="shared" si="17"/>
        <v>192</v>
      </c>
      <c r="B205" s="823"/>
      <c r="C205" s="811"/>
      <c r="D205" s="812"/>
      <c r="E205" s="813" t="str">
        <f t="shared" si="12"/>
        <v/>
      </c>
      <c r="F205" s="814" t="str">
        <f t="shared" si="13"/>
        <v/>
      </c>
      <c r="G205" s="815" t="str">
        <f t="shared" si="14"/>
        <v/>
      </c>
      <c r="H205" s="812"/>
      <c r="I205" s="812"/>
      <c r="J205" s="812"/>
      <c r="K205" s="816" t="str">
        <f t="shared" si="15"/>
        <v/>
      </c>
      <c r="L205" s="817"/>
      <c r="M205" s="818"/>
      <c r="N205" s="815" t="str">
        <f t="shared" si="16"/>
        <v/>
      </c>
      <c r="O205" s="811"/>
      <c r="P205" s="811"/>
      <c r="Q205" s="904"/>
      <c r="R205" s="951"/>
      <c r="S205" s="901"/>
    </row>
    <row r="206" spans="1:19" s="821" customFormat="1" ht="11.25">
      <c r="A206" s="822">
        <f t="shared" si="17"/>
        <v>193</v>
      </c>
      <c r="B206" s="823"/>
      <c r="C206" s="811"/>
      <c r="D206" s="812"/>
      <c r="E206" s="813" t="str">
        <f t="shared" ref="E206:E269" si="18">IF(OR(D206="YES", D206="B",D206="BZ",D206="H",D206="HSP",D206="H/V",D206="SP",D206="V",D206="DS",D206="EM",D206="FHT",D206="GA",D206="HHT",D206="M",D206="RHT", D206="RHT/S", D206="RI",D206="S", D206="SW",D206="RELAY",D206="DH",D206="AD",D206="MAG",D206="FAN",D206="SA",,D206="SA",D206="SAA",D206="SAAB",D206="SAB", D206="SAPA",D206="SAPAB",D206="SAPB",D206="SACOA",D206="SACOB",D206="SACOAB", D206="SAPCOA", D206="SAPCOB",D206="SAPCOB",D206="SAPCOAB",D206="SALi", D206="SAALi",D206="SAPLi",D206="SAAR",,D206="SAPABR",D206="SAABR",D206="SAPCOLi",D206="SACOALi",D206="SAALiV",D206="SAPALiV",D206="SAAV",D206="SAPAV",D206="SAPABV",D206="SAABV", D206="COPI", D206="COPI-B", D206="PANEL",D206="BATT",D206="ANNUN", D206="BOOSTER",D206="SFD", D206="S/CO", D206="ET", D206="MOD-2", D206="MOD-10", D206="MOD-M",D206="MOD-R", D206="MOD-R6", D206="MOD-CR", D206="MOD-1", D206="MOD-S",D206="MOD-P",),"3", IF(OR(D206="EOL"),"m",""))</f>
        <v/>
      </c>
      <c r="F206" s="814" t="str">
        <f t="shared" ref="F206:F269" si="19">IF(OR(D206="PANEL", D206="ANNUN", D206="S/CO", D206="MOD-2", D206="MOD-10", D206="MOD-M",D206="ISO-D", D206="SFD", D206="DS", D206="ET", D206="FHT", D206="GA", D206="HHT", D206="M", D206="RHT", D206="RHT/S",D206="S",D206="S/CO", D206="FS",D206="TS",D206="SS",D206="LA",D206="FP",D206="PL",D206="SUP"), "3", IF(OR(D206="B", D206="BZ", D206="H", D206="HSP", D206="H/V", D206="SP", D206="V", D206="SW", D206="AD", D206="MAG", D206="FAN", D206="RI", D206="EOL", D206="EM",  D206="SW", D206="RELAY", D206="DH",D206="MOD-R", D206="MOD-R6", D206="MOD-CR"), "m", ""))</f>
        <v/>
      </c>
      <c r="G206" s="815" t="str">
        <f t="shared" ref="G206:G269" si="20">IF(OR(D206="YES",D206="PANEL",D206="BOOSTER",D206="B",D206="BZ",D206="H",D206="HSP",D206="H/V",D206="SP",D206="V",D206="AD",D206="MAG",D206="FAN",D206="RELAY",D206="DH",D206="SW",D206="MOD-R", D206="MOD-R6", D206="MOD-CR",D206="ISO-A"),"3",IF(OR(D206="SFD"),"m",""))</f>
        <v/>
      </c>
      <c r="H206" s="812"/>
      <c r="I206" s="812"/>
      <c r="J206" s="812"/>
      <c r="K206" s="816" t="str">
        <f t="shared" ref="K206:K269" si="21">IF(D206="EOL","3","")</f>
        <v/>
      </c>
      <c r="L206" s="817"/>
      <c r="M206" s="818"/>
      <c r="N206" s="815" t="str">
        <f t="shared" ref="N206:N269" si="22">IF(OR(D206="PANEL", D206="ANNUN", D206="BATT",D206="BOOSTER",D206="B", D206="BZ", D206="H", D206="HSP", D206="H/V", D206="SP", D206="V", D206="DS", D206="EOL", D206="EM", D206="ET", D206="FHT", D206="GA", D206="HHT", D206="M", D206="RHT",D206="RHT/S", D206="RI", D206="S",D206="S/CO",D206="SW",D206="ISO-D",D206="ISO-A",D206="SA",D206="SAA",D206="SAAB",D206="SAB", D206="SAPA",D206="SAPAB",D206="SAPB",D206="SACOA",D206="SACOB",D206="SACOAB", D206="SAPCOA", D206="SAPCOB",D206="SAPCOB",D206="SAPCOAB",D206="SALi", D206="SAALi",D206="SAPLi",D206="SAAR",D206="SAPABR",D206="SAABR",,D206="SAPCOLi",D206="SACOALi",D206="SAALiV",D206="SAPALiV",D206="SAAV",D206="SAPAV",D206="SAPABV",D206="SAABV", D206="COPI", D206="COPI-B", D206="SW",D206="MOD-1", D206="MOD-S",D206="MOD-P",D206="MOD-2", D206="MOD-10", D206="MOD-M",D206="MOD-R", D206="MOD-R6", D206="MOD-CR",D206="SFD"), "3", IF(OR(D206="RELAY", D206="AD", D206="MAG", D206="FAN",D206="DH"), "m", ""))</f>
        <v/>
      </c>
      <c r="O206" s="811"/>
      <c r="P206" s="811"/>
      <c r="Q206" s="904"/>
      <c r="R206" s="951"/>
      <c r="S206" s="901"/>
    </row>
    <row r="207" spans="1:19" s="821" customFormat="1" ht="10.5" customHeight="1">
      <c r="A207" s="822">
        <f t="shared" si="17"/>
        <v>194</v>
      </c>
      <c r="B207" s="823"/>
      <c r="C207" s="811"/>
      <c r="D207" s="812"/>
      <c r="E207" s="813" t="str">
        <f t="shared" si="18"/>
        <v/>
      </c>
      <c r="F207" s="814" t="str">
        <f t="shared" si="19"/>
        <v/>
      </c>
      <c r="G207" s="815" t="str">
        <f t="shared" si="20"/>
        <v/>
      </c>
      <c r="H207" s="812"/>
      <c r="I207" s="812"/>
      <c r="J207" s="812"/>
      <c r="K207" s="816" t="str">
        <f t="shared" si="21"/>
        <v/>
      </c>
      <c r="L207" s="817"/>
      <c r="M207" s="818"/>
      <c r="N207" s="815" t="str">
        <f t="shared" si="22"/>
        <v/>
      </c>
      <c r="O207" s="811"/>
      <c r="P207" s="811"/>
      <c r="Q207" s="904"/>
      <c r="R207" s="951"/>
      <c r="S207" s="901"/>
    </row>
    <row r="208" spans="1:19" s="821" customFormat="1" ht="10.5" customHeight="1">
      <c r="A208" s="822">
        <f t="shared" ref="A208:A271" si="23">A207+1</f>
        <v>195</v>
      </c>
      <c r="B208" s="823"/>
      <c r="C208" s="811"/>
      <c r="D208" s="812"/>
      <c r="E208" s="813" t="str">
        <f t="shared" si="18"/>
        <v/>
      </c>
      <c r="F208" s="814" t="str">
        <f t="shared" si="19"/>
        <v/>
      </c>
      <c r="G208" s="815" t="str">
        <f t="shared" si="20"/>
        <v/>
      </c>
      <c r="H208" s="812"/>
      <c r="I208" s="812"/>
      <c r="J208" s="812"/>
      <c r="K208" s="816" t="str">
        <f t="shared" si="21"/>
        <v/>
      </c>
      <c r="L208" s="817"/>
      <c r="M208" s="818"/>
      <c r="N208" s="815" t="str">
        <f t="shared" si="22"/>
        <v/>
      </c>
      <c r="O208" s="811"/>
      <c r="P208" s="811"/>
      <c r="Q208" s="904"/>
      <c r="R208" s="951"/>
      <c r="S208" s="901"/>
    </row>
    <row r="209" spans="1:19" s="821" customFormat="1" ht="10.5" customHeight="1">
      <c r="A209" s="822">
        <f t="shared" si="23"/>
        <v>196</v>
      </c>
      <c r="B209" s="823"/>
      <c r="C209" s="811"/>
      <c r="D209" s="812"/>
      <c r="E209" s="813" t="str">
        <f t="shared" si="18"/>
        <v/>
      </c>
      <c r="F209" s="814" t="str">
        <f t="shared" si="19"/>
        <v/>
      </c>
      <c r="G209" s="815" t="str">
        <f t="shared" si="20"/>
        <v/>
      </c>
      <c r="H209" s="812"/>
      <c r="I209" s="812"/>
      <c r="J209" s="812"/>
      <c r="K209" s="816" t="str">
        <f t="shared" si="21"/>
        <v/>
      </c>
      <c r="L209" s="817"/>
      <c r="M209" s="818"/>
      <c r="N209" s="815" t="str">
        <f t="shared" si="22"/>
        <v/>
      </c>
      <c r="O209" s="811"/>
      <c r="P209" s="811"/>
      <c r="Q209" s="904"/>
      <c r="R209" s="951"/>
      <c r="S209" s="901"/>
    </row>
    <row r="210" spans="1:19" s="821" customFormat="1" ht="10.5" customHeight="1">
      <c r="A210" s="822">
        <f t="shared" si="23"/>
        <v>197</v>
      </c>
      <c r="B210" s="823"/>
      <c r="C210" s="811"/>
      <c r="D210" s="812"/>
      <c r="E210" s="813" t="str">
        <f t="shared" si="18"/>
        <v/>
      </c>
      <c r="F210" s="814" t="str">
        <f t="shared" si="19"/>
        <v/>
      </c>
      <c r="G210" s="815" t="str">
        <f t="shared" si="20"/>
        <v/>
      </c>
      <c r="H210" s="812"/>
      <c r="I210" s="812"/>
      <c r="J210" s="812"/>
      <c r="K210" s="816" t="str">
        <f t="shared" si="21"/>
        <v/>
      </c>
      <c r="L210" s="817"/>
      <c r="M210" s="818"/>
      <c r="N210" s="815" t="str">
        <f t="shared" si="22"/>
        <v/>
      </c>
      <c r="O210" s="811"/>
      <c r="P210" s="811"/>
      <c r="Q210" s="904"/>
      <c r="R210" s="951"/>
      <c r="S210" s="901"/>
    </row>
    <row r="211" spans="1:19" s="821" customFormat="1" ht="10.5" customHeight="1">
      <c r="A211" s="822">
        <f t="shared" si="23"/>
        <v>198</v>
      </c>
      <c r="B211" s="823"/>
      <c r="C211" s="811"/>
      <c r="D211" s="812"/>
      <c r="E211" s="813" t="str">
        <f t="shared" si="18"/>
        <v/>
      </c>
      <c r="F211" s="814" t="str">
        <f t="shared" si="19"/>
        <v/>
      </c>
      <c r="G211" s="815" t="str">
        <f t="shared" si="20"/>
        <v/>
      </c>
      <c r="H211" s="812"/>
      <c r="I211" s="812"/>
      <c r="J211" s="812"/>
      <c r="K211" s="816" t="str">
        <f t="shared" si="21"/>
        <v/>
      </c>
      <c r="L211" s="817"/>
      <c r="M211" s="818"/>
      <c r="N211" s="815" t="str">
        <f t="shared" si="22"/>
        <v/>
      </c>
      <c r="O211" s="811"/>
      <c r="P211" s="811"/>
      <c r="Q211" s="904"/>
      <c r="R211" s="951"/>
      <c r="S211" s="901"/>
    </row>
    <row r="212" spans="1:19" s="821" customFormat="1" ht="10.5" customHeight="1">
      <c r="A212" s="822">
        <f t="shared" si="23"/>
        <v>199</v>
      </c>
      <c r="B212" s="823"/>
      <c r="C212" s="811"/>
      <c r="D212" s="812"/>
      <c r="E212" s="813" t="str">
        <f t="shared" si="18"/>
        <v/>
      </c>
      <c r="F212" s="814" t="str">
        <f t="shared" si="19"/>
        <v/>
      </c>
      <c r="G212" s="815" t="str">
        <f t="shared" si="20"/>
        <v/>
      </c>
      <c r="H212" s="812"/>
      <c r="I212" s="812"/>
      <c r="J212" s="812"/>
      <c r="K212" s="816" t="str">
        <f t="shared" si="21"/>
        <v/>
      </c>
      <c r="L212" s="817"/>
      <c r="M212" s="818"/>
      <c r="N212" s="815" t="str">
        <f t="shared" si="22"/>
        <v/>
      </c>
      <c r="O212" s="811"/>
      <c r="P212" s="811"/>
      <c r="Q212" s="904"/>
      <c r="R212" s="951"/>
      <c r="S212" s="901"/>
    </row>
    <row r="213" spans="1:19" s="821" customFormat="1" ht="10.5" customHeight="1">
      <c r="A213" s="822">
        <f t="shared" si="23"/>
        <v>200</v>
      </c>
      <c r="B213" s="823"/>
      <c r="C213" s="811"/>
      <c r="D213" s="812"/>
      <c r="E213" s="813" t="str">
        <f t="shared" si="18"/>
        <v/>
      </c>
      <c r="F213" s="814" t="str">
        <f t="shared" si="19"/>
        <v/>
      </c>
      <c r="G213" s="815" t="str">
        <f t="shared" si="20"/>
        <v/>
      </c>
      <c r="H213" s="812"/>
      <c r="I213" s="812"/>
      <c r="J213" s="812"/>
      <c r="K213" s="816" t="str">
        <f t="shared" si="21"/>
        <v/>
      </c>
      <c r="L213" s="817"/>
      <c r="M213" s="818"/>
      <c r="N213" s="815" t="str">
        <f t="shared" si="22"/>
        <v/>
      </c>
      <c r="O213" s="811"/>
      <c r="P213" s="811"/>
      <c r="Q213" s="904"/>
      <c r="R213" s="951"/>
      <c r="S213" s="901"/>
    </row>
    <row r="214" spans="1:19" s="821" customFormat="1" ht="10.5" customHeight="1">
      <c r="A214" s="822">
        <f t="shared" si="23"/>
        <v>201</v>
      </c>
      <c r="B214" s="823"/>
      <c r="C214" s="811"/>
      <c r="D214" s="812"/>
      <c r="E214" s="813" t="str">
        <f t="shared" si="18"/>
        <v/>
      </c>
      <c r="F214" s="814" t="str">
        <f t="shared" si="19"/>
        <v/>
      </c>
      <c r="G214" s="815" t="str">
        <f t="shared" si="20"/>
        <v/>
      </c>
      <c r="H214" s="812"/>
      <c r="I214" s="812"/>
      <c r="J214" s="812"/>
      <c r="K214" s="816" t="str">
        <f t="shared" si="21"/>
        <v/>
      </c>
      <c r="L214" s="817"/>
      <c r="M214" s="818"/>
      <c r="N214" s="815" t="str">
        <f t="shared" si="22"/>
        <v/>
      </c>
      <c r="O214" s="811"/>
      <c r="P214" s="811"/>
      <c r="Q214" s="904"/>
      <c r="R214" s="951"/>
      <c r="S214" s="901"/>
    </row>
    <row r="215" spans="1:19" s="821" customFormat="1" ht="10.5" customHeight="1">
      <c r="A215" s="822">
        <f t="shared" si="23"/>
        <v>202</v>
      </c>
      <c r="B215" s="823"/>
      <c r="C215" s="811"/>
      <c r="D215" s="812"/>
      <c r="E215" s="813" t="str">
        <f t="shared" si="18"/>
        <v/>
      </c>
      <c r="F215" s="814" t="str">
        <f t="shared" si="19"/>
        <v/>
      </c>
      <c r="G215" s="815" t="str">
        <f t="shared" si="20"/>
        <v/>
      </c>
      <c r="H215" s="812"/>
      <c r="I215" s="812"/>
      <c r="J215" s="812"/>
      <c r="K215" s="816" t="str">
        <f t="shared" si="21"/>
        <v/>
      </c>
      <c r="L215" s="817"/>
      <c r="M215" s="818"/>
      <c r="N215" s="815" t="str">
        <f t="shared" si="22"/>
        <v/>
      </c>
      <c r="O215" s="811"/>
      <c r="P215" s="811"/>
      <c r="Q215" s="904"/>
      <c r="R215" s="951"/>
      <c r="S215" s="901"/>
    </row>
    <row r="216" spans="1:19" s="821" customFormat="1" ht="10.5" customHeight="1">
      <c r="A216" s="822">
        <f t="shared" si="23"/>
        <v>203</v>
      </c>
      <c r="B216" s="823"/>
      <c r="C216" s="811"/>
      <c r="D216" s="812"/>
      <c r="E216" s="813" t="str">
        <f t="shared" si="18"/>
        <v/>
      </c>
      <c r="F216" s="814" t="str">
        <f t="shared" si="19"/>
        <v/>
      </c>
      <c r="G216" s="815" t="str">
        <f t="shared" si="20"/>
        <v/>
      </c>
      <c r="H216" s="812"/>
      <c r="I216" s="812"/>
      <c r="J216" s="812"/>
      <c r="K216" s="816" t="str">
        <f t="shared" si="21"/>
        <v/>
      </c>
      <c r="L216" s="817"/>
      <c r="M216" s="818"/>
      <c r="N216" s="815" t="str">
        <f t="shared" si="22"/>
        <v/>
      </c>
      <c r="O216" s="811"/>
      <c r="P216" s="811"/>
      <c r="Q216" s="904"/>
      <c r="R216" s="951"/>
      <c r="S216" s="901"/>
    </row>
    <row r="217" spans="1:19" s="821" customFormat="1" ht="10.5" customHeight="1">
      <c r="A217" s="822">
        <f t="shared" si="23"/>
        <v>204</v>
      </c>
      <c r="B217" s="823"/>
      <c r="C217" s="811"/>
      <c r="D217" s="812"/>
      <c r="E217" s="813" t="str">
        <f t="shared" si="18"/>
        <v/>
      </c>
      <c r="F217" s="814" t="str">
        <f t="shared" si="19"/>
        <v/>
      </c>
      <c r="G217" s="815" t="str">
        <f t="shared" si="20"/>
        <v/>
      </c>
      <c r="H217" s="812"/>
      <c r="I217" s="812"/>
      <c r="J217" s="812"/>
      <c r="K217" s="816" t="str">
        <f t="shared" si="21"/>
        <v/>
      </c>
      <c r="L217" s="817"/>
      <c r="M217" s="818"/>
      <c r="N217" s="815" t="str">
        <f t="shared" si="22"/>
        <v/>
      </c>
      <c r="O217" s="811"/>
      <c r="P217" s="811"/>
      <c r="Q217" s="904"/>
      <c r="R217" s="951"/>
      <c r="S217" s="901"/>
    </row>
    <row r="218" spans="1:19" s="821" customFormat="1" ht="10.5" customHeight="1">
      <c r="A218" s="822">
        <f t="shared" si="23"/>
        <v>205</v>
      </c>
      <c r="B218" s="823"/>
      <c r="C218" s="811"/>
      <c r="D218" s="812"/>
      <c r="E218" s="813" t="str">
        <f t="shared" si="18"/>
        <v/>
      </c>
      <c r="F218" s="814" t="str">
        <f t="shared" si="19"/>
        <v/>
      </c>
      <c r="G218" s="815" t="str">
        <f t="shared" si="20"/>
        <v/>
      </c>
      <c r="H218" s="812"/>
      <c r="I218" s="812"/>
      <c r="J218" s="812"/>
      <c r="K218" s="816" t="str">
        <f t="shared" si="21"/>
        <v/>
      </c>
      <c r="L218" s="817"/>
      <c r="M218" s="818"/>
      <c r="N218" s="815" t="str">
        <f t="shared" si="22"/>
        <v/>
      </c>
      <c r="O218" s="811"/>
      <c r="P218" s="811"/>
      <c r="Q218" s="904"/>
      <c r="R218" s="951"/>
      <c r="S218" s="901"/>
    </row>
    <row r="219" spans="1:19" s="821" customFormat="1" ht="10.5" customHeight="1">
      <c r="A219" s="822">
        <f t="shared" si="23"/>
        <v>206</v>
      </c>
      <c r="B219" s="823"/>
      <c r="C219" s="811"/>
      <c r="D219" s="812"/>
      <c r="E219" s="813" t="str">
        <f t="shared" si="18"/>
        <v/>
      </c>
      <c r="F219" s="814" t="str">
        <f t="shared" si="19"/>
        <v/>
      </c>
      <c r="G219" s="815" t="str">
        <f t="shared" si="20"/>
        <v/>
      </c>
      <c r="H219" s="812"/>
      <c r="I219" s="812"/>
      <c r="J219" s="812"/>
      <c r="K219" s="816" t="str">
        <f t="shared" si="21"/>
        <v/>
      </c>
      <c r="L219" s="817"/>
      <c r="M219" s="818"/>
      <c r="N219" s="815" t="str">
        <f t="shared" si="22"/>
        <v/>
      </c>
      <c r="O219" s="811"/>
      <c r="P219" s="811"/>
      <c r="Q219" s="904"/>
      <c r="R219" s="951"/>
      <c r="S219" s="901"/>
    </row>
    <row r="220" spans="1:19" s="821" customFormat="1" ht="10.5" customHeight="1">
      <c r="A220" s="822">
        <f t="shared" si="23"/>
        <v>207</v>
      </c>
      <c r="B220" s="823"/>
      <c r="C220" s="811"/>
      <c r="D220" s="812"/>
      <c r="E220" s="813" t="str">
        <f t="shared" si="18"/>
        <v/>
      </c>
      <c r="F220" s="814" t="str">
        <f t="shared" si="19"/>
        <v/>
      </c>
      <c r="G220" s="815" t="str">
        <f t="shared" si="20"/>
        <v/>
      </c>
      <c r="H220" s="812"/>
      <c r="I220" s="812"/>
      <c r="J220" s="812"/>
      <c r="K220" s="816" t="str">
        <f t="shared" si="21"/>
        <v/>
      </c>
      <c r="L220" s="817"/>
      <c r="M220" s="818"/>
      <c r="N220" s="815" t="str">
        <f t="shared" si="22"/>
        <v/>
      </c>
      <c r="O220" s="811"/>
      <c r="P220" s="811"/>
      <c r="Q220" s="904"/>
      <c r="R220" s="951"/>
      <c r="S220" s="901"/>
    </row>
    <row r="221" spans="1:19" s="821" customFormat="1" ht="10.5" customHeight="1">
      <c r="A221" s="822">
        <f t="shared" si="23"/>
        <v>208</v>
      </c>
      <c r="B221" s="823"/>
      <c r="C221" s="811"/>
      <c r="D221" s="812"/>
      <c r="E221" s="813" t="str">
        <f t="shared" si="18"/>
        <v/>
      </c>
      <c r="F221" s="814" t="str">
        <f t="shared" si="19"/>
        <v/>
      </c>
      <c r="G221" s="815" t="str">
        <f t="shared" si="20"/>
        <v/>
      </c>
      <c r="H221" s="812"/>
      <c r="I221" s="812"/>
      <c r="J221" s="812"/>
      <c r="K221" s="816" t="str">
        <f t="shared" si="21"/>
        <v/>
      </c>
      <c r="L221" s="817"/>
      <c r="M221" s="818"/>
      <c r="N221" s="815" t="str">
        <f t="shared" si="22"/>
        <v/>
      </c>
      <c r="O221" s="811"/>
      <c r="P221" s="811"/>
      <c r="Q221" s="904"/>
      <c r="R221" s="951"/>
      <c r="S221" s="901"/>
    </row>
    <row r="222" spans="1:19" s="821" customFormat="1" ht="10.5" customHeight="1">
      <c r="A222" s="822">
        <f t="shared" si="23"/>
        <v>209</v>
      </c>
      <c r="B222" s="823"/>
      <c r="C222" s="811"/>
      <c r="D222" s="812"/>
      <c r="E222" s="813" t="str">
        <f t="shared" si="18"/>
        <v/>
      </c>
      <c r="F222" s="814" t="str">
        <f t="shared" si="19"/>
        <v/>
      </c>
      <c r="G222" s="815" t="str">
        <f t="shared" si="20"/>
        <v/>
      </c>
      <c r="H222" s="812"/>
      <c r="I222" s="812"/>
      <c r="J222" s="812"/>
      <c r="K222" s="816" t="str">
        <f t="shared" si="21"/>
        <v/>
      </c>
      <c r="L222" s="817"/>
      <c r="M222" s="818"/>
      <c r="N222" s="815" t="str">
        <f t="shared" si="22"/>
        <v/>
      </c>
      <c r="O222" s="811"/>
      <c r="P222" s="811"/>
      <c r="Q222" s="904"/>
      <c r="R222" s="951"/>
      <c r="S222" s="901"/>
    </row>
    <row r="223" spans="1:19" s="821" customFormat="1" ht="10.5" customHeight="1">
      <c r="A223" s="822">
        <f t="shared" si="23"/>
        <v>210</v>
      </c>
      <c r="B223" s="823"/>
      <c r="C223" s="811"/>
      <c r="D223" s="812"/>
      <c r="E223" s="813" t="str">
        <f t="shared" si="18"/>
        <v/>
      </c>
      <c r="F223" s="814" t="str">
        <f t="shared" si="19"/>
        <v/>
      </c>
      <c r="G223" s="815" t="str">
        <f t="shared" si="20"/>
        <v/>
      </c>
      <c r="H223" s="812"/>
      <c r="I223" s="812"/>
      <c r="J223" s="812"/>
      <c r="K223" s="816" t="str">
        <f t="shared" si="21"/>
        <v/>
      </c>
      <c r="L223" s="817"/>
      <c r="M223" s="818"/>
      <c r="N223" s="815" t="str">
        <f t="shared" si="22"/>
        <v/>
      </c>
      <c r="O223" s="811"/>
      <c r="P223" s="811"/>
      <c r="Q223" s="904"/>
      <c r="R223" s="951"/>
      <c r="S223" s="901"/>
    </row>
    <row r="224" spans="1:19" s="821" customFormat="1" ht="10.5" customHeight="1">
      <c r="A224" s="822">
        <f t="shared" si="23"/>
        <v>211</v>
      </c>
      <c r="B224" s="823"/>
      <c r="C224" s="811"/>
      <c r="D224" s="812"/>
      <c r="E224" s="813" t="str">
        <f t="shared" si="18"/>
        <v/>
      </c>
      <c r="F224" s="814" t="str">
        <f t="shared" si="19"/>
        <v/>
      </c>
      <c r="G224" s="815" t="str">
        <f t="shared" si="20"/>
        <v/>
      </c>
      <c r="H224" s="812"/>
      <c r="I224" s="812"/>
      <c r="J224" s="812"/>
      <c r="K224" s="816" t="str">
        <f t="shared" si="21"/>
        <v/>
      </c>
      <c r="L224" s="817"/>
      <c r="M224" s="818"/>
      <c r="N224" s="815" t="str">
        <f t="shared" si="22"/>
        <v/>
      </c>
      <c r="O224" s="811"/>
      <c r="P224" s="811"/>
      <c r="Q224" s="904"/>
      <c r="R224" s="951"/>
      <c r="S224" s="901"/>
    </row>
    <row r="225" spans="1:19" s="821" customFormat="1" ht="10.5" customHeight="1">
      <c r="A225" s="822">
        <f t="shared" si="23"/>
        <v>212</v>
      </c>
      <c r="B225" s="823"/>
      <c r="C225" s="811"/>
      <c r="D225" s="812"/>
      <c r="E225" s="813" t="str">
        <f t="shared" si="18"/>
        <v/>
      </c>
      <c r="F225" s="814" t="str">
        <f t="shared" si="19"/>
        <v/>
      </c>
      <c r="G225" s="815" t="str">
        <f t="shared" si="20"/>
        <v/>
      </c>
      <c r="H225" s="812"/>
      <c r="I225" s="812"/>
      <c r="J225" s="812"/>
      <c r="K225" s="816" t="str">
        <f t="shared" si="21"/>
        <v/>
      </c>
      <c r="L225" s="817"/>
      <c r="M225" s="818"/>
      <c r="N225" s="815" t="str">
        <f t="shared" si="22"/>
        <v/>
      </c>
      <c r="O225" s="811"/>
      <c r="P225" s="811"/>
      <c r="Q225" s="904"/>
      <c r="R225" s="951"/>
      <c r="S225" s="901"/>
    </row>
    <row r="226" spans="1:19" s="821" customFormat="1" ht="10.5" customHeight="1">
      <c r="A226" s="822">
        <f t="shared" si="23"/>
        <v>213</v>
      </c>
      <c r="B226" s="823"/>
      <c r="C226" s="811"/>
      <c r="D226" s="812"/>
      <c r="E226" s="813" t="str">
        <f t="shared" si="18"/>
        <v/>
      </c>
      <c r="F226" s="814" t="str">
        <f t="shared" si="19"/>
        <v/>
      </c>
      <c r="G226" s="815" t="str">
        <f t="shared" si="20"/>
        <v/>
      </c>
      <c r="H226" s="812"/>
      <c r="I226" s="812"/>
      <c r="J226" s="812"/>
      <c r="K226" s="816" t="str">
        <f t="shared" si="21"/>
        <v/>
      </c>
      <c r="L226" s="817"/>
      <c r="M226" s="818"/>
      <c r="N226" s="815" t="str">
        <f t="shared" si="22"/>
        <v/>
      </c>
      <c r="O226" s="811"/>
      <c r="P226" s="811"/>
      <c r="Q226" s="904"/>
      <c r="R226" s="951"/>
      <c r="S226" s="901"/>
    </row>
    <row r="227" spans="1:19" s="821" customFormat="1" ht="10.5" customHeight="1">
      <c r="A227" s="822">
        <f t="shared" si="23"/>
        <v>214</v>
      </c>
      <c r="B227" s="823"/>
      <c r="C227" s="811"/>
      <c r="D227" s="812"/>
      <c r="E227" s="813" t="str">
        <f t="shared" si="18"/>
        <v/>
      </c>
      <c r="F227" s="814" t="str">
        <f t="shared" si="19"/>
        <v/>
      </c>
      <c r="G227" s="815" t="str">
        <f t="shared" si="20"/>
        <v/>
      </c>
      <c r="H227" s="812"/>
      <c r="I227" s="812"/>
      <c r="J227" s="812"/>
      <c r="K227" s="816" t="str">
        <f t="shared" si="21"/>
        <v/>
      </c>
      <c r="L227" s="817"/>
      <c r="M227" s="818"/>
      <c r="N227" s="815" t="str">
        <f t="shared" si="22"/>
        <v/>
      </c>
      <c r="O227" s="811"/>
      <c r="P227" s="811"/>
      <c r="Q227" s="904"/>
      <c r="R227" s="951"/>
      <c r="S227" s="901"/>
    </row>
    <row r="228" spans="1:19" s="821" customFormat="1" ht="10.5" customHeight="1">
      <c r="A228" s="822">
        <f t="shared" si="23"/>
        <v>215</v>
      </c>
      <c r="B228" s="823"/>
      <c r="C228" s="811"/>
      <c r="D228" s="812"/>
      <c r="E228" s="813" t="str">
        <f t="shared" si="18"/>
        <v/>
      </c>
      <c r="F228" s="814" t="str">
        <f t="shared" si="19"/>
        <v/>
      </c>
      <c r="G228" s="815" t="str">
        <f t="shared" si="20"/>
        <v/>
      </c>
      <c r="H228" s="812"/>
      <c r="I228" s="812"/>
      <c r="J228" s="812"/>
      <c r="K228" s="816" t="str">
        <f t="shared" si="21"/>
        <v/>
      </c>
      <c r="L228" s="817"/>
      <c r="M228" s="818"/>
      <c r="N228" s="815" t="str">
        <f t="shared" si="22"/>
        <v/>
      </c>
      <c r="O228" s="811"/>
      <c r="P228" s="811"/>
      <c r="Q228" s="904"/>
      <c r="R228" s="951"/>
      <c r="S228" s="901"/>
    </row>
    <row r="229" spans="1:19" s="821" customFormat="1" ht="10.5" customHeight="1">
      <c r="A229" s="822">
        <f t="shared" si="23"/>
        <v>216</v>
      </c>
      <c r="B229" s="823"/>
      <c r="C229" s="811"/>
      <c r="D229" s="812"/>
      <c r="E229" s="813" t="str">
        <f t="shared" si="18"/>
        <v/>
      </c>
      <c r="F229" s="814" t="str">
        <f t="shared" si="19"/>
        <v/>
      </c>
      <c r="G229" s="815" t="str">
        <f t="shared" si="20"/>
        <v/>
      </c>
      <c r="H229" s="812"/>
      <c r="I229" s="812"/>
      <c r="J229" s="812"/>
      <c r="K229" s="816" t="str">
        <f t="shared" si="21"/>
        <v/>
      </c>
      <c r="L229" s="817"/>
      <c r="M229" s="818"/>
      <c r="N229" s="815" t="str">
        <f t="shared" si="22"/>
        <v/>
      </c>
      <c r="O229" s="811"/>
      <c r="P229" s="811"/>
      <c r="Q229" s="904"/>
      <c r="R229" s="951"/>
      <c r="S229" s="901"/>
    </row>
    <row r="230" spans="1:19" s="821" customFormat="1" ht="10.5" customHeight="1">
      <c r="A230" s="822">
        <f t="shared" si="23"/>
        <v>217</v>
      </c>
      <c r="B230" s="823"/>
      <c r="C230" s="811"/>
      <c r="D230" s="812"/>
      <c r="E230" s="813" t="str">
        <f t="shared" si="18"/>
        <v/>
      </c>
      <c r="F230" s="814" t="str">
        <f t="shared" si="19"/>
        <v/>
      </c>
      <c r="G230" s="815" t="str">
        <f t="shared" si="20"/>
        <v/>
      </c>
      <c r="H230" s="812"/>
      <c r="I230" s="812"/>
      <c r="J230" s="812"/>
      <c r="K230" s="816" t="str">
        <f t="shared" si="21"/>
        <v/>
      </c>
      <c r="L230" s="817"/>
      <c r="M230" s="818"/>
      <c r="N230" s="815" t="str">
        <f t="shared" si="22"/>
        <v/>
      </c>
      <c r="O230" s="811"/>
      <c r="P230" s="811"/>
      <c r="Q230" s="904"/>
      <c r="R230" s="951"/>
      <c r="S230" s="901"/>
    </row>
    <row r="231" spans="1:19" s="821" customFormat="1" ht="10.5" customHeight="1">
      <c r="A231" s="822">
        <f t="shared" si="23"/>
        <v>218</v>
      </c>
      <c r="B231" s="823"/>
      <c r="C231" s="811"/>
      <c r="D231" s="812"/>
      <c r="E231" s="813" t="str">
        <f t="shared" si="18"/>
        <v/>
      </c>
      <c r="F231" s="814" t="str">
        <f t="shared" si="19"/>
        <v/>
      </c>
      <c r="G231" s="815" t="str">
        <f t="shared" si="20"/>
        <v/>
      </c>
      <c r="H231" s="812"/>
      <c r="I231" s="812"/>
      <c r="J231" s="812"/>
      <c r="K231" s="816" t="str">
        <f t="shared" si="21"/>
        <v/>
      </c>
      <c r="L231" s="817"/>
      <c r="M231" s="818"/>
      <c r="N231" s="815" t="str">
        <f t="shared" si="22"/>
        <v/>
      </c>
      <c r="O231" s="811"/>
      <c r="P231" s="811"/>
      <c r="Q231" s="904"/>
      <c r="R231" s="951"/>
      <c r="S231" s="901"/>
    </row>
    <row r="232" spans="1:19" s="821" customFormat="1" ht="10.5" customHeight="1">
      <c r="A232" s="822">
        <f t="shared" si="23"/>
        <v>219</v>
      </c>
      <c r="B232" s="823"/>
      <c r="C232" s="811"/>
      <c r="D232" s="812"/>
      <c r="E232" s="813" t="str">
        <f t="shared" si="18"/>
        <v/>
      </c>
      <c r="F232" s="814" t="str">
        <f t="shared" si="19"/>
        <v/>
      </c>
      <c r="G232" s="815" t="str">
        <f t="shared" si="20"/>
        <v/>
      </c>
      <c r="H232" s="812"/>
      <c r="I232" s="812"/>
      <c r="J232" s="812"/>
      <c r="K232" s="816" t="str">
        <f t="shared" si="21"/>
        <v/>
      </c>
      <c r="L232" s="817"/>
      <c r="M232" s="818"/>
      <c r="N232" s="815" t="str">
        <f t="shared" si="22"/>
        <v/>
      </c>
      <c r="O232" s="811"/>
      <c r="P232" s="811"/>
      <c r="Q232" s="904"/>
      <c r="R232" s="951"/>
      <c r="S232" s="901"/>
    </row>
    <row r="233" spans="1:19" s="821" customFormat="1" ht="10.5" customHeight="1">
      <c r="A233" s="822">
        <f t="shared" si="23"/>
        <v>220</v>
      </c>
      <c r="B233" s="823"/>
      <c r="C233" s="811"/>
      <c r="D233" s="812"/>
      <c r="E233" s="813" t="str">
        <f t="shared" si="18"/>
        <v/>
      </c>
      <c r="F233" s="814" t="str">
        <f t="shared" si="19"/>
        <v/>
      </c>
      <c r="G233" s="815" t="str">
        <f t="shared" si="20"/>
        <v/>
      </c>
      <c r="H233" s="812"/>
      <c r="I233" s="812"/>
      <c r="J233" s="812"/>
      <c r="K233" s="816" t="str">
        <f t="shared" si="21"/>
        <v/>
      </c>
      <c r="L233" s="817"/>
      <c r="M233" s="818"/>
      <c r="N233" s="815" t="str">
        <f t="shared" si="22"/>
        <v/>
      </c>
      <c r="O233" s="811"/>
      <c r="P233" s="811"/>
      <c r="Q233" s="904"/>
      <c r="R233" s="951"/>
      <c r="S233" s="901"/>
    </row>
    <row r="234" spans="1:19" s="821" customFormat="1" ht="10.5" customHeight="1">
      <c r="A234" s="822">
        <f t="shared" si="23"/>
        <v>221</v>
      </c>
      <c r="B234" s="823"/>
      <c r="C234" s="811"/>
      <c r="D234" s="812"/>
      <c r="E234" s="813" t="str">
        <f t="shared" si="18"/>
        <v/>
      </c>
      <c r="F234" s="814" t="str">
        <f t="shared" si="19"/>
        <v/>
      </c>
      <c r="G234" s="815" t="str">
        <f t="shared" si="20"/>
        <v/>
      </c>
      <c r="H234" s="812"/>
      <c r="I234" s="812"/>
      <c r="J234" s="812"/>
      <c r="K234" s="816" t="str">
        <f t="shared" si="21"/>
        <v/>
      </c>
      <c r="L234" s="817"/>
      <c r="M234" s="818"/>
      <c r="N234" s="815" t="str">
        <f t="shared" si="22"/>
        <v/>
      </c>
      <c r="O234" s="811"/>
      <c r="P234" s="811"/>
      <c r="Q234" s="904"/>
      <c r="R234" s="951"/>
      <c r="S234" s="901"/>
    </row>
    <row r="235" spans="1:19" s="821" customFormat="1" ht="10.5" customHeight="1">
      <c r="A235" s="822">
        <f t="shared" si="23"/>
        <v>222</v>
      </c>
      <c r="B235" s="823"/>
      <c r="C235" s="811"/>
      <c r="D235" s="812"/>
      <c r="E235" s="813" t="str">
        <f t="shared" si="18"/>
        <v/>
      </c>
      <c r="F235" s="814" t="str">
        <f t="shared" si="19"/>
        <v/>
      </c>
      <c r="G235" s="815" t="str">
        <f t="shared" si="20"/>
        <v/>
      </c>
      <c r="H235" s="812"/>
      <c r="I235" s="812"/>
      <c r="J235" s="812"/>
      <c r="K235" s="816" t="str">
        <f t="shared" si="21"/>
        <v/>
      </c>
      <c r="L235" s="817"/>
      <c r="M235" s="818"/>
      <c r="N235" s="815" t="str">
        <f t="shared" si="22"/>
        <v/>
      </c>
      <c r="O235" s="811"/>
      <c r="P235" s="811"/>
      <c r="Q235" s="904"/>
      <c r="R235" s="951"/>
      <c r="S235" s="901"/>
    </row>
    <row r="236" spans="1:19" s="821" customFormat="1" ht="10.5" customHeight="1">
      <c r="A236" s="822">
        <f t="shared" si="23"/>
        <v>223</v>
      </c>
      <c r="B236" s="823"/>
      <c r="C236" s="811"/>
      <c r="D236" s="812"/>
      <c r="E236" s="813" t="str">
        <f t="shared" si="18"/>
        <v/>
      </c>
      <c r="F236" s="814" t="str">
        <f t="shared" si="19"/>
        <v/>
      </c>
      <c r="G236" s="815" t="str">
        <f t="shared" si="20"/>
        <v/>
      </c>
      <c r="H236" s="812"/>
      <c r="I236" s="812"/>
      <c r="J236" s="812"/>
      <c r="K236" s="816" t="str">
        <f t="shared" si="21"/>
        <v/>
      </c>
      <c r="L236" s="817"/>
      <c r="M236" s="818"/>
      <c r="N236" s="815" t="str">
        <f t="shared" si="22"/>
        <v/>
      </c>
      <c r="O236" s="811"/>
      <c r="P236" s="811"/>
      <c r="Q236" s="904"/>
      <c r="R236" s="951"/>
      <c r="S236" s="901"/>
    </row>
    <row r="237" spans="1:19" s="821" customFormat="1" ht="10.5" customHeight="1">
      <c r="A237" s="822">
        <f t="shared" si="23"/>
        <v>224</v>
      </c>
      <c r="B237" s="823"/>
      <c r="C237" s="811"/>
      <c r="D237" s="812"/>
      <c r="E237" s="813" t="str">
        <f t="shared" si="18"/>
        <v/>
      </c>
      <c r="F237" s="814" t="str">
        <f t="shared" si="19"/>
        <v/>
      </c>
      <c r="G237" s="815" t="str">
        <f t="shared" si="20"/>
        <v/>
      </c>
      <c r="H237" s="812"/>
      <c r="I237" s="812"/>
      <c r="J237" s="812"/>
      <c r="K237" s="816" t="str">
        <f t="shared" si="21"/>
        <v/>
      </c>
      <c r="L237" s="817"/>
      <c r="M237" s="818"/>
      <c r="N237" s="815" t="str">
        <f t="shared" si="22"/>
        <v/>
      </c>
      <c r="O237" s="811"/>
      <c r="P237" s="811"/>
      <c r="Q237" s="904"/>
      <c r="R237" s="951"/>
      <c r="S237" s="901"/>
    </row>
    <row r="238" spans="1:19" s="821" customFormat="1" ht="10.5" customHeight="1">
      <c r="A238" s="822">
        <f t="shared" si="23"/>
        <v>225</v>
      </c>
      <c r="B238" s="823"/>
      <c r="C238" s="811"/>
      <c r="D238" s="812"/>
      <c r="E238" s="813" t="str">
        <f t="shared" si="18"/>
        <v/>
      </c>
      <c r="F238" s="814" t="str">
        <f t="shared" si="19"/>
        <v/>
      </c>
      <c r="G238" s="815" t="str">
        <f t="shared" si="20"/>
        <v/>
      </c>
      <c r="H238" s="812"/>
      <c r="I238" s="812"/>
      <c r="J238" s="812"/>
      <c r="K238" s="816" t="str">
        <f t="shared" si="21"/>
        <v/>
      </c>
      <c r="L238" s="817"/>
      <c r="M238" s="818"/>
      <c r="N238" s="815" t="str">
        <f t="shared" si="22"/>
        <v/>
      </c>
      <c r="O238" s="811"/>
      <c r="P238" s="811"/>
      <c r="Q238" s="904"/>
      <c r="R238" s="951"/>
      <c r="S238" s="901"/>
    </row>
    <row r="239" spans="1:19" s="821" customFormat="1" ht="10.5" customHeight="1">
      <c r="A239" s="822">
        <f t="shared" si="23"/>
        <v>226</v>
      </c>
      <c r="B239" s="823"/>
      <c r="C239" s="811"/>
      <c r="D239" s="812"/>
      <c r="E239" s="813" t="str">
        <f t="shared" si="18"/>
        <v/>
      </c>
      <c r="F239" s="814" t="str">
        <f t="shared" si="19"/>
        <v/>
      </c>
      <c r="G239" s="815" t="str">
        <f t="shared" si="20"/>
        <v/>
      </c>
      <c r="H239" s="812"/>
      <c r="I239" s="812"/>
      <c r="J239" s="812"/>
      <c r="K239" s="816" t="str">
        <f t="shared" si="21"/>
        <v/>
      </c>
      <c r="L239" s="817"/>
      <c r="M239" s="818"/>
      <c r="N239" s="815" t="str">
        <f t="shared" si="22"/>
        <v/>
      </c>
      <c r="O239" s="811"/>
      <c r="P239" s="811"/>
      <c r="Q239" s="904"/>
      <c r="R239" s="951"/>
      <c r="S239" s="901"/>
    </row>
    <row r="240" spans="1:19" s="821" customFormat="1" ht="10.5" customHeight="1">
      <c r="A240" s="822">
        <f t="shared" si="23"/>
        <v>227</v>
      </c>
      <c r="B240" s="823"/>
      <c r="C240" s="811"/>
      <c r="D240" s="812"/>
      <c r="E240" s="813" t="str">
        <f t="shared" si="18"/>
        <v/>
      </c>
      <c r="F240" s="814" t="str">
        <f t="shared" si="19"/>
        <v/>
      </c>
      <c r="G240" s="815" t="str">
        <f t="shared" si="20"/>
        <v/>
      </c>
      <c r="H240" s="812"/>
      <c r="I240" s="812"/>
      <c r="J240" s="812"/>
      <c r="K240" s="816" t="str">
        <f t="shared" si="21"/>
        <v/>
      </c>
      <c r="L240" s="817"/>
      <c r="M240" s="818"/>
      <c r="N240" s="815" t="str">
        <f t="shared" si="22"/>
        <v/>
      </c>
      <c r="O240" s="811"/>
      <c r="P240" s="811"/>
      <c r="Q240" s="904"/>
      <c r="R240" s="951"/>
      <c r="S240" s="901"/>
    </row>
    <row r="241" spans="1:19" s="821" customFormat="1" ht="10.5" customHeight="1">
      <c r="A241" s="822">
        <f t="shared" si="23"/>
        <v>228</v>
      </c>
      <c r="B241" s="823"/>
      <c r="C241" s="811"/>
      <c r="D241" s="812"/>
      <c r="E241" s="813" t="str">
        <f t="shared" si="18"/>
        <v/>
      </c>
      <c r="F241" s="814" t="str">
        <f t="shared" si="19"/>
        <v/>
      </c>
      <c r="G241" s="815" t="str">
        <f t="shared" si="20"/>
        <v/>
      </c>
      <c r="H241" s="812"/>
      <c r="I241" s="812"/>
      <c r="J241" s="812"/>
      <c r="K241" s="816" t="str">
        <f t="shared" si="21"/>
        <v/>
      </c>
      <c r="L241" s="817"/>
      <c r="M241" s="818"/>
      <c r="N241" s="815" t="str">
        <f t="shared" si="22"/>
        <v/>
      </c>
      <c r="O241" s="811"/>
      <c r="P241" s="811"/>
      <c r="Q241" s="904"/>
      <c r="R241" s="951"/>
      <c r="S241" s="901"/>
    </row>
    <row r="242" spans="1:19" s="821" customFormat="1" ht="10.5" customHeight="1">
      <c r="A242" s="822">
        <f t="shared" si="23"/>
        <v>229</v>
      </c>
      <c r="B242" s="823"/>
      <c r="C242" s="811"/>
      <c r="D242" s="812"/>
      <c r="E242" s="813" t="str">
        <f t="shared" si="18"/>
        <v/>
      </c>
      <c r="F242" s="814" t="str">
        <f t="shared" si="19"/>
        <v/>
      </c>
      <c r="G242" s="815" t="str">
        <f t="shared" si="20"/>
        <v/>
      </c>
      <c r="H242" s="812"/>
      <c r="I242" s="812"/>
      <c r="J242" s="812"/>
      <c r="K242" s="816" t="str">
        <f t="shared" si="21"/>
        <v/>
      </c>
      <c r="L242" s="817"/>
      <c r="M242" s="818"/>
      <c r="N242" s="815" t="str">
        <f t="shared" si="22"/>
        <v/>
      </c>
      <c r="O242" s="811"/>
      <c r="P242" s="811"/>
      <c r="Q242" s="904"/>
      <c r="R242" s="951"/>
      <c r="S242" s="901"/>
    </row>
    <row r="243" spans="1:19" s="821" customFormat="1" ht="10.5" customHeight="1">
      <c r="A243" s="822">
        <f t="shared" si="23"/>
        <v>230</v>
      </c>
      <c r="B243" s="823"/>
      <c r="C243" s="811"/>
      <c r="D243" s="812"/>
      <c r="E243" s="813" t="str">
        <f t="shared" si="18"/>
        <v/>
      </c>
      <c r="F243" s="814" t="str">
        <f t="shared" si="19"/>
        <v/>
      </c>
      <c r="G243" s="815" t="str">
        <f t="shared" si="20"/>
        <v/>
      </c>
      <c r="H243" s="812"/>
      <c r="I243" s="812"/>
      <c r="J243" s="812"/>
      <c r="K243" s="816" t="str">
        <f t="shared" si="21"/>
        <v/>
      </c>
      <c r="L243" s="817"/>
      <c r="M243" s="818"/>
      <c r="N243" s="815" t="str">
        <f t="shared" si="22"/>
        <v/>
      </c>
      <c r="O243" s="811"/>
      <c r="P243" s="811"/>
      <c r="Q243" s="904"/>
      <c r="R243" s="951"/>
      <c r="S243" s="901"/>
    </row>
    <row r="244" spans="1:19" s="821" customFormat="1" ht="10.5" customHeight="1">
      <c r="A244" s="822">
        <f t="shared" si="23"/>
        <v>231</v>
      </c>
      <c r="B244" s="823"/>
      <c r="C244" s="811"/>
      <c r="D244" s="812"/>
      <c r="E244" s="813" t="str">
        <f t="shared" si="18"/>
        <v/>
      </c>
      <c r="F244" s="814" t="str">
        <f t="shared" si="19"/>
        <v/>
      </c>
      <c r="G244" s="815" t="str">
        <f t="shared" si="20"/>
        <v/>
      </c>
      <c r="H244" s="812"/>
      <c r="I244" s="812"/>
      <c r="J244" s="812"/>
      <c r="K244" s="816" t="str">
        <f t="shared" si="21"/>
        <v/>
      </c>
      <c r="L244" s="817"/>
      <c r="M244" s="818"/>
      <c r="N244" s="815" t="str">
        <f t="shared" si="22"/>
        <v/>
      </c>
      <c r="O244" s="811"/>
      <c r="P244" s="811"/>
      <c r="Q244" s="904"/>
      <c r="R244" s="951"/>
      <c r="S244" s="901"/>
    </row>
    <row r="245" spans="1:19" s="821" customFormat="1" ht="10.5" customHeight="1">
      <c r="A245" s="822">
        <f t="shared" si="23"/>
        <v>232</v>
      </c>
      <c r="B245" s="823"/>
      <c r="C245" s="811"/>
      <c r="D245" s="812"/>
      <c r="E245" s="813" t="str">
        <f t="shared" si="18"/>
        <v/>
      </c>
      <c r="F245" s="814" t="str">
        <f t="shared" si="19"/>
        <v/>
      </c>
      <c r="G245" s="815" t="str">
        <f t="shared" si="20"/>
        <v/>
      </c>
      <c r="H245" s="812"/>
      <c r="I245" s="812"/>
      <c r="J245" s="812"/>
      <c r="K245" s="816" t="str">
        <f t="shared" si="21"/>
        <v/>
      </c>
      <c r="L245" s="817"/>
      <c r="M245" s="818"/>
      <c r="N245" s="815" t="str">
        <f t="shared" si="22"/>
        <v/>
      </c>
      <c r="O245" s="811"/>
      <c r="P245" s="811"/>
      <c r="Q245" s="904"/>
      <c r="R245" s="951"/>
      <c r="S245" s="901"/>
    </row>
    <row r="246" spans="1:19" s="821" customFormat="1" ht="10.5" customHeight="1">
      <c r="A246" s="822">
        <f t="shared" si="23"/>
        <v>233</v>
      </c>
      <c r="B246" s="823"/>
      <c r="C246" s="811"/>
      <c r="D246" s="812"/>
      <c r="E246" s="813" t="str">
        <f t="shared" si="18"/>
        <v/>
      </c>
      <c r="F246" s="814" t="str">
        <f t="shared" si="19"/>
        <v/>
      </c>
      <c r="G246" s="815" t="str">
        <f t="shared" si="20"/>
        <v/>
      </c>
      <c r="H246" s="812"/>
      <c r="I246" s="812"/>
      <c r="J246" s="812"/>
      <c r="K246" s="816" t="str">
        <f t="shared" si="21"/>
        <v/>
      </c>
      <c r="L246" s="817"/>
      <c r="M246" s="818"/>
      <c r="N246" s="815" t="str">
        <f t="shared" si="22"/>
        <v/>
      </c>
      <c r="O246" s="811"/>
      <c r="P246" s="811"/>
      <c r="Q246" s="904"/>
      <c r="R246" s="951"/>
      <c r="S246" s="901"/>
    </row>
    <row r="247" spans="1:19" s="821" customFormat="1" ht="10.5" customHeight="1">
      <c r="A247" s="822">
        <f t="shared" si="23"/>
        <v>234</v>
      </c>
      <c r="B247" s="823"/>
      <c r="C247" s="811"/>
      <c r="D247" s="812"/>
      <c r="E247" s="813" t="str">
        <f t="shared" si="18"/>
        <v/>
      </c>
      <c r="F247" s="814" t="str">
        <f t="shared" si="19"/>
        <v/>
      </c>
      <c r="G247" s="815" t="str">
        <f t="shared" si="20"/>
        <v/>
      </c>
      <c r="H247" s="812"/>
      <c r="I247" s="812"/>
      <c r="J247" s="812"/>
      <c r="K247" s="816" t="str">
        <f t="shared" si="21"/>
        <v/>
      </c>
      <c r="L247" s="817"/>
      <c r="M247" s="818"/>
      <c r="N247" s="815" t="str">
        <f t="shared" si="22"/>
        <v/>
      </c>
      <c r="O247" s="811"/>
      <c r="P247" s="811"/>
      <c r="Q247" s="904"/>
      <c r="R247" s="951"/>
      <c r="S247" s="901"/>
    </row>
    <row r="248" spans="1:19" s="821" customFormat="1" ht="10.5" customHeight="1">
      <c r="A248" s="822">
        <f t="shared" si="23"/>
        <v>235</v>
      </c>
      <c r="B248" s="823"/>
      <c r="C248" s="811"/>
      <c r="D248" s="812"/>
      <c r="E248" s="813" t="str">
        <f t="shared" si="18"/>
        <v/>
      </c>
      <c r="F248" s="814" t="str">
        <f t="shared" si="19"/>
        <v/>
      </c>
      <c r="G248" s="815" t="str">
        <f t="shared" si="20"/>
        <v/>
      </c>
      <c r="H248" s="812"/>
      <c r="I248" s="812"/>
      <c r="J248" s="812"/>
      <c r="K248" s="816" t="str">
        <f t="shared" si="21"/>
        <v/>
      </c>
      <c r="L248" s="817"/>
      <c r="M248" s="818"/>
      <c r="N248" s="815" t="str">
        <f t="shared" si="22"/>
        <v/>
      </c>
      <c r="O248" s="811"/>
      <c r="P248" s="811"/>
      <c r="Q248" s="904"/>
      <c r="R248" s="951"/>
      <c r="S248" s="901"/>
    </row>
    <row r="249" spans="1:19" s="821" customFormat="1" ht="10.5" customHeight="1">
      <c r="A249" s="822">
        <f t="shared" si="23"/>
        <v>236</v>
      </c>
      <c r="B249" s="823"/>
      <c r="C249" s="811"/>
      <c r="D249" s="812"/>
      <c r="E249" s="813" t="str">
        <f t="shared" si="18"/>
        <v/>
      </c>
      <c r="F249" s="814" t="str">
        <f t="shared" si="19"/>
        <v/>
      </c>
      <c r="G249" s="815" t="str">
        <f t="shared" si="20"/>
        <v/>
      </c>
      <c r="H249" s="812"/>
      <c r="I249" s="812"/>
      <c r="J249" s="812"/>
      <c r="K249" s="816" t="str">
        <f t="shared" si="21"/>
        <v/>
      </c>
      <c r="L249" s="817"/>
      <c r="M249" s="818"/>
      <c r="N249" s="815" t="str">
        <f t="shared" si="22"/>
        <v/>
      </c>
      <c r="O249" s="811"/>
      <c r="P249" s="811"/>
      <c r="Q249" s="904"/>
      <c r="R249" s="951"/>
      <c r="S249" s="901"/>
    </row>
    <row r="250" spans="1:19" s="821" customFormat="1" ht="10.5" customHeight="1">
      <c r="A250" s="822">
        <f t="shared" si="23"/>
        <v>237</v>
      </c>
      <c r="B250" s="823"/>
      <c r="C250" s="811"/>
      <c r="D250" s="812"/>
      <c r="E250" s="813" t="str">
        <f t="shared" si="18"/>
        <v/>
      </c>
      <c r="F250" s="814" t="str">
        <f t="shared" si="19"/>
        <v/>
      </c>
      <c r="G250" s="815" t="str">
        <f t="shared" si="20"/>
        <v/>
      </c>
      <c r="H250" s="812"/>
      <c r="I250" s="812"/>
      <c r="J250" s="812"/>
      <c r="K250" s="816" t="str">
        <f t="shared" si="21"/>
        <v/>
      </c>
      <c r="L250" s="817"/>
      <c r="M250" s="818"/>
      <c r="N250" s="815" t="str">
        <f t="shared" si="22"/>
        <v/>
      </c>
      <c r="O250" s="811"/>
      <c r="P250" s="811"/>
      <c r="Q250" s="904"/>
      <c r="R250" s="951"/>
      <c r="S250" s="901"/>
    </row>
    <row r="251" spans="1:19" s="821" customFormat="1" ht="10.5" customHeight="1">
      <c r="A251" s="822">
        <f t="shared" si="23"/>
        <v>238</v>
      </c>
      <c r="B251" s="823"/>
      <c r="C251" s="811"/>
      <c r="D251" s="812"/>
      <c r="E251" s="813" t="str">
        <f t="shared" si="18"/>
        <v/>
      </c>
      <c r="F251" s="814" t="str">
        <f t="shared" si="19"/>
        <v/>
      </c>
      <c r="G251" s="815" t="str">
        <f t="shared" si="20"/>
        <v/>
      </c>
      <c r="H251" s="812"/>
      <c r="I251" s="812"/>
      <c r="J251" s="812"/>
      <c r="K251" s="816" t="str">
        <f t="shared" si="21"/>
        <v/>
      </c>
      <c r="L251" s="817"/>
      <c r="M251" s="818"/>
      <c r="N251" s="815" t="str">
        <f t="shared" si="22"/>
        <v/>
      </c>
      <c r="O251" s="811"/>
      <c r="P251" s="811"/>
      <c r="Q251" s="904"/>
      <c r="R251" s="951"/>
      <c r="S251" s="901"/>
    </row>
    <row r="252" spans="1:19" s="821" customFormat="1" ht="10.5" customHeight="1">
      <c r="A252" s="822">
        <f t="shared" si="23"/>
        <v>239</v>
      </c>
      <c r="B252" s="823"/>
      <c r="C252" s="811"/>
      <c r="D252" s="812"/>
      <c r="E252" s="813" t="str">
        <f t="shared" si="18"/>
        <v/>
      </c>
      <c r="F252" s="814" t="str">
        <f t="shared" si="19"/>
        <v/>
      </c>
      <c r="G252" s="815" t="str">
        <f t="shared" si="20"/>
        <v/>
      </c>
      <c r="H252" s="812"/>
      <c r="I252" s="812"/>
      <c r="J252" s="812"/>
      <c r="K252" s="816" t="str">
        <f t="shared" si="21"/>
        <v/>
      </c>
      <c r="L252" s="817"/>
      <c r="M252" s="818"/>
      <c r="N252" s="815" t="str">
        <f t="shared" si="22"/>
        <v/>
      </c>
      <c r="O252" s="811"/>
      <c r="P252" s="811"/>
      <c r="Q252" s="904"/>
      <c r="R252" s="951"/>
      <c r="S252" s="901"/>
    </row>
    <row r="253" spans="1:19" s="821" customFormat="1" ht="10.5" customHeight="1">
      <c r="A253" s="822">
        <f t="shared" si="23"/>
        <v>240</v>
      </c>
      <c r="B253" s="823"/>
      <c r="C253" s="811"/>
      <c r="D253" s="812"/>
      <c r="E253" s="813" t="str">
        <f t="shared" si="18"/>
        <v/>
      </c>
      <c r="F253" s="814" t="str">
        <f t="shared" si="19"/>
        <v/>
      </c>
      <c r="G253" s="815" t="str">
        <f t="shared" si="20"/>
        <v/>
      </c>
      <c r="H253" s="812"/>
      <c r="I253" s="812"/>
      <c r="J253" s="812"/>
      <c r="K253" s="816" t="str">
        <f t="shared" si="21"/>
        <v/>
      </c>
      <c r="L253" s="817"/>
      <c r="M253" s="818"/>
      <c r="N253" s="815" t="str">
        <f t="shared" si="22"/>
        <v/>
      </c>
      <c r="O253" s="811"/>
      <c r="P253" s="811"/>
      <c r="Q253" s="904"/>
      <c r="R253" s="951"/>
      <c r="S253" s="901"/>
    </row>
    <row r="254" spans="1:19" s="821" customFormat="1" ht="10.5" customHeight="1">
      <c r="A254" s="822">
        <f t="shared" si="23"/>
        <v>241</v>
      </c>
      <c r="B254" s="823"/>
      <c r="C254" s="811"/>
      <c r="D254" s="812"/>
      <c r="E254" s="813" t="str">
        <f t="shared" si="18"/>
        <v/>
      </c>
      <c r="F254" s="814" t="str">
        <f t="shared" si="19"/>
        <v/>
      </c>
      <c r="G254" s="815" t="str">
        <f t="shared" si="20"/>
        <v/>
      </c>
      <c r="H254" s="812"/>
      <c r="I254" s="812"/>
      <c r="J254" s="812"/>
      <c r="K254" s="816" t="str">
        <f t="shared" si="21"/>
        <v/>
      </c>
      <c r="L254" s="817"/>
      <c r="M254" s="818"/>
      <c r="N254" s="815" t="str">
        <f t="shared" si="22"/>
        <v/>
      </c>
      <c r="O254" s="811"/>
      <c r="P254" s="811"/>
      <c r="Q254" s="904"/>
      <c r="R254" s="951"/>
      <c r="S254" s="901"/>
    </row>
    <row r="255" spans="1:19" s="821" customFormat="1" ht="10.5" customHeight="1">
      <c r="A255" s="822">
        <f t="shared" si="23"/>
        <v>242</v>
      </c>
      <c r="B255" s="823"/>
      <c r="C255" s="811"/>
      <c r="D255" s="812"/>
      <c r="E255" s="813" t="str">
        <f t="shared" si="18"/>
        <v/>
      </c>
      <c r="F255" s="814" t="str">
        <f t="shared" si="19"/>
        <v/>
      </c>
      <c r="G255" s="815" t="str">
        <f t="shared" si="20"/>
        <v/>
      </c>
      <c r="H255" s="812"/>
      <c r="I255" s="812"/>
      <c r="J255" s="812"/>
      <c r="K255" s="816" t="str">
        <f t="shared" si="21"/>
        <v/>
      </c>
      <c r="L255" s="817"/>
      <c r="M255" s="818"/>
      <c r="N255" s="815" t="str">
        <f t="shared" si="22"/>
        <v/>
      </c>
      <c r="O255" s="811"/>
      <c r="P255" s="811"/>
      <c r="Q255" s="904"/>
      <c r="R255" s="951"/>
      <c r="S255" s="901"/>
    </row>
    <row r="256" spans="1:19" s="821" customFormat="1" ht="10.5" customHeight="1">
      <c r="A256" s="822">
        <f t="shared" si="23"/>
        <v>243</v>
      </c>
      <c r="B256" s="823"/>
      <c r="C256" s="811"/>
      <c r="D256" s="812"/>
      <c r="E256" s="813" t="str">
        <f t="shared" si="18"/>
        <v/>
      </c>
      <c r="F256" s="814" t="str">
        <f t="shared" si="19"/>
        <v/>
      </c>
      <c r="G256" s="815" t="str">
        <f t="shared" si="20"/>
        <v/>
      </c>
      <c r="H256" s="812"/>
      <c r="I256" s="812"/>
      <c r="J256" s="812"/>
      <c r="K256" s="816" t="str">
        <f t="shared" si="21"/>
        <v/>
      </c>
      <c r="L256" s="817"/>
      <c r="M256" s="818"/>
      <c r="N256" s="815" t="str">
        <f t="shared" si="22"/>
        <v/>
      </c>
      <c r="O256" s="811"/>
      <c r="P256" s="811"/>
      <c r="Q256" s="904"/>
      <c r="R256" s="951"/>
      <c r="S256" s="901"/>
    </row>
    <row r="257" spans="1:19" s="821" customFormat="1" ht="10.5" customHeight="1">
      <c r="A257" s="822">
        <f t="shared" si="23"/>
        <v>244</v>
      </c>
      <c r="B257" s="823"/>
      <c r="C257" s="811"/>
      <c r="D257" s="812"/>
      <c r="E257" s="813" t="str">
        <f t="shared" si="18"/>
        <v/>
      </c>
      <c r="F257" s="814" t="str">
        <f t="shared" si="19"/>
        <v/>
      </c>
      <c r="G257" s="815" t="str">
        <f t="shared" si="20"/>
        <v/>
      </c>
      <c r="H257" s="812"/>
      <c r="I257" s="812"/>
      <c r="J257" s="812"/>
      <c r="K257" s="816" t="str">
        <f t="shared" si="21"/>
        <v/>
      </c>
      <c r="L257" s="817"/>
      <c r="M257" s="818"/>
      <c r="N257" s="815" t="str">
        <f t="shared" si="22"/>
        <v/>
      </c>
      <c r="O257" s="811"/>
      <c r="P257" s="811"/>
      <c r="Q257" s="904"/>
      <c r="R257" s="951"/>
      <c r="S257" s="901"/>
    </row>
    <row r="258" spans="1:19" s="821" customFormat="1" ht="10.5" customHeight="1">
      <c r="A258" s="822">
        <f t="shared" si="23"/>
        <v>245</v>
      </c>
      <c r="B258" s="823"/>
      <c r="C258" s="811"/>
      <c r="D258" s="812"/>
      <c r="E258" s="813" t="str">
        <f t="shared" si="18"/>
        <v/>
      </c>
      <c r="F258" s="814" t="str">
        <f t="shared" si="19"/>
        <v/>
      </c>
      <c r="G258" s="815" t="str">
        <f t="shared" si="20"/>
        <v/>
      </c>
      <c r="H258" s="812"/>
      <c r="I258" s="812"/>
      <c r="J258" s="812"/>
      <c r="K258" s="816" t="str">
        <f t="shared" si="21"/>
        <v/>
      </c>
      <c r="L258" s="817"/>
      <c r="M258" s="818"/>
      <c r="N258" s="815" t="str">
        <f t="shared" si="22"/>
        <v/>
      </c>
      <c r="O258" s="811"/>
      <c r="P258" s="811"/>
      <c r="Q258" s="904"/>
      <c r="R258" s="951"/>
      <c r="S258" s="901"/>
    </row>
    <row r="259" spans="1:19" s="821" customFormat="1" ht="10.5" customHeight="1">
      <c r="A259" s="822">
        <f t="shared" si="23"/>
        <v>246</v>
      </c>
      <c r="B259" s="823"/>
      <c r="C259" s="811"/>
      <c r="D259" s="812"/>
      <c r="E259" s="813" t="str">
        <f t="shared" si="18"/>
        <v/>
      </c>
      <c r="F259" s="814" t="str">
        <f t="shared" si="19"/>
        <v/>
      </c>
      <c r="G259" s="815" t="str">
        <f t="shared" si="20"/>
        <v/>
      </c>
      <c r="H259" s="812"/>
      <c r="I259" s="812"/>
      <c r="J259" s="812"/>
      <c r="K259" s="816" t="str">
        <f t="shared" si="21"/>
        <v/>
      </c>
      <c r="L259" s="817"/>
      <c r="M259" s="818"/>
      <c r="N259" s="815" t="str">
        <f t="shared" si="22"/>
        <v/>
      </c>
      <c r="O259" s="811"/>
      <c r="P259" s="811"/>
      <c r="Q259" s="904"/>
      <c r="R259" s="951"/>
      <c r="S259" s="901"/>
    </row>
    <row r="260" spans="1:19" s="821" customFormat="1" ht="10.5" customHeight="1">
      <c r="A260" s="822">
        <f t="shared" si="23"/>
        <v>247</v>
      </c>
      <c r="B260" s="823"/>
      <c r="C260" s="811"/>
      <c r="D260" s="812"/>
      <c r="E260" s="813" t="str">
        <f t="shared" si="18"/>
        <v/>
      </c>
      <c r="F260" s="814" t="str">
        <f t="shared" si="19"/>
        <v/>
      </c>
      <c r="G260" s="815" t="str">
        <f t="shared" si="20"/>
        <v/>
      </c>
      <c r="H260" s="812"/>
      <c r="I260" s="812"/>
      <c r="J260" s="812"/>
      <c r="K260" s="816" t="str">
        <f t="shared" si="21"/>
        <v/>
      </c>
      <c r="L260" s="817"/>
      <c r="M260" s="818"/>
      <c r="N260" s="815" t="str">
        <f t="shared" si="22"/>
        <v/>
      </c>
      <c r="O260" s="811"/>
      <c r="P260" s="811"/>
      <c r="Q260" s="904"/>
      <c r="R260" s="951"/>
      <c r="S260" s="901"/>
    </row>
    <row r="261" spans="1:19" s="821" customFormat="1" ht="10.5" customHeight="1">
      <c r="A261" s="822">
        <f t="shared" si="23"/>
        <v>248</v>
      </c>
      <c r="B261" s="823"/>
      <c r="C261" s="811"/>
      <c r="D261" s="812"/>
      <c r="E261" s="813" t="str">
        <f t="shared" si="18"/>
        <v/>
      </c>
      <c r="F261" s="814" t="str">
        <f t="shared" si="19"/>
        <v/>
      </c>
      <c r="G261" s="815" t="str">
        <f t="shared" si="20"/>
        <v/>
      </c>
      <c r="H261" s="812"/>
      <c r="I261" s="812"/>
      <c r="J261" s="812"/>
      <c r="K261" s="816" t="str">
        <f t="shared" si="21"/>
        <v/>
      </c>
      <c r="L261" s="817"/>
      <c r="M261" s="818"/>
      <c r="N261" s="815" t="str">
        <f t="shared" si="22"/>
        <v/>
      </c>
      <c r="O261" s="811"/>
      <c r="P261" s="811"/>
      <c r="Q261" s="904"/>
      <c r="R261" s="951"/>
      <c r="S261" s="901"/>
    </row>
    <row r="262" spans="1:19" s="821" customFormat="1" ht="10.5" customHeight="1">
      <c r="A262" s="822">
        <f t="shared" si="23"/>
        <v>249</v>
      </c>
      <c r="B262" s="823"/>
      <c r="C262" s="811"/>
      <c r="D262" s="812"/>
      <c r="E262" s="813" t="str">
        <f t="shared" si="18"/>
        <v/>
      </c>
      <c r="F262" s="814" t="str">
        <f t="shared" si="19"/>
        <v/>
      </c>
      <c r="G262" s="815" t="str">
        <f t="shared" si="20"/>
        <v/>
      </c>
      <c r="H262" s="812"/>
      <c r="I262" s="812"/>
      <c r="J262" s="812"/>
      <c r="K262" s="816" t="str">
        <f t="shared" si="21"/>
        <v/>
      </c>
      <c r="L262" s="817"/>
      <c r="M262" s="818"/>
      <c r="N262" s="815" t="str">
        <f t="shared" si="22"/>
        <v/>
      </c>
      <c r="O262" s="811"/>
      <c r="P262" s="811"/>
      <c r="Q262" s="904"/>
      <c r="R262" s="951"/>
      <c r="S262" s="901"/>
    </row>
    <row r="263" spans="1:19" s="821" customFormat="1" ht="10.5" customHeight="1">
      <c r="A263" s="822">
        <f t="shared" si="23"/>
        <v>250</v>
      </c>
      <c r="B263" s="823"/>
      <c r="C263" s="811"/>
      <c r="D263" s="812"/>
      <c r="E263" s="813" t="str">
        <f t="shared" si="18"/>
        <v/>
      </c>
      <c r="F263" s="814" t="str">
        <f t="shared" si="19"/>
        <v/>
      </c>
      <c r="G263" s="815" t="str">
        <f t="shared" si="20"/>
        <v/>
      </c>
      <c r="H263" s="812"/>
      <c r="I263" s="812"/>
      <c r="J263" s="812"/>
      <c r="K263" s="816" t="str">
        <f t="shared" si="21"/>
        <v/>
      </c>
      <c r="L263" s="817"/>
      <c r="M263" s="818"/>
      <c r="N263" s="815" t="str">
        <f t="shared" si="22"/>
        <v/>
      </c>
      <c r="O263" s="811"/>
      <c r="P263" s="811"/>
      <c r="Q263" s="904"/>
      <c r="R263" s="951"/>
      <c r="S263" s="901"/>
    </row>
    <row r="264" spans="1:19" s="821" customFormat="1" ht="10.5" customHeight="1">
      <c r="A264" s="822">
        <f t="shared" si="23"/>
        <v>251</v>
      </c>
      <c r="B264" s="823"/>
      <c r="C264" s="811"/>
      <c r="D264" s="812"/>
      <c r="E264" s="813" t="str">
        <f t="shared" si="18"/>
        <v/>
      </c>
      <c r="F264" s="814" t="str">
        <f t="shared" si="19"/>
        <v/>
      </c>
      <c r="G264" s="815" t="str">
        <f t="shared" si="20"/>
        <v/>
      </c>
      <c r="H264" s="812"/>
      <c r="I264" s="812"/>
      <c r="J264" s="812"/>
      <c r="K264" s="816" t="str">
        <f t="shared" si="21"/>
        <v/>
      </c>
      <c r="L264" s="817"/>
      <c r="M264" s="818"/>
      <c r="N264" s="815" t="str">
        <f t="shared" si="22"/>
        <v/>
      </c>
      <c r="O264" s="811"/>
      <c r="P264" s="811"/>
      <c r="Q264" s="904"/>
      <c r="R264" s="951"/>
      <c r="S264" s="901"/>
    </row>
    <row r="265" spans="1:19" s="821" customFormat="1" ht="10.5" customHeight="1">
      <c r="A265" s="822">
        <f t="shared" si="23"/>
        <v>252</v>
      </c>
      <c r="B265" s="823"/>
      <c r="C265" s="811"/>
      <c r="D265" s="812"/>
      <c r="E265" s="813" t="str">
        <f t="shared" si="18"/>
        <v/>
      </c>
      <c r="F265" s="814" t="str">
        <f t="shared" si="19"/>
        <v/>
      </c>
      <c r="G265" s="815" t="str">
        <f t="shared" si="20"/>
        <v/>
      </c>
      <c r="H265" s="812"/>
      <c r="I265" s="812"/>
      <c r="J265" s="812"/>
      <c r="K265" s="816" t="str">
        <f t="shared" si="21"/>
        <v/>
      </c>
      <c r="L265" s="817"/>
      <c r="M265" s="818"/>
      <c r="N265" s="815" t="str">
        <f t="shared" si="22"/>
        <v/>
      </c>
      <c r="O265" s="811"/>
      <c r="P265" s="811"/>
      <c r="Q265" s="904"/>
      <c r="R265" s="951"/>
      <c r="S265" s="901"/>
    </row>
    <row r="266" spans="1:19" s="821" customFormat="1" ht="10.5" customHeight="1">
      <c r="A266" s="822">
        <f t="shared" si="23"/>
        <v>253</v>
      </c>
      <c r="B266" s="823"/>
      <c r="C266" s="811"/>
      <c r="D266" s="812"/>
      <c r="E266" s="813" t="str">
        <f t="shared" si="18"/>
        <v/>
      </c>
      <c r="F266" s="814" t="str">
        <f t="shared" si="19"/>
        <v/>
      </c>
      <c r="G266" s="815" t="str">
        <f t="shared" si="20"/>
        <v/>
      </c>
      <c r="H266" s="812"/>
      <c r="I266" s="812"/>
      <c r="J266" s="812"/>
      <c r="K266" s="816" t="str">
        <f t="shared" si="21"/>
        <v/>
      </c>
      <c r="L266" s="817"/>
      <c r="M266" s="818"/>
      <c r="N266" s="815" t="str">
        <f t="shared" si="22"/>
        <v/>
      </c>
      <c r="O266" s="811"/>
      <c r="P266" s="811"/>
      <c r="Q266" s="904"/>
      <c r="R266" s="951"/>
      <c r="S266" s="901"/>
    </row>
    <row r="267" spans="1:19" s="821" customFormat="1" ht="10.5" customHeight="1">
      <c r="A267" s="822">
        <f t="shared" si="23"/>
        <v>254</v>
      </c>
      <c r="B267" s="823"/>
      <c r="C267" s="811"/>
      <c r="D267" s="812"/>
      <c r="E267" s="813" t="str">
        <f t="shared" si="18"/>
        <v/>
      </c>
      <c r="F267" s="814" t="str">
        <f t="shared" si="19"/>
        <v/>
      </c>
      <c r="G267" s="815" t="str">
        <f t="shared" si="20"/>
        <v/>
      </c>
      <c r="H267" s="812"/>
      <c r="I267" s="812"/>
      <c r="J267" s="812"/>
      <c r="K267" s="816" t="str">
        <f t="shared" si="21"/>
        <v/>
      </c>
      <c r="L267" s="817"/>
      <c r="M267" s="818"/>
      <c r="N267" s="815" t="str">
        <f t="shared" si="22"/>
        <v/>
      </c>
      <c r="O267" s="811"/>
      <c r="P267" s="811"/>
      <c r="Q267" s="904"/>
      <c r="R267" s="951"/>
      <c r="S267" s="901"/>
    </row>
    <row r="268" spans="1:19" s="821" customFormat="1" ht="10.5" customHeight="1">
      <c r="A268" s="822">
        <f t="shared" si="23"/>
        <v>255</v>
      </c>
      <c r="B268" s="823"/>
      <c r="C268" s="811"/>
      <c r="D268" s="812"/>
      <c r="E268" s="813" t="str">
        <f t="shared" si="18"/>
        <v/>
      </c>
      <c r="F268" s="814" t="str">
        <f t="shared" si="19"/>
        <v/>
      </c>
      <c r="G268" s="815" t="str">
        <f t="shared" si="20"/>
        <v/>
      </c>
      <c r="H268" s="812"/>
      <c r="I268" s="812"/>
      <c r="J268" s="812"/>
      <c r="K268" s="816" t="str">
        <f t="shared" si="21"/>
        <v/>
      </c>
      <c r="L268" s="817"/>
      <c r="M268" s="818"/>
      <c r="N268" s="815" t="str">
        <f t="shared" si="22"/>
        <v/>
      </c>
      <c r="O268" s="811"/>
      <c r="P268" s="811"/>
      <c r="Q268" s="904"/>
      <c r="R268" s="951"/>
      <c r="S268" s="901"/>
    </row>
    <row r="269" spans="1:19" s="821" customFormat="1" ht="10.5" customHeight="1">
      <c r="A269" s="822">
        <f t="shared" si="23"/>
        <v>256</v>
      </c>
      <c r="B269" s="823"/>
      <c r="C269" s="811"/>
      <c r="D269" s="812"/>
      <c r="E269" s="813" t="str">
        <f t="shared" si="18"/>
        <v/>
      </c>
      <c r="F269" s="814" t="str">
        <f t="shared" si="19"/>
        <v/>
      </c>
      <c r="G269" s="815" t="str">
        <f t="shared" si="20"/>
        <v/>
      </c>
      <c r="H269" s="812"/>
      <c r="I269" s="812"/>
      <c r="J269" s="812"/>
      <c r="K269" s="816" t="str">
        <f t="shared" si="21"/>
        <v/>
      </c>
      <c r="L269" s="817"/>
      <c r="M269" s="818"/>
      <c r="N269" s="815" t="str">
        <f t="shared" si="22"/>
        <v/>
      </c>
      <c r="O269" s="811"/>
      <c r="P269" s="811"/>
      <c r="Q269" s="904"/>
      <c r="R269" s="951"/>
      <c r="S269" s="901"/>
    </row>
    <row r="270" spans="1:19" s="821" customFormat="1" ht="10.5" customHeight="1">
      <c r="A270" s="822">
        <f t="shared" si="23"/>
        <v>257</v>
      </c>
      <c r="B270" s="823"/>
      <c r="C270" s="811"/>
      <c r="D270" s="812"/>
      <c r="E270" s="813" t="str">
        <f t="shared" ref="E270:E333" si="24">IF(OR(D270="YES", D270="B",D270="BZ",D270="H",D270="HSP",D270="H/V",D270="SP",D270="V",D270="DS",D270="EM",D270="FHT",D270="GA",D270="HHT",D270="M",D270="RHT", D270="RHT/S", D270="RI",D270="S", D270="SW",D270="RELAY",D270="DH",D270="AD",D270="MAG",D270="FAN",D270="SA",,D270="SA",D270="SAA",D270="SAAB",D270="SAB", D270="SAPA",D270="SAPAB",D270="SAPB",D270="SACOA",D270="SACOB",D270="SACOAB", D270="SAPCOA", D270="SAPCOB",D270="SAPCOB",D270="SAPCOAB",D270="SALi", D270="SAALi",D270="SAPLi",D270="SAAR",,D270="SAPABR",D270="SAABR",D270="SAPCOLi",D270="SACOALi",D270="SAALiV",D270="SAPALiV",D270="SAAV",D270="SAPAV",D270="SAPABV",D270="SAABV", D270="COPI", D270="COPI-B", D270="PANEL",D270="BATT",D270="ANNUN", D270="BOOSTER",D270="SFD", D270="S/CO", D270="ET", D270="MOD-2", D270="MOD-10", D270="MOD-M",D270="MOD-R", D270="MOD-R6", D270="MOD-CR", D270="MOD-1", D270="MOD-S",D270="MOD-P",),"3", IF(OR(D270="EOL"),"m",""))</f>
        <v/>
      </c>
      <c r="F270" s="814" t="str">
        <f t="shared" ref="F270:F333" si="25">IF(OR(D270="PANEL", D270="ANNUN", D270="S/CO", D270="MOD-2", D270="MOD-10", D270="MOD-M",D270="ISO-D", D270="SFD", D270="DS", D270="ET", D270="FHT", D270="GA", D270="HHT", D270="M", D270="RHT", D270="RHT/S",D270="S",D270="S/CO", D270="FS",D270="TS",D270="SS",D270="LA",D270="FP",D270="PL",D270="SUP"), "3", IF(OR(D270="B", D270="BZ", D270="H", D270="HSP", D270="H/V", D270="SP", D270="V", D270="SW", D270="AD", D270="MAG", D270="FAN", D270="RI", D270="EOL", D270="EM",  D270="SW", D270="RELAY", D270="DH",D270="MOD-R", D270="MOD-R6", D270="MOD-CR"), "m", ""))</f>
        <v/>
      </c>
      <c r="G270" s="815" t="str">
        <f t="shared" ref="G270:G333" si="26">IF(OR(D270="YES",D270="PANEL",D270="BOOSTER",D270="B",D270="BZ",D270="H",D270="HSP",D270="H/V",D270="SP",D270="V",D270="AD",D270="MAG",D270="FAN",D270="RELAY",D270="DH",D270="SW",D270="MOD-R", D270="MOD-R6", D270="MOD-CR",D270="ISO-A"),"3",IF(OR(D270="SFD"),"m",""))</f>
        <v/>
      </c>
      <c r="H270" s="812"/>
      <c r="I270" s="812"/>
      <c r="J270" s="812"/>
      <c r="K270" s="816" t="str">
        <f t="shared" ref="K270:K333" si="27">IF(D270="EOL","3","")</f>
        <v/>
      </c>
      <c r="L270" s="817"/>
      <c r="M270" s="818"/>
      <c r="N270" s="815" t="str">
        <f t="shared" ref="N270:N333" si="28">IF(OR(D270="PANEL", D270="ANNUN", D270="BATT",D270="BOOSTER",D270="B", D270="BZ", D270="H", D270="HSP", D270="H/V", D270="SP", D270="V", D270="DS", D270="EOL", D270="EM", D270="ET", D270="FHT", D270="GA", D270="HHT", D270="M", D270="RHT",D270="RHT/S", D270="RI", D270="S",D270="S/CO",D270="SW",D270="ISO-D",D270="ISO-A",D270="SA",D270="SAA",D270="SAAB",D270="SAB", D270="SAPA",D270="SAPAB",D270="SAPB",D270="SACOA",D270="SACOB",D270="SACOAB", D270="SAPCOA", D270="SAPCOB",D270="SAPCOB",D270="SAPCOAB",D270="SALi", D270="SAALi",D270="SAPLi",D270="SAAR",D270="SAPABR",D270="SAABR",,D270="SAPCOLi",D270="SACOALi",D270="SAALiV",D270="SAPALiV",D270="SAAV",D270="SAPAV",D270="SAPABV",D270="SAABV", D270="COPI", D270="COPI-B", D270="SW",D270="MOD-1", D270="MOD-S",D270="MOD-P",D270="MOD-2", D270="MOD-10", D270="MOD-M",D270="MOD-R", D270="MOD-R6", D270="MOD-CR",D270="SFD"), "3", IF(OR(D270="RELAY", D270="AD", D270="MAG", D270="FAN",D270="DH"), "m", ""))</f>
        <v/>
      </c>
      <c r="O270" s="811"/>
      <c r="P270" s="811"/>
      <c r="Q270" s="904"/>
      <c r="R270" s="951"/>
      <c r="S270" s="901"/>
    </row>
    <row r="271" spans="1:19" s="821" customFormat="1" ht="10.5" customHeight="1">
      <c r="A271" s="822">
        <f t="shared" si="23"/>
        <v>258</v>
      </c>
      <c r="B271" s="823"/>
      <c r="C271" s="811"/>
      <c r="D271" s="812"/>
      <c r="E271" s="813" t="str">
        <f t="shared" si="24"/>
        <v/>
      </c>
      <c r="F271" s="814" t="str">
        <f t="shared" si="25"/>
        <v/>
      </c>
      <c r="G271" s="815" t="str">
        <f t="shared" si="26"/>
        <v/>
      </c>
      <c r="H271" s="812"/>
      <c r="I271" s="812"/>
      <c r="J271" s="812"/>
      <c r="K271" s="816" t="str">
        <f t="shared" si="27"/>
        <v/>
      </c>
      <c r="L271" s="817"/>
      <c r="M271" s="818"/>
      <c r="N271" s="815" t="str">
        <f t="shared" si="28"/>
        <v/>
      </c>
      <c r="O271" s="811"/>
      <c r="P271" s="811"/>
      <c r="Q271" s="904"/>
      <c r="R271" s="951"/>
      <c r="S271" s="901"/>
    </row>
    <row r="272" spans="1:19" s="821" customFormat="1" ht="10.5" customHeight="1">
      <c r="A272" s="822">
        <f t="shared" ref="A272:A335" si="29">A271+1</f>
        <v>259</v>
      </c>
      <c r="B272" s="823"/>
      <c r="C272" s="811"/>
      <c r="D272" s="812"/>
      <c r="E272" s="813" t="str">
        <f t="shared" si="24"/>
        <v/>
      </c>
      <c r="F272" s="814" t="str">
        <f t="shared" si="25"/>
        <v/>
      </c>
      <c r="G272" s="815" t="str">
        <f t="shared" si="26"/>
        <v/>
      </c>
      <c r="H272" s="812"/>
      <c r="I272" s="812"/>
      <c r="J272" s="812"/>
      <c r="K272" s="816" t="str">
        <f t="shared" si="27"/>
        <v/>
      </c>
      <c r="L272" s="817"/>
      <c r="M272" s="818"/>
      <c r="N272" s="815" t="str">
        <f t="shared" si="28"/>
        <v/>
      </c>
      <c r="O272" s="811"/>
      <c r="P272" s="811"/>
      <c r="Q272" s="904"/>
      <c r="R272" s="951"/>
      <c r="S272" s="901"/>
    </row>
    <row r="273" spans="1:19" s="821" customFormat="1" ht="10.5" customHeight="1">
      <c r="A273" s="822">
        <f t="shared" si="29"/>
        <v>260</v>
      </c>
      <c r="B273" s="823"/>
      <c r="C273" s="811"/>
      <c r="D273" s="812"/>
      <c r="E273" s="813" t="str">
        <f t="shared" si="24"/>
        <v/>
      </c>
      <c r="F273" s="814" t="str">
        <f t="shared" si="25"/>
        <v/>
      </c>
      <c r="G273" s="815" t="str">
        <f t="shared" si="26"/>
        <v/>
      </c>
      <c r="H273" s="812"/>
      <c r="I273" s="812"/>
      <c r="J273" s="812"/>
      <c r="K273" s="816" t="str">
        <f t="shared" si="27"/>
        <v/>
      </c>
      <c r="L273" s="817"/>
      <c r="M273" s="818"/>
      <c r="N273" s="815" t="str">
        <f t="shared" si="28"/>
        <v/>
      </c>
      <c r="O273" s="811"/>
      <c r="P273" s="811"/>
      <c r="Q273" s="904"/>
      <c r="R273" s="951"/>
      <c r="S273" s="901"/>
    </row>
    <row r="274" spans="1:19" s="821" customFormat="1" ht="10.5" customHeight="1">
      <c r="A274" s="822">
        <f t="shared" si="29"/>
        <v>261</v>
      </c>
      <c r="B274" s="823"/>
      <c r="C274" s="811"/>
      <c r="D274" s="812"/>
      <c r="E274" s="813" t="str">
        <f t="shared" si="24"/>
        <v/>
      </c>
      <c r="F274" s="814" t="str">
        <f t="shared" si="25"/>
        <v/>
      </c>
      <c r="G274" s="815" t="str">
        <f t="shared" si="26"/>
        <v/>
      </c>
      <c r="H274" s="812"/>
      <c r="I274" s="812"/>
      <c r="J274" s="812"/>
      <c r="K274" s="816" t="str">
        <f t="shared" si="27"/>
        <v/>
      </c>
      <c r="L274" s="817"/>
      <c r="M274" s="818"/>
      <c r="N274" s="815" t="str">
        <f t="shared" si="28"/>
        <v/>
      </c>
      <c r="O274" s="811"/>
      <c r="P274" s="811"/>
      <c r="Q274" s="904"/>
      <c r="R274" s="951"/>
      <c r="S274" s="901"/>
    </row>
    <row r="275" spans="1:19" s="821" customFormat="1" ht="10.5" customHeight="1">
      <c r="A275" s="822">
        <f t="shared" si="29"/>
        <v>262</v>
      </c>
      <c r="B275" s="823"/>
      <c r="C275" s="811"/>
      <c r="D275" s="812"/>
      <c r="E275" s="813" t="str">
        <f t="shared" si="24"/>
        <v/>
      </c>
      <c r="F275" s="814" t="str">
        <f t="shared" si="25"/>
        <v/>
      </c>
      <c r="G275" s="815" t="str">
        <f t="shared" si="26"/>
        <v/>
      </c>
      <c r="H275" s="812"/>
      <c r="I275" s="812"/>
      <c r="J275" s="812"/>
      <c r="K275" s="816" t="str">
        <f t="shared" si="27"/>
        <v/>
      </c>
      <c r="L275" s="817"/>
      <c r="M275" s="818"/>
      <c r="N275" s="815" t="str">
        <f t="shared" si="28"/>
        <v/>
      </c>
      <c r="O275" s="811"/>
      <c r="P275" s="811"/>
      <c r="Q275" s="904"/>
      <c r="R275" s="951"/>
      <c r="S275" s="901"/>
    </row>
    <row r="276" spans="1:19" s="821" customFormat="1" ht="10.5" customHeight="1">
      <c r="A276" s="822">
        <f t="shared" si="29"/>
        <v>263</v>
      </c>
      <c r="B276" s="823"/>
      <c r="C276" s="811"/>
      <c r="D276" s="812"/>
      <c r="E276" s="813" t="str">
        <f t="shared" si="24"/>
        <v/>
      </c>
      <c r="F276" s="814" t="str">
        <f t="shared" si="25"/>
        <v/>
      </c>
      <c r="G276" s="815" t="str">
        <f t="shared" si="26"/>
        <v/>
      </c>
      <c r="H276" s="812"/>
      <c r="I276" s="812"/>
      <c r="J276" s="812"/>
      <c r="K276" s="816" t="str">
        <f t="shared" si="27"/>
        <v/>
      </c>
      <c r="L276" s="817"/>
      <c r="M276" s="818"/>
      <c r="N276" s="815" t="str">
        <f t="shared" si="28"/>
        <v/>
      </c>
      <c r="O276" s="811"/>
      <c r="P276" s="811"/>
      <c r="Q276" s="904"/>
      <c r="R276" s="951"/>
      <c r="S276" s="901"/>
    </row>
    <row r="277" spans="1:19" s="821" customFormat="1" ht="10.5" customHeight="1">
      <c r="A277" s="822">
        <f t="shared" si="29"/>
        <v>264</v>
      </c>
      <c r="B277" s="823"/>
      <c r="C277" s="811"/>
      <c r="D277" s="812"/>
      <c r="E277" s="813" t="str">
        <f t="shared" si="24"/>
        <v/>
      </c>
      <c r="F277" s="814" t="str">
        <f t="shared" si="25"/>
        <v/>
      </c>
      <c r="G277" s="815" t="str">
        <f t="shared" si="26"/>
        <v/>
      </c>
      <c r="H277" s="812"/>
      <c r="I277" s="812"/>
      <c r="J277" s="812"/>
      <c r="K277" s="816" t="str">
        <f t="shared" si="27"/>
        <v/>
      </c>
      <c r="L277" s="817"/>
      <c r="M277" s="818"/>
      <c r="N277" s="815" t="str">
        <f t="shared" si="28"/>
        <v/>
      </c>
      <c r="O277" s="811"/>
      <c r="P277" s="811"/>
      <c r="Q277" s="904"/>
      <c r="R277" s="951"/>
      <c r="S277" s="901"/>
    </row>
    <row r="278" spans="1:19" s="821" customFormat="1" ht="10.5" customHeight="1">
      <c r="A278" s="822">
        <f t="shared" si="29"/>
        <v>265</v>
      </c>
      <c r="B278" s="823"/>
      <c r="C278" s="811"/>
      <c r="D278" s="812"/>
      <c r="E278" s="813" t="str">
        <f t="shared" si="24"/>
        <v/>
      </c>
      <c r="F278" s="814" t="str">
        <f t="shared" si="25"/>
        <v/>
      </c>
      <c r="G278" s="815" t="str">
        <f t="shared" si="26"/>
        <v/>
      </c>
      <c r="H278" s="812"/>
      <c r="I278" s="812"/>
      <c r="J278" s="812"/>
      <c r="K278" s="816" t="str">
        <f t="shared" si="27"/>
        <v/>
      </c>
      <c r="L278" s="817"/>
      <c r="M278" s="818"/>
      <c r="N278" s="815" t="str">
        <f t="shared" si="28"/>
        <v/>
      </c>
      <c r="O278" s="811"/>
      <c r="P278" s="811"/>
      <c r="Q278" s="904"/>
      <c r="R278" s="951"/>
      <c r="S278" s="901"/>
    </row>
    <row r="279" spans="1:19" s="821" customFormat="1" ht="10.5" customHeight="1">
      <c r="A279" s="822">
        <f t="shared" si="29"/>
        <v>266</v>
      </c>
      <c r="B279" s="823"/>
      <c r="C279" s="811"/>
      <c r="D279" s="812"/>
      <c r="E279" s="813" t="str">
        <f t="shared" si="24"/>
        <v/>
      </c>
      <c r="F279" s="814" t="str">
        <f t="shared" si="25"/>
        <v/>
      </c>
      <c r="G279" s="815" t="str">
        <f t="shared" si="26"/>
        <v/>
      </c>
      <c r="H279" s="812"/>
      <c r="I279" s="812"/>
      <c r="J279" s="812"/>
      <c r="K279" s="816" t="str">
        <f t="shared" si="27"/>
        <v/>
      </c>
      <c r="L279" s="817"/>
      <c r="M279" s="818"/>
      <c r="N279" s="815" t="str">
        <f t="shared" si="28"/>
        <v/>
      </c>
      <c r="O279" s="811"/>
      <c r="P279" s="811"/>
      <c r="Q279" s="904"/>
      <c r="R279" s="951"/>
      <c r="S279" s="901"/>
    </row>
    <row r="280" spans="1:19" s="821" customFormat="1" ht="10.5" customHeight="1">
      <c r="A280" s="822">
        <f t="shared" si="29"/>
        <v>267</v>
      </c>
      <c r="B280" s="823"/>
      <c r="C280" s="811"/>
      <c r="D280" s="812"/>
      <c r="E280" s="813" t="str">
        <f t="shared" si="24"/>
        <v/>
      </c>
      <c r="F280" s="814" t="str">
        <f t="shared" si="25"/>
        <v/>
      </c>
      <c r="G280" s="815" t="str">
        <f t="shared" si="26"/>
        <v/>
      </c>
      <c r="H280" s="812"/>
      <c r="I280" s="812"/>
      <c r="J280" s="812"/>
      <c r="K280" s="816" t="str">
        <f t="shared" si="27"/>
        <v/>
      </c>
      <c r="L280" s="817"/>
      <c r="M280" s="818"/>
      <c r="N280" s="815" t="str">
        <f t="shared" si="28"/>
        <v/>
      </c>
      <c r="O280" s="811"/>
      <c r="P280" s="811"/>
      <c r="Q280" s="904"/>
      <c r="R280" s="951"/>
      <c r="S280" s="901"/>
    </row>
    <row r="281" spans="1:19" s="821" customFormat="1" ht="10.5" customHeight="1">
      <c r="A281" s="822">
        <f t="shared" si="29"/>
        <v>268</v>
      </c>
      <c r="B281" s="823"/>
      <c r="C281" s="811"/>
      <c r="D281" s="812"/>
      <c r="E281" s="813" t="str">
        <f t="shared" si="24"/>
        <v/>
      </c>
      <c r="F281" s="814" t="str">
        <f t="shared" si="25"/>
        <v/>
      </c>
      <c r="G281" s="815" t="str">
        <f t="shared" si="26"/>
        <v/>
      </c>
      <c r="H281" s="812"/>
      <c r="I281" s="812"/>
      <c r="J281" s="812"/>
      <c r="K281" s="816" t="str">
        <f t="shared" si="27"/>
        <v/>
      </c>
      <c r="L281" s="817"/>
      <c r="M281" s="818"/>
      <c r="N281" s="815" t="str">
        <f t="shared" si="28"/>
        <v/>
      </c>
      <c r="O281" s="811"/>
      <c r="P281" s="811"/>
      <c r="Q281" s="904"/>
      <c r="R281" s="951"/>
      <c r="S281" s="901"/>
    </row>
    <row r="282" spans="1:19" s="821" customFormat="1" ht="10.5" customHeight="1">
      <c r="A282" s="822">
        <f t="shared" si="29"/>
        <v>269</v>
      </c>
      <c r="B282" s="823"/>
      <c r="C282" s="811"/>
      <c r="D282" s="812"/>
      <c r="E282" s="813" t="str">
        <f t="shared" si="24"/>
        <v/>
      </c>
      <c r="F282" s="814" t="str">
        <f t="shared" si="25"/>
        <v/>
      </c>
      <c r="G282" s="815" t="str">
        <f t="shared" si="26"/>
        <v/>
      </c>
      <c r="H282" s="812"/>
      <c r="I282" s="812"/>
      <c r="J282" s="812"/>
      <c r="K282" s="816" t="str">
        <f t="shared" si="27"/>
        <v/>
      </c>
      <c r="L282" s="817"/>
      <c r="M282" s="818"/>
      <c r="N282" s="815" t="str">
        <f t="shared" si="28"/>
        <v/>
      </c>
      <c r="O282" s="811"/>
      <c r="P282" s="811"/>
      <c r="Q282" s="904"/>
      <c r="R282" s="951"/>
      <c r="S282" s="901"/>
    </row>
    <row r="283" spans="1:19" s="821" customFormat="1" ht="10.5" customHeight="1">
      <c r="A283" s="822">
        <f t="shared" si="29"/>
        <v>270</v>
      </c>
      <c r="B283" s="823"/>
      <c r="C283" s="811"/>
      <c r="D283" s="812"/>
      <c r="E283" s="813" t="str">
        <f t="shared" si="24"/>
        <v/>
      </c>
      <c r="F283" s="814" t="str">
        <f t="shared" si="25"/>
        <v/>
      </c>
      <c r="G283" s="815" t="str">
        <f t="shared" si="26"/>
        <v/>
      </c>
      <c r="H283" s="812"/>
      <c r="I283" s="812"/>
      <c r="J283" s="812"/>
      <c r="K283" s="816" t="str">
        <f t="shared" si="27"/>
        <v/>
      </c>
      <c r="L283" s="817"/>
      <c r="M283" s="818"/>
      <c r="N283" s="815" t="str">
        <f t="shared" si="28"/>
        <v/>
      </c>
      <c r="O283" s="811"/>
      <c r="P283" s="811"/>
      <c r="Q283" s="904"/>
      <c r="R283" s="951"/>
      <c r="S283" s="901"/>
    </row>
    <row r="284" spans="1:19" s="821" customFormat="1" ht="10.5" customHeight="1">
      <c r="A284" s="822">
        <f t="shared" si="29"/>
        <v>271</v>
      </c>
      <c r="B284" s="823"/>
      <c r="C284" s="811"/>
      <c r="D284" s="812"/>
      <c r="E284" s="813" t="str">
        <f t="shared" si="24"/>
        <v/>
      </c>
      <c r="F284" s="814" t="str">
        <f t="shared" si="25"/>
        <v/>
      </c>
      <c r="G284" s="815" t="str">
        <f t="shared" si="26"/>
        <v/>
      </c>
      <c r="H284" s="812"/>
      <c r="I284" s="812"/>
      <c r="J284" s="812"/>
      <c r="K284" s="816" t="str">
        <f t="shared" si="27"/>
        <v/>
      </c>
      <c r="L284" s="817"/>
      <c r="M284" s="818"/>
      <c r="N284" s="815" t="str">
        <f t="shared" si="28"/>
        <v/>
      </c>
      <c r="O284" s="811"/>
      <c r="P284" s="811"/>
      <c r="Q284" s="904"/>
      <c r="R284" s="951"/>
      <c r="S284" s="901"/>
    </row>
    <row r="285" spans="1:19" s="821" customFormat="1" ht="10.5" customHeight="1">
      <c r="A285" s="822">
        <f t="shared" si="29"/>
        <v>272</v>
      </c>
      <c r="B285" s="823"/>
      <c r="C285" s="811"/>
      <c r="D285" s="812"/>
      <c r="E285" s="813" t="str">
        <f t="shared" si="24"/>
        <v/>
      </c>
      <c r="F285" s="814" t="str">
        <f t="shared" si="25"/>
        <v/>
      </c>
      <c r="G285" s="815" t="str">
        <f t="shared" si="26"/>
        <v/>
      </c>
      <c r="H285" s="812"/>
      <c r="I285" s="812"/>
      <c r="J285" s="812"/>
      <c r="K285" s="816" t="str">
        <f t="shared" si="27"/>
        <v/>
      </c>
      <c r="L285" s="817"/>
      <c r="M285" s="818"/>
      <c r="N285" s="815" t="str">
        <f t="shared" si="28"/>
        <v/>
      </c>
      <c r="O285" s="811"/>
      <c r="P285" s="811"/>
      <c r="Q285" s="904"/>
      <c r="R285" s="951"/>
      <c r="S285" s="901"/>
    </row>
    <row r="286" spans="1:19" s="821" customFormat="1" ht="10.5" customHeight="1">
      <c r="A286" s="822">
        <f t="shared" si="29"/>
        <v>273</v>
      </c>
      <c r="B286" s="823"/>
      <c r="C286" s="811"/>
      <c r="D286" s="812"/>
      <c r="E286" s="813" t="str">
        <f t="shared" si="24"/>
        <v/>
      </c>
      <c r="F286" s="814" t="str">
        <f t="shared" si="25"/>
        <v/>
      </c>
      <c r="G286" s="815" t="str">
        <f t="shared" si="26"/>
        <v/>
      </c>
      <c r="H286" s="812"/>
      <c r="I286" s="812"/>
      <c r="J286" s="812"/>
      <c r="K286" s="816" t="str">
        <f t="shared" si="27"/>
        <v/>
      </c>
      <c r="L286" s="817"/>
      <c r="M286" s="818"/>
      <c r="N286" s="815" t="str">
        <f t="shared" si="28"/>
        <v/>
      </c>
      <c r="O286" s="811"/>
      <c r="P286" s="811"/>
      <c r="Q286" s="904"/>
      <c r="R286" s="951"/>
      <c r="S286" s="901"/>
    </row>
    <row r="287" spans="1:19" s="821" customFormat="1" ht="10.5" customHeight="1">
      <c r="A287" s="822">
        <f t="shared" si="29"/>
        <v>274</v>
      </c>
      <c r="B287" s="823"/>
      <c r="C287" s="811"/>
      <c r="D287" s="812"/>
      <c r="E287" s="813" t="str">
        <f t="shared" si="24"/>
        <v/>
      </c>
      <c r="F287" s="814" t="str">
        <f t="shared" si="25"/>
        <v/>
      </c>
      <c r="G287" s="815" t="str">
        <f t="shared" si="26"/>
        <v/>
      </c>
      <c r="H287" s="812"/>
      <c r="I287" s="812"/>
      <c r="J287" s="812"/>
      <c r="K287" s="816" t="str">
        <f t="shared" si="27"/>
        <v/>
      </c>
      <c r="L287" s="817"/>
      <c r="M287" s="818"/>
      <c r="N287" s="815" t="str">
        <f t="shared" si="28"/>
        <v/>
      </c>
      <c r="O287" s="811"/>
      <c r="P287" s="811"/>
      <c r="Q287" s="904"/>
      <c r="R287" s="951"/>
      <c r="S287" s="901"/>
    </row>
    <row r="288" spans="1:19" s="821" customFormat="1" ht="10.5" customHeight="1">
      <c r="A288" s="822">
        <f t="shared" si="29"/>
        <v>275</v>
      </c>
      <c r="B288" s="823"/>
      <c r="C288" s="811"/>
      <c r="D288" s="812"/>
      <c r="E288" s="813" t="str">
        <f t="shared" si="24"/>
        <v/>
      </c>
      <c r="F288" s="814" t="str">
        <f t="shared" si="25"/>
        <v/>
      </c>
      <c r="G288" s="815" t="str">
        <f t="shared" si="26"/>
        <v/>
      </c>
      <c r="H288" s="812"/>
      <c r="I288" s="812"/>
      <c r="J288" s="812"/>
      <c r="K288" s="816" t="str">
        <f t="shared" si="27"/>
        <v/>
      </c>
      <c r="L288" s="817"/>
      <c r="M288" s="818"/>
      <c r="N288" s="815" t="str">
        <f t="shared" si="28"/>
        <v/>
      </c>
      <c r="O288" s="811"/>
      <c r="P288" s="811"/>
      <c r="Q288" s="904"/>
      <c r="R288" s="951"/>
      <c r="S288" s="901"/>
    </row>
    <row r="289" spans="1:19" s="821" customFormat="1" ht="10.5" customHeight="1">
      <c r="A289" s="822">
        <f t="shared" si="29"/>
        <v>276</v>
      </c>
      <c r="B289" s="823"/>
      <c r="C289" s="811"/>
      <c r="D289" s="812"/>
      <c r="E289" s="813" t="str">
        <f t="shared" si="24"/>
        <v/>
      </c>
      <c r="F289" s="814" t="str">
        <f t="shared" si="25"/>
        <v/>
      </c>
      <c r="G289" s="815" t="str">
        <f t="shared" si="26"/>
        <v/>
      </c>
      <c r="H289" s="812"/>
      <c r="I289" s="812"/>
      <c r="J289" s="812"/>
      <c r="K289" s="816" t="str">
        <f t="shared" si="27"/>
        <v/>
      </c>
      <c r="L289" s="817"/>
      <c r="M289" s="818"/>
      <c r="N289" s="815" t="str">
        <f t="shared" si="28"/>
        <v/>
      </c>
      <c r="O289" s="811"/>
      <c r="P289" s="811"/>
      <c r="Q289" s="904"/>
      <c r="R289" s="951"/>
      <c r="S289" s="901"/>
    </row>
    <row r="290" spans="1:19" s="821" customFormat="1" ht="10.5" customHeight="1">
      <c r="A290" s="822">
        <f t="shared" si="29"/>
        <v>277</v>
      </c>
      <c r="B290" s="823"/>
      <c r="C290" s="811"/>
      <c r="D290" s="812"/>
      <c r="E290" s="813" t="str">
        <f t="shared" si="24"/>
        <v/>
      </c>
      <c r="F290" s="814" t="str">
        <f t="shared" si="25"/>
        <v/>
      </c>
      <c r="G290" s="815" t="str">
        <f t="shared" si="26"/>
        <v/>
      </c>
      <c r="H290" s="812"/>
      <c r="I290" s="812"/>
      <c r="J290" s="812"/>
      <c r="K290" s="816" t="str">
        <f t="shared" si="27"/>
        <v/>
      </c>
      <c r="L290" s="817"/>
      <c r="M290" s="818"/>
      <c r="N290" s="815" t="str">
        <f t="shared" si="28"/>
        <v/>
      </c>
      <c r="O290" s="811"/>
      <c r="P290" s="811"/>
      <c r="Q290" s="904"/>
      <c r="R290" s="951"/>
      <c r="S290" s="901"/>
    </row>
    <row r="291" spans="1:19" s="821" customFormat="1" ht="10.5" customHeight="1">
      <c r="A291" s="822">
        <f t="shared" si="29"/>
        <v>278</v>
      </c>
      <c r="B291" s="823"/>
      <c r="C291" s="811"/>
      <c r="D291" s="812"/>
      <c r="E291" s="813" t="str">
        <f t="shared" si="24"/>
        <v/>
      </c>
      <c r="F291" s="814" t="str">
        <f t="shared" si="25"/>
        <v/>
      </c>
      <c r="G291" s="815" t="str">
        <f t="shared" si="26"/>
        <v/>
      </c>
      <c r="H291" s="812"/>
      <c r="I291" s="812"/>
      <c r="J291" s="812"/>
      <c r="K291" s="816" t="str">
        <f t="shared" si="27"/>
        <v/>
      </c>
      <c r="L291" s="817"/>
      <c r="M291" s="818"/>
      <c r="N291" s="815" t="str">
        <f t="shared" si="28"/>
        <v/>
      </c>
      <c r="O291" s="811"/>
      <c r="P291" s="811"/>
      <c r="Q291" s="904"/>
      <c r="R291" s="951"/>
      <c r="S291" s="901"/>
    </row>
    <row r="292" spans="1:19" s="821" customFormat="1" ht="10.5" customHeight="1">
      <c r="A292" s="822">
        <f t="shared" si="29"/>
        <v>279</v>
      </c>
      <c r="B292" s="823"/>
      <c r="C292" s="811"/>
      <c r="D292" s="812"/>
      <c r="E292" s="813" t="str">
        <f t="shared" si="24"/>
        <v/>
      </c>
      <c r="F292" s="814" t="str">
        <f t="shared" si="25"/>
        <v/>
      </c>
      <c r="G292" s="815" t="str">
        <f t="shared" si="26"/>
        <v/>
      </c>
      <c r="H292" s="812"/>
      <c r="I292" s="812"/>
      <c r="J292" s="812"/>
      <c r="K292" s="816" t="str">
        <f t="shared" si="27"/>
        <v/>
      </c>
      <c r="L292" s="817"/>
      <c r="M292" s="818"/>
      <c r="N292" s="815" t="str">
        <f t="shared" si="28"/>
        <v/>
      </c>
      <c r="O292" s="811"/>
      <c r="P292" s="811"/>
      <c r="Q292" s="904"/>
      <c r="R292" s="951"/>
      <c r="S292" s="901"/>
    </row>
    <row r="293" spans="1:19" s="821" customFormat="1" ht="10.5" customHeight="1">
      <c r="A293" s="822">
        <f t="shared" si="29"/>
        <v>280</v>
      </c>
      <c r="B293" s="823"/>
      <c r="C293" s="811"/>
      <c r="D293" s="812"/>
      <c r="E293" s="813" t="str">
        <f t="shared" si="24"/>
        <v/>
      </c>
      <c r="F293" s="814" t="str">
        <f t="shared" si="25"/>
        <v/>
      </c>
      <c r="G293" s="815" t="str">
        <f t="shared" si="26"/>
        <v/>
      </c>
      <c r="H293" s="812"/>
      <c r="I293" s="812"/>
      <c r="J293" s="812"/>
      <c r="K293" s="816" t="str">
        <f t="shared" si="27"/>
        <v/>
      </c>
      <c r="L293" s="817"/>
      <c r="M293" s="818"/>
      <c r="N293" s="815" t="str">
        <f t="shared" si="28"/>
        <v/>
      </c>
      <c r="O293" s="811"/>
      <c r="P293" s="811"/>
      <c r="Q293" s="904"/>
      <c r="R293" s="951"/>
      <c r="S293" s="901"/>
    </row>
    <row r="294" spans="1:19" s="821" customFormat="1" ht="10.5" customHeight="1">
      <c r="A294" s="822">
        <f t="shared" si="29"/>
        <v>281</v>
      </c>
      <c r="B294" s="823"/>
      <c r="C294" s="811"/>
      <c r="D294" s="812"/>
      <c r="E294" s="813" t="str">
        <f t="shared" si="24"/>
        <v/>
      </c>
      <c r="F294" s="814" t="str">
        <f t="shared" si="25"/>
        <v/>
      </c>
      <c r="G294" s="815" t="str">
        <f t="shared" si="26"/>
        <v/>
      </c>
      <c r="H294" s="812"/>
      <c r="I294" s="812"/>
      <c r="J294" s="812"/>
      <c r="K294" s="816" t="str">
        <f t="shared" si="27"/>
        <v/>
      </c>
      <c r="L294" s="817"/>
      <c r="M294" s="818"/>
      <c r="N294" s="815" t="str">
        <f t="shared" si="28"/>
        <v/>
      </c>
      <c r="O294" s="811"/>
      <c r="P294" s="811"/>
      <c r="Q294" s="904"/>
      <c r="R294" s="951"/>
      <c r="S294" s="901"/>
    </row>
    <row r="295" spans="1:19" s="821" customFormat="1" ht="10.5" customHeight="1">
      <c r="A295" s="822">
        <f t="shared" si="29"/>
        <v>282</v>
      </c>
      <c r="B295" s="823"/>
      <c r="C295" s="811"/>
      <c r="D295" s="812"/>
      <c r="E295" s="813" t="str">
        <f t="shared" si="24"/>
        <v/>
      </c>
      <c r="F295" s="814" t="str">
        <f t="shared" si="25"/>
        <v/>
      </c>
      <c r="G295" s="815" t="str">
        <f t="shared" si="26"/>
        <v/>
      </c>
      <c r="H295" s="812"/>
      <c r="I295" s="812"/>
      <c r="J295" s="812"/>
      <c r="K295" s="816" t="str">
        <f t="shared" si="27"/>
        <v/>
      </c>
      <c r="L295" s="817"/>
      <c r="M295" s="818"/>
      <c r="N295" s="815" t="str">
        <f t="shared" si="28"/>
        <v/>
      </c>
      <c r="O295" s="811"/>
      <c r="P295" s="811"/>
      <c r="Q295" s="904"/>
      <c r="R295" s="951"/>
      <c r="S295" s="901"/>
    </row>
    <row r="296" spans="1:19" s="821" customFormat="1" ht="10.5" customHeight="1">
      <c r="A296" s="822">
        <f t="shared" si="29"/>
        <v>283</v>
      </c>
      <c r="B296" s="823"/>
      <c r="C296" s="811"/>
      <c r="D296" s="812"/>
      <c r="E296" s="813" t="str">
        <f t="shared" si="24"/>
        <v/>
      </c>
      <c r="F296" s="814" t="str">
        <f t="shared" si="25"/>
        <v/>
      </c>
      <c r="G296" s="815" t="str">
        <f t="shared" si="26"/>
        <v/>
      </c>
      <c r="H296" s="812"/>
      <c r="I296" s="812"/>
      <c r="J296" s="812"/>
      <c r="K296" s="816" t="str">
        <f t="shared" si="27"/>
        <v/>
      </c>
      <c r="L296" s="817"/>
      <c r="M296" s="818"/>
      <c r="N296" s="815" t="str">
        <f t="shared" si="28"/>
        <v/>
      </c>
      <c r="O296" s="811"/>
      <c r="P296" s="811"/>
      <c r="Q296" s="904"/>
      <c r="R296" s="951"/>
      <c r="S296" s="901"/>
    </row>
    <row r="297" spans="1:19" s="821" customFormat="1" ht="10.5" customHeight="1">
      <c r="A297" s="822">
        <f t="shared" si="29"/>
        <v>284</v>
      </c>
      <c r="B297" s="823"/>
      <c r="C297" s="811"/>
      <c r="D297" s="812"/>
      <c r="E297" s="813" t="str">
        <f t="shared" si="24"/>
        <v/>
      </c>
      <c r="F297" s="814" t="str">
        <f t="shared" si="25"/>
        <v/>
      </c>
      <c r="G297" s="815" t="str">
        <f t="shared" si="26"/>
        <v/>
      </c>
      <c r="H297" s="812"/>
      <c r="I297" s="812"/>
      <c r="J297" s="812"/>
      <c r="K297" s="816" t="str">
        <f t="shared" si="27"/>
        <v/>
      </c>
      <c r="L297" s="817"/>
      <c r="M297" s="818"/>
      <c r="N297" s="815" t="str">
        <f t="shared" si="28"/>
        <v/>
      </c>
      <c r="O297" s="811"/>
      <c r="P297" s="811"/>
      <c r="Q297" s="904"/>
      <c r="R297" s="951"/>
      <c r="S297" s="901"/>
    </row>
    <row r="298" spans="1:19" s="821" customFormat="1" ht="10.5" customHeight="1">
      <c r="A298" s="822">
        <f t="shared" si="29"/>
        <v>285</v>
      </c>
      <c r="B298" s="823"/>
      <c r="C298" s="811"/>
      <c r="D298" s="812"/>
      <c r="E298" s="813" t="str">
        <f t="shared" si="24"/>
        <v/>
      </c>
      <c r="F298" s="814" t="str">
        <f t="shared" si="25"/>
        <v/>
      </c>
      <c r="G298" s="815" t="str">
        <f t="shared" si="26"/>
        <v/>
      </c>
      <c r="H298" s="812"/>
      <c r="I298" s="812"/>
      <c r="J298" s="812"/>
      <c r="K298" s="816" t="str">
        <f t="shared" si="27"/>
        <v/>
      </c>
      <c r="L298" s="817"/>
      <c r="M298" s="818"/>
      <c r="N298" s="815" t="str">
        <f t="shared" si="28"/>
        <v/>
      </c>
      <c r="O298" s="811"/>
      <c r="P298" s="811"/>
      <c r="Q298" s="904"/>
      <c r="R298" s="951"/>
      <c r="S298" s="901"/>
    </row>
    <row r="299" spans="1:19" s="821" customFormat="1" ht="10.5" customHeight="1">
      <c r="A299" s="822">
        <f t="shared" si="29"/>
        <v>286</v>
      </c>
      <c r="B299" s="823"/>
      <c r="C299" s="811"/>
      <c r="D299" s="812"/>
      <c r="E299" s="813" t="str">
        <f t="shared" si="24"/>
        <v/>
      </c>
      <c r="F299" s="814" t="str">
        <f t="shared" si="25"/>
        <v/>
      </c>
      <c r="G299" s="815" t="str">
        <f t="shared" si="26"/>
        <v/>
      </c>
      <c r="H299" s="812"/>
      <c r="I299" s="812"/>
      <c r="J299" s="812"/>
      <c r="K299" s="816" t="str">
        <f t="shared" si="27"/>
        <v/>
      </c>
      <c r="L299" s="817"/>
      <c r="M299" s="818"/>
      <c r="N299" s="815" t="str">
        <f t="shared" si="28"/>
        <v/>
      </c>
      <c r="O299" s="811"/>
      <c r="P299" s="811"/>
      <c r="Q299" s="904"/>
      <c r="R299" s="951"/>
      <c r="S299" s="901"/>
    </row>
    <row r="300" spans="1:19" s="821" customFormat="1" ht="10.5" customHeight="1">
      <c r="A300" s="822">
        <f t="shared" si="29"/>
        <v>287</v>
      </c>
      <c r="B300" s="823"/>
      <c r="C300" s="811"/>
      <c r="D300" s="812"/>
      <c r="E300" s="813" t="str">
        <f t="shared" si="24"/>
        <v/>
      </c>
      <c r="F300" s="814" t="str">
        <f t="shared" si="25"/>
        <v/>
      </c>
      <c r="G300" s="815" t="str">
        <f t="shared" si="26"/>
        <v/>
      </c>
      <c r="H300" s="812"/>
      <c r="I300" s="812"/>
      <c r="J300" s="812"/>
      <c r="K300" s="816" t="str">
        <f t="shared" si="27"/>
        <v/>
      </c>
      <c r="L300" s="817"/>
      <c r="M300" s="818"/>
      <c r="N300" s="815" t="str">
        <f t="shared" si="28"/>
        <v/>
      </c>
      <c r="O300" s="811"/>
      <c r="P300" s="811"/>
      <c r="Q300" s="904"/>
      <c r="R300" s="951"/>
      <c r="S300" s="901"/>
    </row>
    <row r="301" spans="1:19" s="821" customFormat="1" ht="10.5" customHeight="1">
      <c r="A301" s="822">
        <f t="shared" si="29"/>
        <v>288</v>
      </c>
      <c r="B301" s="823"/>
      <c r="C301" s="811"/>
      <c r="D301" s="812"/>
      <c r="E301" s="813" t="str">
        <f t="shared" si="24"/>
        <v/>
      </c>
      <c r="F301" s="814" t="str">
        <f t="shared" si="25"/>
        <v/>
      </c>
      <c r="G301" s="815" t="str">
        <f t="shared" si="26"/>
        <v/>
      </c>
      <c r="H301" s="812"/>
      <c r="I301" s="812"/>
      <c r="J301" s="812"/>
      <c r="K301" s="816" t="str">
        <f t="shared" si="27"/>
        <v/>
      </c>
      <c r="L301" s="817"/>
      <c r="M301" s="818"/>
      <c r="N301" s="815" t="str">
        <f t="shared" si="28"/>
        <v/>
      </c>
      <c r="O301" s="811"/>
      <c r="P301" s="811"/>
      <c r="Q301" s="904"/>
      <c r="R301" s="951"/>
      <c r="S301" s="901"/>
    </row>
    <row r="302" spans="1:19" s="821" customFormat="1" ht="10.5" customHeight="1">
      <c r="A302" s="822">
        <f t="shared" si="29"/>
        <v>289</v>
      </c>
      <c r="B302" s="823"/>
      <c r="C302" s="811"/>
      <c r="D302" s="812"/>
      <c r="E302" s="813" t="str">
        <f t="shared" si="24"/>
        <v/>
      </c>
      <c r="F302" s="814" t="str">
        <f t="shared" si="25"/>
        <v/>
      </c>
      <c r="G302" s="815" t="str">
        <f t="shared" si="26"/>
        <v/>
      </c>
      <c r="H302" s="812"/>
      <c r="I302" s="812"/>
      <c r="J302" s="812"/>
      <c r="K302" s="816" t="str">
        <f t="shared" si="27"/>
        <v/>
      </c>
      <c r="L302" s="817"/>
      <c r="M302" s="818"/>
      <c r="N302" s="815" t="str">
        <f t="shared" si="28"/>
        <v/>
      </c>
      <c r="O302" s="811"/>
      <c r="P302" s="811"/>
      <c r="Q302" s="904"/>
      <c r="R302" s="951"/>
      <c r="S302" s="901"/>
    </row>
    <row r="303" spans="1:19" s="821" customFormat="1" ht="10.5" customHeight="1">
      <c r="A303" s="822">
        <f t="shared" si="29"/>
        <v>290</v>
      </c>
      <c r="B303" s="823"/>
      <c r="C303" s="811"/>
      <c r="D303" s="812"/>
      <c r="E303" s="813" t="str">
        <f t="shared" si="24"/>
        <v/>
      </c>
      <c r="F303" s="814" t="str">
        <f t="shared" si="25"/>
        <v/>
      </c>
      <c r="G303" s="815" t="str">
        <f t="shared" si="26"/>
        <v/>
      </c>
      <c r="H303" s="812"/>
      <c r="I303" s="812"/>
      <c r="J303" s="812"/>
      <c r="K303" s="816" t="str">
        <f t="shared" si="27"/>
        <v/>
      </c>
      <c r="L303" s="817"/>
      <c r="M303" s="818"/>
      <c r="N303" s="815" t="str">
        <f t="shared" si="28"/>
        <v/>
      </c>
      <c r="O303" s="811"/>
      <c r="P303" s="811"/>
      <c r="Q303" s="904"/>
      <c r="R303" s="951"/>
      <c r="S303" s="901"/>
    </row>
    <row r="304" spans="1:19" s="821" customFormat="1" ht="10.5" customHeight="1">
      <c r="A304" s="822">
        <f t="shared" si="29"/>
        <v>291</v>
      </c>
      <c r="B304" s="823"/>
      <c r="C304" s="811"/>
      <c r="D304" s="812"/>
      <c r="E304" s="813" t="str">
        <f t="shared" si="24"/>
        <v/>
      </c>
      <c r="F304" s="814" t="str">
        <f t="shared" si="25"/>
        <v/>
      </c>
      <c r="G304" s="815" t="str">
        <f t="shared" si="26"/>
        <v/>
      </c>
      <c r="H304" s="812"/>
      <c r="I304" s="812"/>
      <c r="J304" s="812"/>
      <c r="K304" s="816" t="str">
        <f t="shared" si="27"/>
        <v/>
      </c>
      <c r="L304" s="817"/>
      <c r="M304" s="818"/>
      <c r="N304" s="815" t="str">
        <f t="shared" si="28"/>
        <v/>
      </c>
      <c r="O304" s="811"/>
      <c r="P304" s="811"/>
      <c r="Q304" s="904"/>
      <c r="R304" s="951"/>
      <c r="S304" s="901"/>
    </row>
    <row r="305" spans="1:19" s="821" customFormat="1" ht="10.5" customHeight="1">
      <c r="A305" s="822">
        <f t="shared" si="29"/>
        <v>292</v>
      </c>
      <c r="B305" s="823"/>
      <c r="C305" s="811"/>
      <c r="D305" s="812"/>
      <c r="E305" s="813" t="str">
        <f t="shared" si="24"/>
        <v/>
      </c>
      <c r="F305" s="814" t="str">
        <f t="shared" si="25"/>
        <v/>
      </c>
      <c r="G305" s="815" t="str">
        <f t="shared" si="26"/>
        <v/>
      </c>
      <c r="H305" s="812"/>
      <c r="I305" s="812"/>
      <c r="J305" s="812"/>
      <c r="K305" s="816" t="str">
        <f t="shared" si="27"/>
        <v/>
      </c>
      <c r="L305" s="817"/>
      <c r="M305" s="818"/>
      <c r="N305" s="815" t="str">
        <f t="shared" si="28"/>
        <v/>
      </c>
      <c r="O305" s="811"/>
      <c r="P305" s="811"/>
      <c r="Q305" s="904"/>
      <c r="R305" s="951"/>
      <c r="S305" s="901"/>
    </row>
    <row r="306" spans="1:19" s="821" customFormat="1" ht="10.5" customHeight="1">
      <c r="A306" s="822">
        <f t="shared" si="29"/>
        <v>293</v>
      </c>
      <c r="B306" s="823"/>
      <c r="C306" s="811"/>
      <c r="D306" s="812"/>
      <c r="E306" s="813" t="str">
        <f t="shared" si="24"/>
        <v/>
      </c>
      <c r="F306" s="814" t="str">
        <f t="shared" si="25"/>
        <v/>
      </c>
      <c r="G306" s="815" t="str">
        <f t="shared" si="26"/>
        <v/>
      </c>
      <c r="H306" s="812"/>
      <c r="I306" s="812"/>
      <c r="J306" s="812"/>
      <c r="K306" s="816" t="str">
        <f t="shared" si="27"/>
        <v/>
      </c>
      <c r="L306" s="817"/>
      <c r="M306" s="818"/>
      <c r="N306" s="815" t="str">
        <f t="shared" si="28"/>
        <v/>
      </c>
      <c r="O306" s="811"/>
      <c r="P306" s="811"/>
      <c r="Q306" s="904"/>
      <c r="R306" s="951"/>
      <c r="S306" s="901"/>
    </row>
    <row r="307" spans="1:19" s="821" customFormat="1" ht="10.5" customHeight="1">
      <c r="A307" s="822">
        <f t="shared" si="29"/>
        <v>294</v>
      </c>
      <c r="B307" s="823"/>
      <c r="C307" s="811"/>
      <c r="D307" s="812"/>
      <c r="E307" s="813" t="str">
        <f t="shared" si="24"/>
        <v/>
      </c>
      <c r="F307" s="814" t="str">
        <f t="shared" si="25"/>
        <v/>
      </c>
      <c r="G307" s="815" t="str">
        <f t="shared" si="26"/>
        <v/>
      </c>
      <c r="H307" s="812"/>
      <c r="I307" s="812"/>
      <c r="J307" s="812"/>
      <c r="K307" s="816" t="str">
        <f t="shared" si="27"/>
        <v/>
      </c>
      <c r="L307" s="817"/>
      <c r="M307" s="818"/>
      <c r="N307" s="815" t="str">
        <f t="shared" si="28"/>
        <v/>
      </c>
      <c r="O307" s="811"/>
      <c r="P307" s="811"/>
      <c r="Q307" s="904"/>
      <c r="R307" s="951"/>
      <c r="S307" s="901"/>
    </row>
    <row r="308" spans="1:19" s="821" customFormat="1" ht="10.5" customHeight="1">
      <c r="A308" s="822">
        <f t="shared" si="29"/>
        <v>295</v>
      </c>
      <c r="B308" s="823"/>
      <c r="C308" s="811"/>
      <c r="D308" s="812"/>
      <c r="E308" s="813" t="str">
        <f t="shared" si="24"/>
        <v/>
      </c>
      <c r="F308" s="814" t="str">
        <f t="shared" si="25"/>
        <v/>
      </c>
      <c r="G308" s="815" t="str">
        <f t="shared" si="26"/>
        <v/>
      </c>
      <c r="H308" s="812"/>
      <c r="I308" s="812"/>
      <c r="J308" s="812"/>
      <c r="K308" s="816" t="str">
        <f t="shared" si="27"/>
        <v/>
      </c>
      <c r="L308" s="817"/>
      <c r="M308" s="818"/>
      <c r="N308" s="815" t="str">
        <f t="shared" si="28"/>
        <v/>
      </c>
      <c r="O308" s="811"/>
      <c r="P308" s="811"/>
      <c r="Q308" s="904"/>
      <c r="R308" s="951"/>
      <c r="S308" s="901"/>
    </row>
    <row r="309" spans="1:19" s="821" customFormat="1" ht="10.5" customHeight="1">
      <c r="A309" s="822">
        <f t="shared" si="29"/>
        <v>296</v>
      </c>
      <c r="B309" s="823"/>
      <c r="C309" s="811"/>
      <c r="D309" s="812"/>
      <c r="E309" s="813" t="str">
        <f t="shared" si="24"/>
        <v/>
      </c>
      <c r="F309" s="814" t="str">
        <f t="shared" si="25"/>
        <v/>
      </c>
      <c r="G309" s="815" t="str">
        <f t="shared" si="26"/>
        <v/>
      </c>
      <c r="H309" s="812"/>
      <c r="I309" s="812"/>
      <c r="J309" s="812"/>
      <c r="K309" s="816" t="str">
        <f t="shared" si="27"/>
        <v/>
      </c>
      <c r="L309" s="817"/>
      <c r="M309" s="818"/>
      <c r="N309" s="815" t="str">
        <f t="shared" si="28"/>
        <v/>
      </c>
      <c r="O309" s="811"/>
      <c r="P309" s="811"/>
      <c r="Q309" s="904"/>
      <c r="R309" s="951"/>
      <c r="S309" s="901"/>
    </row>
    <row r="310" spans="1:19" s="821" customFormat="1" ht="10.5" customHeight="1">
      <c r="A310" s="822">
        <f t="shared" si="29"/>
        <v>297</v>
      </c>
      <c r="B310" s="823"/>
      <c r="C310" s="811"/>
      <c r="D310" s="812"/>
      <c r="E310" s="813" t="str">
        <f t="shared" si="24"/>
        <v/>
      </c>
      <c r="F310" s="814" t="str">
        <f t="shared" si="25"/>
        <v/>
      </c>
      <c r="G310" s="815" t="str">
        <f t="shared" si="26"/>
        <v/>
      </c>
      <c r="H310" s="812"/>
      <c r="I310" s="812"/>
      <c r="J310" s="812"/>
      <c r="K310" s="816" t="str">
        <f t="shared" si="27"/>
        <v/>
      </c>
      <c r="L310" s="817"/>
      <c r="M310" s="818"/>
      <c r="N310" s="815" t="str">
        <f t="shared" si="28"/>
        <v/>
      </c>
      <c r="O310" s="811"/>
      <c r="P310" s="811"/>
      <c r="Q310" s="904"/>
      <c r="R310" s="951"/>
      <c r="S310" s="901"/>
    </row>
    <row r="311" spans="1:19" s="821" customFormat="1" ht="10.5" customHeight="1">
      <c r="A311" s="822">
        <f t="shared" si="29"/>
        <v>298</v>
      </c>
      <c r="B311" s="823"/>
      <c r="C311" s="811"/>
      <c r="D311" s="812"/>
      <c r="E311" s="813" t="str">
        <f t="shared" si="24"/>
        <v/>
      </c>
      <c r="F311" s="814" t="str">
        <f t="shared" si="25"/>
        <v/>
      </c>
      <c r="G311" s="815" t="str">
        <f t="shared" si="26"/>
        <v/>
      </c>
      <c r="H311" s="812"/>
      <c r="I311" s="812"/>
      <c r="J311" s="812"/>
      <c r="K311" s="816" t="str">
        <f t="shared" si="27"/>
        <v/>
      </c>
      <c r="L311" s="817"/>
      <c r="M311" s="818"/>
      <c r="N311" s="815" t="str">
        <f t="shared" si="28"/>
        <v/>
      </c>
      <c r="O311" s="811"/>
      <c r="P311" s="811"/>
      <c r="Q311" s="904"/>
      <c r="R311" s="951"/>
      <c r="S311" s="901"/>
    </row>
    <row r="312" spans="1:19" s="821" customFormat="1" ht="10.5" customHeight="1">
      <c r="A312" s="822">
        <f t="shared" si="29"/>
        <v>299</v>
      </c>
      <c r="B312" s="823"/>
      <c r="C312" s="811"/>
      <c r="D312" s="812"/>
      <c r="E312" s="813" t="str">
        <f t="shared" si="24"/>
        <v/>
      </c>
      <c r="F312" s="814" t="str">
        <f t="shared" si="25"/>
        <v/>
      </c>
      <c r="G312" s="815" t="str">
        <f t="shared" si="26"/>
        <v/>
      </c>
      <c r="H312" s="812"/>
      <c r="I312" s="812"/>
      <c r="J312" s="812"/>
      <c r="K312" s="816" t="str">
        <f t="shared" si="27"/>
        <v/>
      </c>
      <c r="L312" s="817"/>
      <c r="M312" s="818"/>
      <c r="N312" s="815" t="str">
        <f t="shared" si="28"/>
        <v/>
      </c>
      <c r="O312" s="811"/>
      <c r="P312" s="811"/>
      <c r="Q312" s="904"/>
      <c r="R312" s="951"/>
      <c r="S312" s="901"/>
    </row>
    <row r="313" spans="1:19" s="821" customFormat="1" ht="10.5" customHeight="1">
      <c r="A313" s="822">
        <f t="shared" si="29"/>
        <v>300</v>
      </c>
      <c r="B313" s="823"/>
      <c r="C313" s="811"/>
      <c r="D313" s="812"/>
      <c r="E313" s="813" t="str">
        <f t="shared" si="24"/>
        <v/>
      </c>
      <c r="F313" s="814" t="str">
        <f t="shared" si="25"/>
        <v/>
      </c>
      <c r="G313" s="815" t="str">
        <f t="shared" si="26"/>
        <v/>
      </c>
      <c r="H313" s="812"/>
      <c r="I313" s="812"/>
      <c r="J313" s="812"/>
      <c r="K313" s="816" t="str">
        <f t="shared" si="27"/>
        <v/>
      </c>
      <c r="L313" s="817"/>
      <c r="M313" s="818"/>
      <c r="N313" s="815" t="str">
        <f t="shared" si="28"/>
        <v/>
      </c>
      <c r="O313" s="811"/>
      <c r="P313" s="811"/>
      <c r="Q313" s="904"/>
      <c r="R313" s="951"/>
      <c r="S313" s="901"/>
    </row>
    <row r="314" spans="1:19" s="821" customFormat="1" ht="10.5" customHeight="1">
      <c r="A314" s="822">
        <f t="shared" si="29"/>
        <v>301</v>
      </c>
      <c r="B314" s="823"/>
      <c r="C314" s="811"/>
      <c r="D314" s="812"/>
      <c r="E314" s="813" t="str">
        <f t="shared" si="24"/>
        <v/>
      </c>
      <c r="F314" s="814" t="str">
        <f t="shared" si="25"/>
        <v/>
      </c>
      <c r="G314" s="815" t="str">
        <f t="shared" si="26"/>
        <v/>
      </c>
      <c r="H314" s="812"/>
      <c r="I314" s="812"/>
      <c r="J314" s="812"/>
      <c r="K314" s="816" t="str">
        <f t="shared" si="27"/>
        <v/>
      </c>
      <c r="L314" s="817"/>
      <c r="M314" s="818"/>
      <c r="N314" s="815" t="str">
        <f t="shared" si="28"/>
        <v/>
      </c>
      <c r="O314" s="811"/>
      <c r="P314" s="811"/>
      <c r="Q314" s="904"/>
      <c r="R314" s="951"/>
      <c r="S314" s="901"/>
    </row>
    <row r="315" spans="1:19" s="821" customFormat="1" ht="10.5" customHeight="1">
      <c r="A315" s="822">
        <f t="shared" si="29"/>
        <v>302</v>
      </c>
      <c r="B315" s="823"/>
      <c r="C315" s="811"/>
      <c r="D315" s="812"/>
      <c r="E315" s="813" t="str">
        <f t="shared" si="24"/>
        <v/>
      </c>
      <c r="F315" s="814" t="str">
        <f t="shared" si="25"/>
        <v/>
      </c>
      <c r="G315" s="815" t="str">
        <f t="shared" si="26"/>
        <v/>
      </c>
      <c r="H315" s="812"/>
      <c r="I315" s="812"/>
      <c r="J315" s="812"/>
      <c r="K315" s="816" t="str">
        <f t="shared" si="27"/>
        <v/>
      </c>
      <c r="L315" s="817"/>
      <c r="M315" s="818"/>
      <c r="N315" s="815" t="str">
        <f t="shared" si="28"/>
        <v/>
      </c>
      <c r="O315" s="811"/>
      <c r="P315" s="811"/>
      <c r="Q315" s="904"/>
      <c r="R315" s="951"/>
      <c r="S315" s="901"/>
    </row>
    <row r="316" spans="1:19" s="821" customFormat="1" ht="10.5" customHeight="1">
      <c r="A316" s="822">
        <f t="shared" si="29"/>
        <v>303</v>
      </c>
      <c r="B316" s="823"/>
      <c r="C316" s="811"/>
      <c r="D316" s="812"/>
      <c r="E316" s="813" t="str">
        <f t="shared" si="24"/>
        <v/>
      </c>
      <c r="F316" s="814" t="str">
        <f t="shared" si="25"/>
        <v/>
      </c>
      <c r="G316" s="815" t="str">
        <f t="shared" si="26"/>
        <v/>
      </c>
      <c r="H316" s="812"/>
      <c r="I316" s="812"/>
      <c r="J316" s="812"/>
      <c r="K316" s="816" t="str">
        <f t="shared" si="27"/>
        <v/>
      </c>
      <c r="L316" s="817"/>
      <c r="M316" s="818"/>
      <c r="N316" s="815" t="str">
        <f t="shared" si="28"/>
        <v/>
      </c>
      <c r="O316" s="811"/>
      <c r="P316" s="811"/>
      <c r="Q316" s="904"/>
      <c r="R316" s="951"/>
      <c r="S316" s="901"/>
    </row>
    <row r="317" spans="1:19" s="821" customFormat="1" ht="10.5" customHeight="1">
      <c r="A317" s="822">
        <f t="shared" si="29"/>
        <v>304</v>
      </c>
      <c r="B317" s="823"/>
      <c r="C317" s="811"/>
      <c r="D317" s="812"/>
      <c r="E317" s="813" t="str">
        <f t="shared" si="24"/>
        <v/>
      </c>
      <c r="F317" s="814" t="str">
        <f t="shared" si="25"/>
        <v/>
      </c>
      <c r="G317" s="815" t="str">
        <f t="shared" si="26"/>
        <v/>
      </c>
      <c r="H317" s="812"/>
      <c r="I317" s="812"/>
      <c r="J317" s="812"/>
      <c r="K317" s="816" t="str">
        <f t="shared" si="27"/>
        <v/>
      </c>
      <c r="L317" s="817"/>
      <c r="M317" s="818"/>
      <c r="N317" s="815" t="str">
        <f t="shared" si="28"/>
        <v/>
      </c>
      <c r="O317" s="811"/>
      <c r="P317" s="811"/>
      <c r="Q317" s="904"/>
      <c r="R317" s="951"/>
      <c r="S317" s="901"/>
    </row>
    <row r="318" spans="1:19" s="821" customFormat="1" ht="10.5" customHeight="1">
      <c r="A318" s="822">
        <f t="shared" si="29"/>
        <v>305</v>
      </c>
      <c r="B318" s="823"/>
      <c r="C318" s="811"/>
      <c r="D318" s="812"/>
      <c r="E318" s="813" t="str">
        <f t="shared" si="24"/>
        <v/>
      </c>
      <c r="F318" s="814" t="str">
        <f t="shared" si="25"/>
        <v/>
      </c>
      <c r="G318" s="815" t="str">
        <f t="shared" si="26"/>
        <v/>
      </c>
      <c r="H318" s="812"/>
      <c r="I318" s="812"/>
      <c r="J318" s="812"/>
      <c r="K318" s="816" t="str">
        <f t="shared" si="27"/>
        <v/>
      </c>
      <c r="L318" s="817"/>
      <c r="M318" s="818"/>
      <c r="N318" s="815" t="str">
        <f t="shared" si="28"/>
        <v/>
      </c>
      <c r="O318" s="811"/>
      <c r="P318" s="811"/>
      <c r="Q318" s="904"/>
      <c r="R318" s="951"/>
      <c r="S318" s="901"/>
    </row>
    <row r="319" spans="1:19" s="821" customFormat="1" ht="10.5" customHeight="1">
      <c r="A319" s="822">
        <f t="shared" si="29"/>
        <v>306</v>
      </c>
      <c r="B319" s="823"/>
      <c r="C319" s="811"/>
      <c r="D319" s="812"/>
      <c r="E319" s="813" t="str">
        <f t="shared" si="24"/>
        <v/>
      </c>
      <c r="F319" s="814" t="str">
        <f t="shared" si="25"/>
        <v/>
      </c>
      <c r="G319" s="815" t="str">
        <f t="shared" si="26"/>
        <v/>
      </c>
      <c r="H319" s="812"/>
      <c r="I319" s="812"/>
      <c r="J319" s="812"/>
      <c r="K319" s="816" t="str">
        <f t="shared" si="27"/>
        <v/>
      </c>
      <c r="L319" s="817"/>
      <c r="M319" s="818"/>
      <c r="N319" s="815" t="str">
        <f t="shared" si="28"/>
        <v/>
      </c>
      <c r="O319" s="811"/>
      <c r="P319" s="811"/>
      <c r="Q319" s="904"/>
      <c r="R319" s="951"/>
      <c r="S319" s="901"/>
    </row>
    <row r="320" spans="1:19" s="821" customFormat="1" ht="10.5" customHeight="1">
      <c r="A320" s="822">
        <f t="shared" si="29"/>
        <v>307</v>
      </c>
      <c r="B320" s="823"/>
      <c r="C320" s="811"/>
      <c r="D320" s="812"/>
      <c r="E320" s="813" t="str">
        <f t="shared" si="24"/>
        <v/>
      </c>
      <c r="F320" s="814" t="str">
        <f t="shared" si="25"/>
        <v/>
      </c>
      <c r="G320" s="815" t="str">
        <f t="shared" si="26"/>
        <v/>
      </c>
      <c r="H320" s="812"/>
      <c r="I320" s="812"/>
      <c r="J320" s="812"/>
      <c r="K320" s="816" t="str">
        <f t="shared" si="27"/>
        <v/>
      </c>
      <c r="L320" s="817"/>
      <c r="M320" s="818"/>
      <c r="N320" s="815" t="str">
        <f t="shared" si="28"/>
        <v/>
      </c>
      <c r="O320" s="811"/>
      <c r="P320" s="811"/>
      <c r="Q320" s="904"/>
      <c r="R320" s="951"/>
      <c r="S320" s="901"/>
    </row>
    <row r="321" spans="1:19" s="821" customFormat="1" ht="10.5" customHeight="1">
      <c r="A321" s="822">
        <f t="shared" si="29"/>
        <v>308</v>
      </c>
      <c r="B321" s="823"/>
      <c r="C321" s="811"/>
      <c r="D321" s="812"/>
      <c r="E321" s="813" t="str">
        <f t="shared" si="24"/>
        <v/>
      </c>
      <c r="F321" s="814" t="str">
        <f t="shared" si="25"/>
        <v/>
      </c>
      <c r="G321" s="815" t="str">
        <f t="shared" si="26"/>
        <v/>
      </c>
      <c r="H321" s="812"/>
      <c r="I321" s="812"/>
      <c r="J321" s="812"/>
      <c r="K321" s="816" t="str">
        <f t="shared" si="27"/>
        <v/>
      </c>
      <c r="L321" s="817"/>
      <c r="M321" s="818"/>
      <c r="N321" s="815" t="str">
        <f t="shared" si="28"/>
        <v/>
      </c>
      <c r="O321" s="811"/>
      <c r="P321" s="811"/>
      <c r="Q321" s="904"/>
      <c r="R321" s="951"/>
      <c r="S321" s="901"/>
    </row>
    <row r="322" spans="1:19" s="821" customFormat="1" ht="10.5" customHeight="1">
      <c r="A322" s="822">
        <f t="shared" si="29"/>
        <v>309</v>
      </c>
      <c r="B322" s="823"/>
      <c r="C322" s="811"/>
      <c r="D322" s="812"/>
      <c r="E322" s="813" t="str">
        <f t="shared" si="24"/>
        <v/>
      </c>
      <c r="F322" s="814" t="str">
        <f t="shared" si="25"/>
        <v/>
      </c>
      <c r="G322" s="815" t="str">
        <f t="shared" si="26"/>
        <v/>
      </c>
      <c r="H322" s="812"/>
      <c r="I322" s="812"/>
      <c r="J322" s="812"/>
      <c r="K322" s="816" t="str">
        <f t="shared" si="27"/>
        <v/>
      </c>
      <c r="L322" s="817"/>
      <c r="M322" s="818"/>
      <c r="N322" s="815" t="str">
        <f t="shared" si="28"/>
        <v/>
      </c>
      <c r="O322" s="811"/>
      <c r="P322" s="811"/>
      <c r="Q322" s="904"/>
      <c r="R322" s="951"/>
      <c r="S322" s="901"/>
    </row>
    <row r="323" spans="1:19" s="821" customFormat="1" ht="10.5" customHeight="1">
      <c r="A323" s="822">
        <f t="shared" si="29"/>
        <v>310</v>
      </c>
      <c r="B323" s="823"/>
      <c r="C323" s="811"/>
      <c r="D323" s="812"/>
      <c r="E323" s="813" t="str">
        <f t="shared" si="24"/>
        <v/>
      </c>
      <c r="F323" s="814" t="str">
        <f t="shared" si="25"/>
        <v/>
      </c>
      <c r="G323" s="815" t="str">
        <f t="shared" si="26"/>
        <v/>
      </c>
      <c r="H323" s="812"/>
      <c r="I323" s="812"/>
      <c r="J323" s="812"/>
      <c r="K323" s="816" t="str">
        <f t="shared" si="27"/>
        <v/>
      </c>
      <c r="L323" s="817"/>
      <c r="M323" s="818"/>
      <c r="N323" s="815" t="str">
        <f t="shared" si="28"/>
        <v/>
      </c>
      <c r="O323" s="811"/>
      <c r="P323" s="811"/>
      <c r="Q323" s="904"/>
      <c r="R323" s="951"/>
      <c r="S323" s="901"/>
    </row>
    <row r="324" spans="1:19" s="821" customFormat="1" ht="10.5" customHeight="1">
      <c r="A324" s="822">
        <f t="shared" si="29"/>
        <v>311</v>
      </c>
      <c r="B324" s="823"/>
      <c r="C324" s="811"/>
      <c r="D324" s="812"/>
      <c r="E324" s="813" t="str">
        <f t="shared" si="24"/>
        <v/>
      </c>
      <c r="F324" s="814" t="str">
        <f t="shared" si="25"/>
        <v/>
      </c>
      <c r="G324" s="815" t="str">
        <f t="shared" si="26"/>
        <v/>
      </c>
      <c r="H324" s="812"/>
      <c r="I324" s="812"/>
      <c r="J324" s="812"/>
      <c r="K324" s="816" t="str">
        <f t="shared" si="27"/>
        <v/>
      </c>
      <c r="L324" s="817"/>
      <c r="M324" s="818"/>
      <c r="N324" s="815" t="str">
        <f t="shared" si="28"/>
        <v/>
      </c>
      <c r="O324" s="811"/>
      <c r="P324" s="811"/>
      <c r="Q324" s="904"/>
      <c r="R324" s="951"/>
      <c r="S324" s="901"/>
    </row>
    <row r="325" spans="1:19" s="821" customFormat="1" ht="10.5" customHeight="1">
      <c r="A325" s="822">
        <f t="shared" si="29"/>
        <v>312</v>
      </c>
      <c r="B325" s="823"/>
      <c r="C325" s="811"/>
      <c r="D325" s="812"/>
      <c r="E325" s="813" t="str">
        <f t="shared" si="24"/>
        <v/>
      </c>
      <c r="F325" s="814" t="str">
        <f t="shared" si="25"/>
        <v/>
      </c>
      <c r="G325" s="815" t="str">
        <f t="shared" si="26"/>
        <v/>
      </c>
      <c r="H325" s="812"/>
      <c r="I325" s="812"/>
      <c r="J325" s="812"/>
      <c r="K325" s="816" t="str">
        <f t="shared" si="27"/>
        <v/>
      </c>
      <c r="L325" s="817"/>
      <c r="M325" s="818"/>
      <c r="N325" s="815" t="str">
        <f t="shared" si="28"/>
        <v/>
      </c>
      <c r="O325" s="811"/>
      <c r="P325" s="811"/>
      <c r="Q325" s="904"/>
      <c r="R325" s="951"/>
      <c r="S325" s="901"/>
    </row>
    <row r="326" spans="1:19" s="821" customFormat="1" ht="10.5" customHeight="1">
      <c r="A326" s="822">
        <f t="shared" si="29"/>
        <v>313</v>
      </c>
      <c r="B326" s="823"/>
      <c r="C326" s="811"/>
      <c r="D326" s="812"/>
      <c r="E326" s="813" t="str">
        <f t="shared" si="24"/>
        <v/>
      </c>
      <c r="F326" s="814" t="str">
        <f t="shared" si="25"/>
        <v/>
      </c>
      <c r="G326" s="815" t="str">
        <f t="shared" si="26"/>
        <v/>
      </c>
      <c r="H326" s="812"/>
      <c r="I326" s="812"/>
      <c r="J326" s="812"/>
      <c r="K326" s="816" t="str">
        <f t="shared" si="27"/>
        <v/>
      </c>
      <c r="L326" s="817"/>
      <c r="M326" s="818"/>
      <c r="N326" s="815" t="str">
        <f t="shared" si="28"/>
        <v/>
      </c>
      <c r="O326" s="811"/>
      <c r="P326" s="811"/>
      <c r="Q326" s="904"/>
      <c r="R326" s="951"/>
      <c r="S326" s="901"/>
    </row>
    <row r="327" spans="1:19" s="821" customFormat="1" ht="10.5" customHeight="1">
      <c r="A327" s="822">
        <f t="shared" si="29"/>
        <v>314</v>
      </c>
      <c r="B327" s="823"/>
      <c r="C327" s="811"/>
      <c r="D327" s="812"/>
      <c r="E327" s="813" t="str">
        <f t="shared" si="24"/>
        <v/>
      </c>
      <c r="F327" s="814" t="str">
        <f t="shared" si="25"/>
        <v/>
      </c>
      <c r="G327" s="815" t="str">
        <f t="shared" si="26"/>
        <v/>
      </c>
      <c r="H327" s="812"/>
      <c r="I327" s="812"/>
      <c r="J327" s="812"/>
      <c r="K327" s="816" t="str">
        <f t="shared" si="27"/>
        <v/>
      </c>
      <c r="L327" s="817"/>
      <c r="M327" s="818"/>
      <c r="N327" s="815" t="str">
        <f t="shared" si="28"/>
        <v/>
      </c>
      <c r="O327" s="811"/>
      <c r="P327" s="811"/>
      <c r="Q327" s="904"/>
      <c r="R327" s="951"/>
      <c r="S327" s="901"/>
    </row>
    <row r="328" spans="1:19" s="821" customFormat="1" ht="10.5" customHeight="1">
      <c r="A328" s="822">
        <f t="shared" si="29"/>
        <v>315</v>
      </c>
      <c r="B328" s="823"/>
      <c r="C328" s="811"/>
      <c r="D328" s="812"/>
      <c r="E328" s="813" t="str">
        <f t="shared" si="24"/>
        <v/>
      </c>
      <c r="F328" s="814" t="str">
        <f t="shared" si="25"/>
        <v/>
      </c>
      <c r="G328" s="815" t="str">
        <f t="shared" si="26"/>
        <v/>
      </c>
      <c r="H328" s="812"/>
      <c r="I328" s="812"/>
      <c r="J328" s="812"/>
      <c r="K328" s="816" t="str">
        <f t="shared" si="27"/>
        <v/>
      </c>
      <c r="L328" s="817"/>
      <c r="M328" s="818"/>
      <c r="N328" s="815" t="str">
        <f t="shared" si="28"/>
        <v/>
      </c>
      <c r="O328" s="811"/>
      <c r="P328" s="811"/>
      <c r="Q328" s="904"/>
      <c r="R328" s="951"/>
      <c r="S328" s="901"/>
    </row>
    <row r="329" spans="1:19" s="821" customFormat="1" ht="10.5" customHeight="1">
      <c r="A329" s="822">
        <f t="shared" si="29"/>
        <v>316</v>
      </c>
      <c r="B329" s="823"/>
      <c r="C329" s="811"/>
      <c r="D329" s="812"/>
      <c r="E329" s="813" t="str">
        <f t="shared" si="24"/>
        <v/>
      </c>
      <c r="F329" s="814" t="str">
        <f t="shared" si="25"/>
        <v/>
      </c>
      <c r="G329" s="815" t="str">
        <f t="shared" si="26"/>
        <v/>
      </c>
      <c r="H329" s="812"/>
      <c r="I329" s="812"/>
      <c r="J329" s="812"/>
      <c r="K329" s="816" t="str">
        <f t="shared" si="27"/>
        <v/>
      </c>
      <c r="L329" s="817"/>
      <c r="M329" s="818"/>
      <c r="N329" s="815" t="str">
        <f t="shared" si="28"/>
        <v/>
      </c>
      <c r="O329" s="811"/>
      <c r="P329" s="811"/>
      <c r="Q329" s="904"/>
      <c r="R329" s="951"/>
      <c r="S329" s="901"/>
    </row>
    <row r="330" spans="1:19" s="821" customFormat="1" ht="10.5" customHeight="1">
      <c r="A330" s="822">
        <f t="shared" si="29"/>
        <v>317</v>
      </c>
      <c r="B330" s="823"/>
      <c r="C330" s="811"/>
      <c r="D330" s="812"/>
      <c r="E330" s="813" t="str">
        <f t="shared" si="24"/>
        <v/>
      </c>
      <c r="F330" s="814" t="str">
        <f t="shared" si="25"/>
        <v/>
      </c>
      <c r="G330" s="815" t="str">
        <f t="shared" si="26"/>
        <v/>
      </c>
      <c r="H330" s="812"/>
      <c r="I330" s="812"/>
      <c r="J330" s="812"/>
      <c r="K330" s="816" t="str">
        <f t="shared" si="27"/>
        <v/>
      </c>
      <c r="L330" s="817"/>
      <c r="M330" s="818"/>
      <c r="N330" s="815" t="str">
        <f t="shared" si="28"/>
        <v/>
      </c>
      <c r="O330" s="811"/>
      <c r="P330" s="811"/>
      <c r="Q330" s="904"/>
      <c r="R330" s="951"/>
      <c r="S330" s="901"/>
    </row>
    <row r="331" spans="1:19" s="821" customFormat="1" ht="10.5" customHeight="1">
      <c r="A331" s="822">
        <f t="shared" si="29"/>
        <v>318</v>
      </c>
      <c r="B331" s="823"/>
      <c r="C331" s="811"/>
      <c r="D331" s="812"/>
      <c r="E331" s="813" t="str">
        <f t="shared" si="24"/>
        <v/>
      </c>
      <c r="F331" s="814" t="str">
        <f t="shared" si="25"/>
        <v/>
      </c>
      <c r="G331" s="815" t="str">
        <f t="shared" si="26"/>
        <v/>
      </c>
      <c r="H331" s="812"/>
      <c r="I331" s="812"/>
      <c r="J331" s="812"/>
      <c r="K331" s="816" t="str">
        <f t="shared" si="27"/>
        <v/>
      </c>
      <c r="L331" s="817"/>
      <c r="M331" s="818"/>
      <c r="N331" s="815" t="str">
        <f t="shared" si="28"/>
        <v/>
      </c>
      <c r="O331" s="811"/>
      <c r="P331" s="811"/>
      <c r="Q331" s="904"/>
      <c r="R331" s="951"/>
      <c r="S331" s="901"/>
    </row>
    <row r="332" spans="1:19" s="821" customFormat="1" ht="10.5" customHeight="1">
      <c r="A332" s="822">
        <f t="shared" si="29"/>
        <v>319</v>
      </c>
      <c r="B332" s="823"/>
      <c r="C332" s="811"/>
      <c r="D332" s="812"/>
      <c r="E332" s="813" t="str">
        <f t="shared" si="24"/>
        <v/>
      </c>
      <c r="F332" s="814" t="str">
        <f t="shared" si="25"/>
        <v/>
      </c>
      <c r="G332" s="815" t="str">
        <f t="shared" si="26"/>
        <v/>
      </c>
      <c r="H332" s="812"/>
      <c r="I332" s="812"/>
      <c r="J332" s="812"/>
      <c r="K332" s="816" t="str">
        <f t="shared" si="27"/>
        <v/>
      </c>
      <c r="L332" s="817"/>
      <c r="M332" s="818"/>
      <c r="N332" s="815" t="str">
        <f t="shared" si="28"/>
        <v/>
      </c>
      <c r="O332" s="811"/>
      <c r="P332" s="811"/>
      <c r="Q332" s="904"/>
      <c r="R332" s="951"/>
      <c r="S332" s="901"/>
    </row>
    <row r="333" spans="1:19" s="821" customFormat="1" ht="10.5" customHeight="1">
      <c r="A333" s="822">
        <f t="shared" si="29"/>
        <v>320</v>
      </c>
      <c r="B333" s="823"/>
      <c r="C333" s="811"/>
      <c r="D333" s="812"/>
      <c r="E333" s="813" t="str">
        <f t="shared" si="24"/>
        <v/>
      </c>
      <c r="F333" s="814" t="str">
        <f t="shared" si="25"/>
        <v/>
      </c>
      <c r="G333" s="815" t="str">
        <f t="shared" si="26"/>
        <v/>
      </c>
      <c r="H333" s="812"/>
      <c r="I333" s="812"/>
      <c r="J333" s="812"/>
      <c r="K333" s="816" t="str">
        <f t="shared" si="27"/>
        <v/>
      </c>
      <c r="L333" s="817"/>
      <c r="M333" s="818"/>
      <c r="N333" s="815" t="str">
        <f t="shared" si="28"/>
        <v/>
      </c>
      <c r="O333" s="811"/>
      <c r="P333" s="811"/>
      <c r="Q333" s="904"/>
      <c r="R333" s="951"/>
      <c r="S333" s="901"/>
    </row>
    <row r="334" spans="1:19" s="821" customFormat="1" ht="10.5" customHeight="1">
      <c r="A334" s="822">
        <f t="shared" si="29"/>
        <v>321</v>
      </c>
      <c r="B334" s="823"/>
      <c r="C334" s="811"/>
      <c r="D334" s="812"/>
      <c r="E334" s="813" t="str">
        <f t="shared" ref="E334:E397" si="30">IF(OR(D334="YES", D334="B",D334="BZ",D334="H",D334="HSP",D334="H/V",D334="SP",D334="V",D334="DS",D334="EM",D334="FHT",D334="GA",D334="HHT",D334="M",D334="RHT", D334="RHT/S", D334="RI",D334="S", D334="SW",D334="RELAY",D334="DH",D334="AD",D334="MAG",D334="FAN",D334="SA",,D334="SA",D334="SAA",D334="SAAB",D334="SAB", D334="SAPA",D334="SAPAB",D334="SAPB",D334="SACOA",D334="SACOB",D334="SACOAB", D334="SAPCOA", D334="SAPCOB",D334="SAPCOB",D334="SAPCOAB",D334="SALi", D334="SAALi",D334="SAPLi",D334="SAAR",,D334="SAPABR",D334="SAABR",D334="SAPCOLi",D334="SACOALi",D334="SAALiV",D334="SAPALiV",D334="SAAV",D334="SAPAV",D334="SAPABV",D334="SAABV", D334="COPI", D334="COPI-B", D334="PANEL",D334="BATT",D334="ANNUN", D334="BOOSTER",D334="SFD", D334="S/CO", D334="ET", D334="MOD-2", D334="MOD-10", D334="MOD-M",D334="MOD-R", D334="MOD-R6", D334="MOD-CR", D334="MOD-1", D334="MOD-S",D334="MOD-P",),"3", IF(OR(D334="EOL"),"m",""))</f>
        <v/>
      </c>
      <c r="F334" s="814" t="str">
        <f t="shared" ref="F334:F397" si="31">IF(OR(D334="PANEL", D334="ANNUN", D334="S/CO", D334="MOD-2", D334="MOD-10", D334="MOD-M",D334="ISO-D", D334="SFD", D334="DS", D334="ET", D334="FHT", D334="GA", D334="HHT", D334="M", D334="RHT", D334="RHT/S",D334="S",D334="S/CO", D334="FS",D334="TS",D334="SS",D334="LA",D334="FP",D334="PL",D334="SUP"), "3", IF(OR(D334="B", D334="BZ", D334="H", D334="HSP", D334="H/V", D334="SP", D334="V", D334="SW", D334="AD", D334="MAG", D334="FAN", D334="RI", D334="EOL", D334="EM",  D334="SW", D334="RELAY", D334="DH",D334="MOD-R", D334="MOD-R6", D334="MOD-CR"), "m", ""))</f>
        <v/>
      </c>
      <c r="G334" s="815" t="str">
        <f t="shared" ref="G334:G397" si="32">IF(OR(D334="YES",D334="PANEL",D334="BOOSTER",D334="B",D334="BZ",D334="H",D334="HSP",D334="H/V",D334="SP",D334="V",D334="AD",D334="MAG",D334="FAN",D334="RELAY",D334="DH",D334="SW",D334="MOD-R", D334="MOD-R6", D334="MOD-CR",D334="ISO-A"),"3",IF(OR(D334="SFD"),"m",""))</f>
        <v/>
      </c>
      <c r="H334" s="812"/>
      <c r="I334" s="812"/>
      <c r="J334" s="812"/>
      <c r="K334" s="816" t="str">
        <f t="shared" ref="K334:K397" si="33">IF(D334="EOL","3","")</f>
        <v/>
      </c>
      <c r="L334" s="817"/>
      <c r="M334" s="818"/>
      <c r="N334" s="815" t="str">
        <f t="shared" ref="N334:N397" si="34">IF(OR(D334="PANEL", D334="ANNUN", D334="BATT",D334="BOOSTER",D334="B", D334="BZ", D334="H", D334="HSP", D334="H/V", D334="SP", D334="V", D334="DS", D334="EOL", D334="EM", D334="ET", D334="FHT", D334="GA", D334="HHT", D334="M", D334="RHT",D334="RHT/S", D334="RI", D334="S",D334="S/CO",D334="SW",D334="ISO-D",D334="ISO-A",D334="SA",D334="SAA",D334="SAAB",D334="SAB", D334="SAPA",D334="SAPAB",D334="SAPB",D334="SACOA",D334="SACOB",D334="SACOAB", D334="SAPCOA", D334="SAPCOB",D334="SAPCOB",D334="SAPCOAB",D334="SALi", D334="SAALi",D334="SAPLi",D334="SAAR",D334="SAPABR",D334="SAABR",,D334="SAPCOLi",D334="SACOALi",D334="SAALiV",D334="SAPALiV",D334="SAAV",D334="SAPAV",D334="SAPABV",D334="SAABV", D334="COPI", D334="COPI-B", D334="SW",D334="MOD-1", D334="MOD-S",D334="MOD-P",D334="MOD-2", D334="MOD-10", D334="MOD-M",D334="MOD-R", D334="MOD-R6", D334="MOD-CR",D334="SFD"), "3", IF(OR(D334="RELAY", D334="AD", D334="MAG", D334="FAN",D334="DH"), "m", ""))</f>
        <v/>
      </c>
      <c r="O334" s="811"/>
      <c r="P334" s="811"/>
      <c r="Q334" s="904"/>
      <c r="R334" s="951"/>
      <c r="S334" s="901"/>
    </row>
    <row r="335" spans="1:19" s="821" customFormat="1" ht="10.5" customHeight="1">
      <c r="A335" s="822">
        <f t="shared" si="29"/>
        <v>322</v>
      </c>
      <c r="B335" s="823"/>
      <c r="C335" s="811"/>
      <c r="D335" s="812"/>
      <c r="E335" s="813" t="str">
        <f t="shared" si="30"/>
        <v/>
      </c>
      <c r="F335" s="814" t="str">
        <f t="shared" si="31"/>
        <v/>
      </c>
      <c r="G335" s="815" t="str">
        <f t="shared" si="32"/>
        <v/>
      </c>
      <c r="H335" s="812"/>
      <c r="I335" s="812"/>
      <c r="J335" s="812"/>
      <c r="K335" s="816" t="str">
        <f t="shared" si="33"/>
        <v/>
      </c>
      <c r="L335" s="817"/>
      <c r="M335" s="818"/>
      <c r="N335" s="815" t="str">
        <f t="shared" si="34"/>
        <v/>
      </c>
      <c r="O335" s="811"/>
      <c r="P335" s="811"/>
      <c r="Q335" s="904"/>
      <c r="R335" s="951"/>
      <c r="S335" s="901"/>
    </row>
    <row r="336" spans="1:19" s="821" customFormat="1" ht="10.5" customHeight="1">
      <c r="A336" s="822">
        <f t="shared" ref="A336:A399" si="35">A335+1</f>
        <v>323</v>
      </c>
      <c r="B336" s="823"/>
      <c r="C336" s="811"/>
      <c r="D336" s="812"/>
      <c r="E336" s="813" t="str">
        <f t="shared" si="30"/>
        <v/>
      </c>
      <c r="F336" s="814" t="str">
        <f t="shared" si="31"/>
        <v/>
      </c>
      <c r="G336" s="815" t="str">
        <f t="shared" si="32"/>
        <v/>
      </c>
      <c r="H336" s="812"/>
      <c r="I336" s="812"/>
      <c r="J336" s="812"/>
      <c r="K336" s="816" t="str">
        <f t="shared" si="33"/>
        <v/>
      </c>
      <c r="L336" s="817"/>
      <c r="M336" s="818"/>
      <c r="N336" s="815" t="str">
        <f t="shared" si="34"/>
        <v/>
      </c>
      <c r="O336" s="811"/>
      <c r="P336" s="811"/>
      <c r="Q336" s="904"/>
      <c r="R336" s="951"/>
      <c r="S336" s="901"/>
    </row>
    <row r="337" spans="1:19" s="821" customFormat="1" ht="10.5" customHeight="1">
      <c r="A337" s="822">
        <f t="shared" si="35"/>
        <v>324</v>
      </c>
      <c r="B337" s="823"/>
      <c r="C337" s="811"/>
      <c r="D337" s="812"/>
      <c r="E337" s="813" t="str">
        <f t="shared" si="30"/>
        <v/>
      </c>
      <c r="F337" s="814" t="str">
        <f t="shared" si="31"/>
        <v/>
      </c>
      <c r="G337" s="815" t="str">
        <f t="shared" si="32"/>
        <v/>
      </c>
      <c r="H337" s="812"/>
      <c r="I337" s="812"/>
      <c r="J337" s="812"/>
      <c r="K337" s="816" t="str">
        <f t="shared" si="33"/>
        <v/>
      </c>
      <c r="L337" s="817"/>
      <c r="M337" s="818"/>
      <c r="N337" s="815" t="str">
        <f t="shared" si="34"/>
        <v/>
      </c>
      <c r="O337" s="811"/>
      <c r="P337" s="811"/>
      <c r="Q337" s="904"/>
      <c r="R337" s="951"/>
      <c r="S337" s="901"/>
    </row>
    <row r="338" spans="1:19" s="821" customFormat="1" ht="10.5" customHeight="1">
      <c r="A338" s="822">
        <f t="shared" si="35"/>
        <v>325</v>
      </c>
      <c r="B338" s="823"/>
      <c r="C338" s="811"/>
      <c r="D338" s="812"/>
      <c r="E338" s="813" t="str">
        <f t="shared" si="30"/>
        <v/>
      </c>
      <c r="F338" s="814" t="str">
        <f t="shared" si="31"/>
        <v/>
      </c>
      <c r="G338" s="815" t="str">
        <f t="shared" si="32"/>
        <v/>
      </c>
      <c r="H338" s="812"/>
      <c r="I338" s="812"/>
      <c r="J338" s="812"/>
      <c r="K338" s="816" t="str">
        <f t="shared" si="33"/>
        <v/>
      </c>
      <c r="L338" s="817"/>
      <c r="M338" s="818"/>
      <c r="N338" s="815" t="str">
        <f t="shared" si="34"/>
        <v/>
      </c>
      <c r="O338" s="811"/>
      <c r="P338" s="811"/>
      <c r="Q338" s="904"/>
      <c r="R338" s="951"/>
      <c r="S338" s="901"/>
    </row>
    <row r="339" spans="1:19" s="821" customFormat="1" ht="10.5" customHeight="1">
      <c r="A339" s="822">
        <f t="shared" si="35"/>
        <v>326</v>
      </c>
      <c r="B339" s="823"/>
      <c r="C339" s="811"/>
      <c r="D339" s="812"/>
      <c r="E339" s="813" t="str">
        <f t="shared" si="30"/>
        <v/>
      </c>
      <c r="F339" s="814" t="str">
        <f t="shared" si="31"/>
        <v/>
      </c>
      <c r="G339" s="815" t="str">
        <f t="shared" si="32"/>
        <v/>
      </c>
      <c r="H339" s="812"/>
      <c r="I339" s="812"/>
      <c r="J339" s="812"/>
      <c r="K339" s="816" t="str">
        <f t="shared" si="33"/>
        <v/>
      </c>
      <c r="L339" s="817"/>
      <c r="M339" s="818"/>
      <c r="N339" s="815" t="str">
        <f t="shared" si="34"/>
        <v/>
      </c>
      <c r="O339" s="811"/>
      <c r="P339" s="811"/>
      <c r="Q339" s="904"/>
      <c r="R339" s="951"/>
      <c r="S339" s="901"/>
    </row>
    <row r="340" spans="1:19" s="821" customFormat="1" ht="10.5" customHeight="1">
      <c r="A340" s="822">
        <f t="shared" si="35"/>
        <v>327</v>
      </c>
      <c r="B340" s="823"/>
      <c r="C340" s="811"/>
      <c r="D340" s="812"/>
      <c r="E340" s="813" t="str">
        <f t="shared" si="30"/>
        <v/>
      </c>
      <c r="F340" s="814" t="str">
        <f t="shared" si="31"/>
        <v/>
      </c>
      <c r="G340" s="815" t="str">
        <f t="shared" si="32"/>
        <v/>
      </c>
      <c r="H340" s="812"/>
      <c r="I340" s="812"/>
      <c r="J340" s="812"/>
      <c r="K340" s="816" t="str">
        <f t="shared" si="33"/>
        <v/>
      </c>
      <c r="L340" s="817"/>
      <c r="M340" s="818"/>
      <c r="N340" s="815" t="str">
        <f t="shared" si="34"/>
        <v/>
      </c>
      <c r="O340" s="811"/>
      <c r="P340" s="811"/>
      <c r="Q340" s="904"/>
      <c r="R340" s="951"/>
      <c r="S340" s="901"/>
    </row>
    <row r="341" spans="1:19" s="821" customFormat="1" ht="10.5" customHeight="1">
      <c r="A341" s="822">
        <f t="shared" si="35"/>
        <v>328</v>
      </c>
      <c r="B341" s="823"/>
      <c r="C341" s="811"/>
      <c r="D341" s="812"/>
      <c r="E341" s="813" t="str">
        <f t="shared" si="30"/>
        <v/>
      </c>
      <c r="F341" s="814" t="str">
        <f t="shared" si="31"/>
        <v/>
      </c>
      <c r="G341" s="815" t="str">
        <f t="shared" si="32"/>
        <v/>
      </c>
      <c r="H341" s="812"/>
      <c r="I341" s="812"/>
      <c r="J341" s="812"/>
      <c r="K341" s="816" t="str">
        <f t="shared" si="33"/>
        <v/>
      </c>
      <c r="L341" s="817"/>
      <c r="M341" s="818"/>
      <c r="N341" s="815" t="str">
        <f t="shared" si="34"/>
        <v/>
      </c>
      <c r="O341" s="811"/>
      <c r="P341" s="811"/>
      <c r="Q341" s="904"/>
      <c r="R341" s="951"/>
      <c r="S341" s="901"/>
    </row>
    <row r="342" spans="1:19" s="821" customFormat="1" ht="10.5" customHeight="1">
      <c r="A342" s="822">
        <f t="shared" si="35"/>
        <v>329</v>
      </c>
      <c r="B342" s="823"/>
      <c r="C342" s="811"/>
      <c r="D342" s="812"/>
      <c r="E342" s="813" t="str">
        <f t="shared" si="30"/>
        <v/>
      </c>
      <c r="F342" s="814" t="str">
        <f t="shared" si="31"/>
        <v/>
      </c>
      <c r="G342" s="815" t="str">
        <f t="shared" si="32"/>
        <v/>
      </c>
      <c r="H342" s="812"/>
      <c r="I342" s="812"/>
      <c r="J342" s="812"/>
      <c r="K342" s="816" t="str">
        <f t="shared" si="33"/>
        <v/>
      </c>
      <c r="L342" s="817"/>
      <c r="M342" s="818"/>
      <c r="N342" s="815" t="str">
        <f t="shared" si="34"/>
        <v/>
      </c>
      <c r="O342" s="811"/>
      <c r="P342" s="811"/>
      <c r="Q342" s="904"/>
      <c r="R342" s="951"/>
      <c r="S342" s="901"/>
    </row>
    <row r="343" spans="1:19" s="821" customFormat="1" ht="10.5" customHeight="1">
      <c r="A343" s="822">
        <f t="shared" si="35"/>
        <v>330</v>
      </c>
      <c r="B343" s="823"/>
      <c r="C343" s="811"/>
      <c r="D343" s="812"/>
      <c r="E343" s="813" t="str">
        <f t="shared" si="30"/>
        <v/>
      </c>
      <c r="F343" s="814" t="str">
        <f t="shared" si="31"/>
        <v/>
      </c>
      <c r="G343" s="815" t="str">
        <f t="shared" si="32"/>
        <v/>
      </c>
      <c r="H343" s="812"/>
      <c r="I343" s="812"/>
      <c r="J343" s="812"/>
      <c r="K343" s="816" t="str">
        <f t="shared" si="33"/>
        <v/>
      </c>
      <c r="L343" s="817"/>
      <c r="M343" s="818"/>
      <c r="N343" s="815" t="str">
        <f t="shared" si="34"/>
        <v/>
      </c>
      <c r="O343" s="811"/>
      <c r="P343" s="811"/>
      <c r="Q343" s="904"/>
      <c r="R343" s="951"/>
      <c r="S343" s="901"/>
    </row>
    <row r="344" spans="1:19" s="821" customFormat="1" ht="10.5" customHeight="1">
      <c r="A344" s="822">
        <f t="shared" si="35"/>
        <v>331</v>
      </c>
      <c r="B344" s="823"/>
      <c r="C344" s="811"/>
      <c r="D344" s="812"/>
      <c r="E344" s="813" t="str">
        <f t="shared" si="30"/>
        <v/>
      </c>
      <c r="F344" s="814" t="str">
        <f t="shared" si="31"/>
        <v/>
      </c>
      <c r="G344" s="815" t="str">
        <f t="shared" si="32"/>
        <v/>
      </c>
      <c r="H344" s="812"/>
      <c r="I344" s="812"/>
      <c r="J344" s="812"/>
      <c r="K344" s="816" t="str">
        <f t="shared" si="33"/>
        <v/>
      </c>
      <c r="L344" s="817"/>
      <c r="M344" s="818"/>
      <c r="N344" s="815" t="str">
        <f t="shared" si="34"/>
        <v/>
      </c>
      <c r="O344" s="811"/>
      <c r="P344" s="811"/>
      <c r="Q344" s="904"/>
      <c r="R344" s="951"/>
      <c r="S344" s="901"/>
    </row>
    <row r="345" spans="1:19" s="821" customFormat="1" ht="10.5" customHeight="1">
      <c r="A345" s="822">
        <f t="shared" si="35"/>
        <v>332</v>
      </c>
      <c r="B345" s="823"/>
      <c r="C345" s="811"/>
      <c r="D345" s="812"/>
      <c r="E345" s="813" t="str">
        <f t="shared" si="30"/>
        <v/>
      </c>
      <c r="F345" s="814" t="str">
        <f t="shared" si="31"/>
        <v/>
      </c>
      <c r="G345" s="815" t="str">
        <f t="shared" si="32"/>
        <v/>
      </c>
      <c r="H345" s="812"/>
      <c r="I345" s="812"/>
      <c r="J345" s="812"/>
      <c r="K345" s="816" t="str">
        <f t="shared" si="33"/>
        <v/>
      </c>
      <c r="L345" s="817"/>
      <c r="M345" s="818"/>
      <c r="N345" s="815" t="str">
        <f t="shared" si="34"/>
        <v/>
      </c>
      <c r="O345" s="811"/>
      <c r="P345" s="811"/>
      <c r="Q345" s="904"/>
      <c r="R345" s="951"/>
      <c r="S345" s="901"/>
    </row>
    <row r="346" spans="1:19" s="821" customFormat="1" ht="10.5" customHeight="1">
      <c r="A346" s="822">
        <f t="shared" si="35"/>
        <v>333</v>
      </c>
      <c r="B346" s="823"/>
      <c r="C346" s="811"/>
      <c r="D346" s="812"/>
      <c r="E346" s="813" t="str">
        <f t="shared" si="30"/>
        <v/>
      </c>
      <c r="F346" s="814" t="str">
        <f t="shared" si="31"/>
        <v/>
      </c>
      <c r="G346" s="815" t="str">
        <f t="shared" si="32"/>
        <v/>
      </c>
      <c r="H346" s="812"/>
      <c r="I346" s="812"/>
      <c r="J346" s="812"/>
      <c r="K346" s="816" t="str">
        <f t="shared" si="33"/>
        <v/>
      </c>
      <c r="L346" s="817"/>
      <c r="M346" s="818"/>
      <c r="N346" s="815" t="str">
        <f t="shared" si="34"/>
        <v/>
      </c>
      <c r="O346" s="811"/>
      <c r="P346" s="811"/>
      <c r="Q346" s="904"/>
      <c r="R346" s="951"/>
      <c r="S346" s="901"/>
    </row>
    <row r="347" spans="1:19" s="821" customFormat="1" ht="10.5" customHeight="1">
      <c r="A347" s="822">
        <f t="shared" si="35"/>
        <v>334</v>
      </c>
      <c r="B347" s="823"/>
      <c r="C347" s="811"/>
      <c r="D347" s="812"/>
      <c r="E347" s="813" t="str">
        <f t="shared" si="30"/>
        <v/>
      </c>
      <c r="F347" s="814" t="str">
        <f t="shared" si="31"/>
        <v/>
      </c>
      <c r="G347" s="815" t="str">
        <f t="shared" si="32"/>
        <v/>
      </c>
      <c r="H347" s="812"/>
      <c r="I347" s="812"/>
      <c r="J347" s="812"/>
      <c r="K347" s="816" t="str">
        <f t="shared" si="33"/>
        <v/>
      </c>
      <c r="L347" s="817"/>
      <c r="M347" s="818"/>
      <c r="N347" s="815" t="str">
        <f t="shared" si="34"/>
        <v/>
      </c>
      <c r="O347" s="811"/>
      <c r="P347" s="811"/>
      <c r="Q347" s="904"/>
      <c r="R347" s="951"/>
      <c r="S347" s="901"/>
    </row>
    <row r="348" spans="1:19" s="821" customFormat="1" ht="10.5" customHeight="1">
      <c r="A348" s="822">
        <f t="shared" si="35"/>
        <v>335</v>
      </c>
      <c r="B348" s="823"/>
      <c r="C348" s="811"/>
      <c r="D348" s="812"/>
      <c r="E348" s="813" t="str">
        <f t="shared" si="30"/>
        <v/>
      </c>
      <c r="F348" s="814" t="str">
        <f t="shared" si="31"/>
        <v/>
      </c>
      <c r="G348" s="815" t="str">
        <f t="shared" si="32"/>
        <v/>
      </c>
      <c r="H348" s="812"/>
      <c r="I348" s="812"/>
      <c r="J348" s="812"/>
      <c r="K348" s="816" t="str">
        <f t="shared" si="33"/>
        <v/>
      </c>
      <c r="L348" s="817"/>
      <c r="M348" s="818"/>
      <c r="N348" s="815" t="str">
        <f t="shared" si="34"/>
        <v/>
      </c>
      <c r="O348" s="811"/>
      <c r="P348" s="811"/>
      <c r="Q348" s="904"/>
      <c r="R348" s="951"/>
      <c r="S348" s="901"/>
    </row>
    <row r="349" spans="1:19" s="821" customFormat="1" ht="10.5" customHeight="1">
      <c r="A349" s="822">
        <f t="shared" si="35"/>
        <v>336</v>
      </c>
      <c r="B349" s="823"/>
      <c r="C349" s="811"/>
      <c r="D349" s="812"/>
      <c r="E349" s="813" t="str">
        <f t="shared" si="30"/>
        <v/>
      </c>
      <c r="F349" s="814" t="str">
        <f t="shared" si="31"/>
        <v/>
      </c>
      <c r="G349" s="815" t="str">
        <f t="shared" si="32"/>
        <v/>
      </c>
      <c r="H349" s="812"/>
      <c r="I349" s="812"/>
      <c r="J349" s="812"/>
      <c r="K349" s="816" t="str">
        <f t="shared" si="33"/>
        <v/>
      </c>
      <c r="L349" s="817"/>
      <c r="M349" s="818"/>
      <c r="N349" s="815" t="str">
        <f t="shared" si="34"/>
        <v/>
      </c>
      <c r="O349" s="811"/>
      <c r="P349" s="811"/>
      <c r="Q349" s="904"/>
      <c r="R349" s="951"/>
      <c r="S349" s="901"/>
    </row>
    <row r="350" spans="1:19" s="821" customFormat="1" ht="10.5" customHeight="1">
      <c r="A350" s="822">
        <f t="shared" si="35"/>
        <v>337</v>
      </c>
      <c r="B350" s="823"/>
      <c r="C350" s="811"/>
      <c r="D350" s="812"/>
      <c r="E350" s="813" t="str">
        <f t="shared" si="30"/>
        <v/>
      </c>
      <c r="F350" s="814" t="str">
        <f t="shared" si="31"/>
        <v/>
      </c>
      <c r="G350" s="815" t="str">
        <f t="shared" si="32"/>
        <v/>
      </c>
      <c r="H350" s="812"/>
      <c r="I350" s="812"/>
      <c r="J350" s="812"/>
      <c r="K350" s="816" t="str">
        <f t="shared" si="33"/>
        <v/>
      </c>
      <c r="L350" s="817"/>
      <c r="M350" s="818"/>
      <c r="N350" s="815" t="str">
        <f t="shared" si="34"/>
        <v/>
      </c>
      <c r="O350" s="811"/>
      <c r="P350" s="811"/>
      <c r="Q350" s="904"/>
      <c r="R350" s="951"/>
      <c r="S350" s="901"/>
    </row>
    <row r="351" spans="1:19" s="821" customFormat="1" ht="10.5" customHeight="1">
      <c r="A351" s="822">
        <f t="shared" si="35"/>
        <v>338</v>
      </c>
      <c r="B351" s="823"/>
      <c r="C351" s="811"/>
      <c r="D351" s="812"/>
      <c r="E351" s="813" t="str">
        <f t="shared" si="30"/>
        <v/>
      </c>
      <c r="F351" s="814" t="str">
        <f t="shared" si="31"/>
        <v/>
      </c>
      <c r="G351" s="815" t="str">
        <f t="shared" si="32"/>
        <v/>
      </c>
      <c r="H351" s="812"/>
      <c r="I351" s="812"/>
      <c r="J351" s="812"/>
      <c r="K351" s="816" t="str">
        <f t="shared" si="33"/>
        <v/>
      </c>
      <c r="L351" s="817"/>
      <c r="M351" s="818"/>
      <c r="N351" s="815" t="str">
        <f t="shared" si="34"/>
        <v/>
      </c>
      <c r="O351" s="811"/>
      <c r="P351" s="811"/>
      <c r="Q351" s="904"/>
      <c r="R351" s="951"/>
      <c r="S351" s="901"/>
    </row>
    <row r="352" spans="1:19" s="821" customFormat="1" ht="10.5" customHeight="1">
      <c r="A352" s="822">
        <f t="shared" si="35"/>
        <v>339</v>
      </c>
      <c r="B352" s="823"/>
      <c r="C352" s="811"/>
      <c r="D352" s="812"/>
      <c r="E352" s="813" t="str">
        <f t="shared" si="30"/>
        <v/>
      </c>
      <c r="F352" s="814" t="str">
        <f t="shared" si="31"/>
        <v/>
      </c>
      <c r="G352" s="815" t="str">
        <f t="shared" si="32"/>
        <v/>
      </c>
      <c r="H352" s="812"/>
      <c r="I352" s="812"/>
      <c r="J352" s="812"/>
      <c r="K352" s="816" t="str">
        <f t="shared" si="33"/>
        <v/>
      </c>
      <c r="L352" s="817"/>
      <c r="M352" s="818"/>
      <c r="N352" s="815" t="str">
        <f t="shared" si="34"/>
        <v/>
      </c>
      <c r="O352" s="811"/>
      <c r="P352" s="811"/>
      <c r="Q352" s="904"/>
      <c r="R352" s="951"/>
      <c r="S352" s="901"/>
    </row>
    <row r="353" spans="1:19" s="821" customFormat="1" ht="10.5" customHeight="1">
      <c r="A353" s="822">
        <f t="shared" si="35"/>
        <v>340</v>
      </c>
      <c r="B353" s="823"/>
      <c r="C353" s="811"/>
      <c r="D353" s="812"/>
      <c r="E353" s="813" t="str">
        <f t="shared" si="30"/>
        <v/>
      </c>
      <c r="F353" s="814" t="str">
        <f t="shared" si="31"/>
        <v/>
      </c>
      <c r="G353" s="815" t="str">
        <f t="shared" si="32"/>
        <v/>
      </c>
      <c r="H353" s="812"/>
      <c r="I353" s="812"/>
      <c r="J353" s="812"/>
      <c r="K353" s="816" t="str">
        <f t="shared" si="33"/>
        <v/>
      </c>
      <c r="L353" s="817"/>
      <c r="M353" s="818"/>
      <c r="N353" s="815" t="str">
        <f t="shared" si="34"/>
        <v/>
      </c>
      <c r="O353" s="811"/>
      <c r="P353" s="811"/>
      <c r="Q353" s="904"/>
      <c r="R353" s="951"/>
      <c r="S353" s="901"/>
    </row>
    <row r="354" spans="1:19" s="821" customFormat="1" ht="10.5" customHeight="1">
      <c r="A354" s="822">
        <f t="shared" si="35"/>
        <v>341</v>
      </c>
      <c r="B354" s="823"/>
      <c r="C354" s="811"/>
      <c r="D354" s="812"/>
      <c r="E354" s="813" t="str">
        <f t="shared" si="30"/>
        <v/>
      </c>
      <c r="F354" s="814" t="str">
        <f t="shared" si="31"/>
        <v/>
      </c>
      <c r="G354" s="815" t="str">
        <f t="shared" si="32"/>
        <v/>
      </c>
      <c r="H354" s="812"/>
      <c r="I354" s="812"/>
      <c r="J354" s="812"/>
      <c r="K354" s="816" t="str">
        <f t="shared" si="33"/>
        <v/>
      </c>
      <c r="L354" s="817"/>
      <c r="M354" s="818"/>
      <c r="N354" s="815" t="str">
        <f t="shared" si="34"/>
        <v/>
      </c>
      <c r="O354" s="811"/>
      <c r="P354" s="811"/>
      <c r="Q354" s="904"/>
      <c r="R354" s="951"/>
      <c r="S354" s="901"/>
    </row>
    <row r="355" spans="1:19" s="821" customFormat="1" ht="10.5" customHeight="1">
      <c r="A355" s="822">
        <f t="shared" si="35"/>
        <v>342</v>
      </c>
      <c r="B355" s="823"/>
      <c r="C355" s="811"/>
      <c r="D355" s="812"/>
      <c r="E355" s="813" t="str">
        <f t="shared" si="30"/>
        <v/>
      </c>
      <c r="F355" s="814" t="str">
        <f t="shared" si="31"/>
        <v/>
      </c>
      <c r="G355" s="815" t="str">
        <f t="shared" si="32"/>
        <v/>
      </c>
      <c r="H355" s="812"/>
      <c r="I355" s="812"/>
      <c r="J355" s="812"/>
      <c r="K355" s="816" t="str">
        <f t="shared" si="33"/>
        <v/>
      </c>
      <c r="L355" s="817"/>
      <c r="M355" s="818"/>
      <c r="N355" s="815" t="str">
        <f t="shared" si="34"/>
        <v/>
      </c>
      <c r="O355" s="811"/>
      <c r="P355" s="811"/>
      <c r="Q355" s="904"/>
      <c r="R355" s="951"/>
      <c r="S355" s="901"/>
    </row>
    <row r="356" spans="1:19" s="821" customFormat="1" ht="11.25">
      <c r="A356" s="822">
        <f t="shared" si="35"/>
        <v>343</v>
      </c>
      <c r="B356" s="823"/>
      <c r="C356" s="811"/>
      <c r="D356" s="812"/>
      <c r="E356" s="813" t="str">
        <f t="shared" si="30"/>
        <v/>
      </c>
      <c r="F356" s="814" t="str">
        <f t="shared" si="31"/>
        <v/>
      </c>
      <c r="G356" s="815" t="str">
        <f t="shared" si="32"/>
        <v/>
      </c>
      <c r="H356" s="812"/>
      <c r="I356" s="812"/>
      <c r="J356" s="812"/>
      <c r="K356" s="816" t="str">
        <f t="shared" si="33"/>
        <v/>
      </c>
      <c r="L356" s="817"/>
      <c r="M356" s="818"/>
      <c r="N356" s="815" t="str">
        <f t="shared" si="34"/>
        <v/>
      </c>
      <c r="O356" s="811"/>
      <c r="P356" s="811"/>
      <c r="Q356" s="904"/>
      <c r="R356" s="904"/>
      <c r="S356" s="901"/>
    </row>
    <row r="357" spans="1:19" s="821" customFormat="1" ht="11.25">
      <c r="A357" s="822">
        <f t="shared" si="35"/>
        <v>344</v>
      </c>
      <c r="B357" s="823"/>
      <c r="C357" s="811"/>
      <c r="D357" s="812"/>
      <c r="E357" s="813" t="str">
        <f t="shared" si="30"/>
        <v/>
      </c>
      <c r="F357" s="814" t="str">
        <f t="shared" si="31"/>
        <v/>
      </c>
      <c r="G357" s="815" t="str">
        <f t="shared" si="32"/>
        <v/>
      </c>
      <c r="H357" s="812"/>
      <c r="I357" s="812"/>
      <c r="J357" s="812"/>
      <c r="K357" s="816" t="str">
        <f t="shared" si="33"/>
        <v/>
      </c>
      <c r="L357" s="817"/>
      <c r="M357" s="818"/>
      <c r="N357" s="815" t="str">
        <f t="shared" si="34"/>
        <v/>
      </c>
      <c r="O357" s="811"/>
      <c r="P357" s="811"/>
      <c r="Q357" s="904"/>
      <c r="R357" s="904"/>
      <c r="S357" s="901"/>
    </row>
    <row r="358" spans="1:19" s="821" customFormat="1" ht="10.5" customHeight="1">
      <c r="A358" s="822">
        <f t="shared" si="35"/>
        <v>345</v>
      </c>
      <c r="B358" s="823"/>
      <c r="C358" s="811"/>
      <c r="D358" s="812"/>
      <c r="E358" s="813" t="str">
        <f t="shared" si="30"/>
        <v/>
      </c>
      <c r="F358" s="814" t="str">
        <f t="shared" si="31"/>
        <v/>
      </c>
      <c r="G358" s="815" t="str">
        <f t="shared" si="32"/>
        <v/>
      </c>
      <c r="H358" s="812"/>
      <c r="I358" s="812"/>
      <c r="J358" s="812"/>
      <c r="K358" s="816" t="str">
        <f t="shared" si="33"/>
        <v/>
      </c>
      <c r="L358" s="817"/>
      <c r="M358" s="818"/>
      <c r="N358" s="815" t="str">
        <f t="shared" si="34"/>
        <v/>
      </c>
      <c r="O358" s="811"/>
      <c r="P358" s="811"/>
      <c r="Q358" s="904"/>
      <c r="R358" s="904"/>
      <c r="S358" s="901"/>
    </row>
    <row r="359" spans="1:19" s="821" customFormat="1" ht="10.5" customHeight="1">
      <c r="A359" s="822">
        <f t="shared" si="35"/>
        <v>346</v>
      </c>
      <c r="B359" s="823"/>
      <c r="C359" s="811"/>
      <c r="D359" s="812"/>
      <c r="E359" s="813" t="str">
        <f t="shared" si="30"/>
        <v/>
      </c>
      <c r="F359" s="814" t="str">
        <f t="shared" si="31"/>
        <v/>
      </c>
      <c r="G359" s="815" t="str">
        <f t="shared" si="32"/>
        <v/>
      </c>
      <c r="H359" s="812"/>
      <c r="I359" s="812"/>
      <c r="J359" s="812"/>
      <c r="K359" s="816" t="str">
        <f t="shared" si="33"/>
        <v/>
      </c>
      <c r="L359" s="817"/>
      <c r="M359" s="818"/>
      <c r="N359" s="815" t="str">
        <f t="shared" si="34"/>
        <v/>
      </c>
      <c r="O359" s="811"/>
      <c r="P359" s="811"/>
      <c r="Q359" s="904"/>
      <c r="R359" s="904"/>
      <c r="S359" s="901"/>
    </row>
    <row r="360" spans="1:19" s="821" customFormat="1" ht="10.5" customHeight="1">
      <c r="A360" s="822">
        <f t="shared" si="35"/>
        <v>347</v>
      </c>
      <c r="B360" s="823"/>
      <c r="C360" s="811"/>
      <c r="D360" s="812"/>
      <c r="E360" s="813" t="str">
        <f t="shared" si="30"/>
        <v/>
      </c>
      <c r="F360" s="814" t="str">
        <f t="shared" si="31"/>
        <v/>
      </c>
      <c r="G360" s="815" t="str">
        <f t="shared" si="32"/>
        <v/>
      </c>
      <c r="H360" s="812"/>
      <c r="I360" s="812"/>
      <c r="J360" s="812"/>
      <c r="K360" s="816" t="str">
        <f t="shared" si="33"/>
        <v/>
      </c>
      <c r="L360" s="817"/>
      <c r="M360" s="818"/>
      <c r="N360" s="815" t="str">
        <f t="shared" si="34"/>
        <v/>
      </c>
      <c r="O360" s="811"/>
      <c r="P360" s="811"/>
      <c r="Q360" s="904"/>
      <c r="R360" s="904"/>
      <c r="S360" s="901"/>
    </row>
    <row r="361" spans="1:19" s="821" customFormat="1" ht="10.5" customHeight="1">
      <c r="A361" s="822">
        <f t="shared" si="35"/>
        <v>348</v>
      </c>
      <c r="B361" s="823"/>
      <c r="C361" s="811"/>
      <c r="D361" s="812"/>
      <c r="E361" s="813" t="str">
        <f t="shared" si="30"/>
        <v/>
      </c>
      <c r="F361" s="814" t="str">
        <f t="shared" si="31"/>
        <v/>
      </c>
      <c r="G361" s="815" t="str">
        <f t="shared" si="32"/>
        <v/>
      </c>
      <c r="H361" s="812"/>
      <c r="I361" s="812"/>
      <c r="J361" s="812"/>
      <c r="K361" s="816" t="str">
        <f t="shared" si="33"/>
        <v/>
      </c>
      <c r="L361" s="817"/>
      <c r="M361" s="818"/>
      <c r="N361" s="815" t="str">
        <f t="shared" si="34"/>
        <v/>
      </c>
      <c r="O361" s="811"/>
      <c r="P361" s="811"/>
      <c r="Q361" s="904"/>
      <c r="R361" s="904"/>
      <c r="S361" s="901"/>
    </row>
    <row r="362" spans="1:19" s="821" customFormat="1" ht="10.5" customHeight="1">
      <c r="A362" s="822">
        <f t="shared" si="35"/>
        <v>349</v>
      </c>
      <c r="B362" s="823"/>
      <c r="C362" s="811"/>
      <c r="D362" s="812"/>
      <c r="E362" s="813" t="str">
        <f t="shared" si="30"/>
        <v/>
      </c>
      <c r="F362" s="814" t="str">
        <f t="shared" si="31"/>
        <v/>
      </c>
      <c r="G362" s="815" t="str">
        <f t="shared" si="32"/>
        <v/>
      </c>
      <c r="H362" s="812"/>
      <c r="I362" s="812"/>
      <c r="J362" s="812"/>
      <c r="K362" s="816" t="str">
        <f t="shared" si="33"/>
        <v/>
      </c>
      <c r="L362" s="817"/>
      <c r="M362" s="818"/>
      <c r="N362" s="815" t="str">
        <f t="shared" si="34"/>
        <v/>
      </c>
      <c r="O362" s="811"/>
      <c r="P362" s="811"/>
      <c r="Q362" s="904"/>
      <c r="R362" s="904"/>
      <c r="S362" s="901"/>
    </row>
    <row r="363" spans="1:19" s="821" customFormat="1" ht="10.5" customHeight="1">
      <c r="A363" s="822">
        <f t="shared" si="35"/>
        <v>350</v>
      </c>
      <c r="B363" s="823"/>
      <c r="C363" s="811"/>
      <c r="D363" s="812"/>
      <c r="E363" s="813" t="str">
        <f t="shared" si="30"/>
        <v/>
      </c>
      <c r="F363" s="814" t="str">
        <f t="shared" si="31"/>
        <v/>
      </c>
      <c r="G363" s="815" t="str">
        <f t="shared" si="32"/>
        <v/>
      </c>
      <c r="H363" s="812"/>
      <c r="I363" s="812"/>
      <c r="J363" s="812"/>
      <c r="K363" s="816" t="str">
        <f t="shared" si="33"/>
        <v/>
      </c>
      <c r="L363" s="817"/>
      <c r="M363" s="818"/>
      <c r="N363" s="815" t="str">
        <f t="shared" si="34"/>
        <v/>
      </c>
      <c r="O363" s="811"/>
      <c r="P363" s="811"/>
      <c r="Q363" s="904"/>
      <c r="R363" s="904"/>
      <c r="S363" s="901"/>
    </row>
    <row r="364" spans="1:19" s="821" customFormat="1" ht="10.5" customHeight="1">
      <c r="A364" s="822">
        <f t="shared" si="35"/>
        <v>351</v>
      </c>
      <c r="B364" s="823"/>
      <c r="C364" s="811"/>
      <c r="D364" s="812"/>
      <c r="E364" s="813" t="str">
        <f t="shared" si="30"/>
        <v/>
      </c>
      <c r="F364" s="814" t="str">
        <f t="shared" si="31"/>
        <v/>
      </c>
      <c r="G364" s="815" t="str">
        <f t="shared" si="32"/>
        <v/>
      </c>
      <c r="H364" s="812"/>
      <c r="I364" s="812"/>
      <c r="J364" s="812"/>
      <c r="K364" s="816" t="str">
        <f t="shared" si="33"/>
        <v/>
      </c>
      <c r="L364" s="817"/>
      <c r="M364" s="818"/>
      <c r="N364" s="815" t="str">
        <f t="shared" si="34"/>
        <v/>
      </c>
      <c r="O364" s="811"/>
      <c r="P364" s="811"/>
      <c r="Q364" s="904"/>
      <c r="R364" s="904"/>
      <c r="S364" s="901"/>
    </row>
    <row r="365" spans="1:19" s="821" customFormat="1" ht="10.5" customHeight="1">
      <c r="A365" s="822">
        <f t="shared" si="35"/>
        <v>352</v>
      </c>
      <c r="B365" s="823"/>
      <c r="C365" s="811"/>
      <c r="D365" s="812"/>
      <c r="E365" s="813" t="str">
        <f t="shared" si="30"/>
        <v/>
      </c>
      <c r="F365" s="814" t="str">
        <f t="shared" si="31"/>
        <v/>
      </c>
      <c r="G365" s="815" t="str">
        <f t="shared" si="32"/>
        <v/>
      </c>
      <c r="H365" s="812"/>
      <c r="I365" s="812"/>
      <c r="J365" s="812"/>
      <c r="K365" s="816" t="str">
        <f t="shared" si="33"/>
        <v/>
      </c>
      <c r="L365" s="817"/>
      <c r="M365" s="818"/>
      <c r="N365" s="815" t="str">
        <f t="shared" si="34"/>
        <v/>
      </c>
      <c r="O365" s="811"/>
      <c r="P365" s="811"/>
      <c r="Q365" s="904"/>
      <c r="R365" s="904"/>
      <c r="S365" s="901"/>
    </row>
    <row r="366" spans="1:19" s="821" customFormat="1" ht="10.5" customHeight="1">
      <c r="A366" s="822">
        <f t="shared" si="35"/>
        <v>353</v>
      </c>
      <c r="B366" s="823"/>
      <c r="C366" s="811"/>
      <c r="D366" s="812"/>
      <c r="E366" s="813" t="str">
        <f t="shared" si="30"/>
        <v/>
      </c>
      <c r="F366" s="814" t="str">
        <f t="shared" si="31"/>
        <v/>
      </c>
      <c r="G366" s="815" t="str">
        <f t="shared" si="32"/>
        <v/>
      </c>
      <c r="H366" s="812"/>
      <c r="I366" s="812"/>
      <c r="J366" s="812"/>
      <c r="K366" s="816" t="str">
        <f t="shared" si="33"/>
        <v/>
      </c>
      <c r="L366" s="817"/>
      <c r="M366" s="818"/>
      <c r="N366" s="815" t="str">
        <f t="shared" si="34"/>
        <v/>
      </c>
      <c r="O366" s="811"/>
      <c r="P366" s="811"/>
      <c r="Q366" s="904"/>
      <c r="R366" s="904"/>
      <c r="S366" s="901"/>
    </row>
    <row r="367" spans="1:19" s="821" customFormat="1" ht="10.5" customHeight="1">
      <c r="A367" s="822">
        <f t="shared" si="35"/>
        <v>354</v>
      </c>
      <c r="B367" s="823"/>
      <c r="C367" s="811"/>
      <c r="D367" s="812"/>
      <c r="E367" s="813" t="str">
        <f t="shared" si="30"/>
        <v/>
      </c>
      <c r="F367" s="814" t="str">
        <f t="shared" si="31"/>
        <v/>
      </c>
      <c r="G367" s="815" t="str">
        <f t="shared" si="32"/>
        <v/>
      </c>
      <c r="H367" s="812"/>
      <c r="I367" s="812"/>
      <c r="J367" s="812"/>
      <c r="K367" s="816" t="str">
        <f t="shared" si="33"/>
        <v/>
      </c>
      <c r="L367" s="817"/>
      <c r="M367" s="818"/>
      <c r="N367" s="815" t="str">
        <f t="shared" si="34"/>
        <v/>
      </c>
      <c r="O367" s="811"/>
      <c r="P367" s="811"/>
      <c r="Q367" s="904"/>
      <c r="R367" s="904"/>
      <c r="S367" s="901"/>
    </row>
    <row r="368" spans="1:19" s="821" customFormat="1" ht="10.5" customHeight="1">
      <c r="A368" s="822">
        <f t="shared" si="35"/>
        <v>355</v>
      </c>
      <c r="B368" s="823"/>
      <c r="C368" s="811"/>
      <c r="D368" s="812"/>
      <c r="E368" s="813" t="str">
        <f t="shared" si="30"/>
        <v/>
      </c>
      <c r="F368" s="814" t="str">
        <f t="shared" si="31"/>
        <v/>
      </c>
      <c r="G368" s="815" t="str">
        <f t="shared" si="32"/>
        <v/>
      </c>
      <c r="H368" s="812"/>
      <c r="I368" s="812"/>
      <c r="J368" s="812"/>
      <c r="K368" s="816" t="str">
        <f t="shared" si="33"/>
        <v/>
      </c>
      <c r="L368" s="817"/>
      <c r="M368" s="818"/>
      <c r="N368" s="815" t="str">
        <f t="shared" si="34"/>
        <v/>
      </c>
      <c r="O368" s="811"/>
      <c r="P368" s="811"/>
      <c r="Q368" s="904"/>
      <c r="R368" s="904"/>
      <c r="S368" s="901"/>
    </row>
    <row r="369" spans="1:19" s="821" customFormat="1" ht="10.5" customHeight="1">
      <c r="A369" s="822">
        <f t="shared" si="35"/>
        <v>356</v>
      </c>
      <c r="B369" s="823"/>
      <c r="C369" s="811"/>
      <c r="D369" s="812"/>
      <c r="E369" s="813" t="str">
        <f t="shared" si="30"/>
        <v/>
      </c>
      <c r="F369" s="814" t="str">
        <f t="shared" si="31"/>
        <v/>
      </c>
      <c r="G369" s="815" t="str">
        <f t="shared" si="32"/>
        <v/>
      </c>
      <c r="H369" s="812"/>
      <c r="I369" s="812"/>
      <c r="J369" s="812"/>
      <c r="K369" s="816" t="str">
        <f t="shared" si="33"/>
        <v/>
      </c>
      <c r="L369" s="817"/>
      <c r="M369" s="818"/>
      <c r="N369" s="815" t="str">
        <f t="shared" si="34"/>
        <v/>
      </c>
      <c r="O369" s="811"/>
      <c r="P369" s="811"/>
      <c r="Q369" s="904"/>
      <c r="R369" s="904"/>
      <c r="S369" s="901"/>
    </row>
    <row r="370" spans="1:19" s="821" customFormat="1" ht="10.5" customHeight="1">
      <c r="A370" s="822">
        <f t="shared" si="35"/>
        <v>357</v>
      </c>
      <c r="B370" s="823"/>
      <c r="C370" s="811"/>
      <c r="D370" s="812"/>
      <c r="E370" s="813" t="str">
        <f t="shared" si="30"/>
        <v/>
      </c>
      <c r="F370" s="814" t="str">
        <f t="shared" si="31"/>
        <v/>
      </c>
      <c r="G370" s="815" t="str">
        <f t="shared" si="32"/>
        <v/>
      </c>
      <c r="H370" s="812"/>
      <c r="I370" s="812"/>
      <c r="J370" s="812"/>
      <c r="K370" s="816" t="str">
        <f t="shared" si="33"/>
        <v/>
      </c>
      <c r="L370" s="817"/>
      <c r="M370" s="818"/>
      <c r="N370" s="815" t="str">
        <f t="shared" si="34"/>
        <v/>
      </c>
      <c r="O370" s="811"/>
      <c r="P370" s="811"/>
      <c r="Q370" s="904"/>
      <c r="R370" s="904"/>
      <c r="S370" s="901"/>
    </row>
    <row r="371" spans="1:19" s="821" customFormat="1" ht="10.5" customHeight="1">
      <c r="A371" s="822">
        <f t="shared" si="35"/>
        <v>358</v>
      </c>
      <c r="B371" s="823"/>
      <c r="C371" s="811"/>
      <c r="D371" s="812"/>
      <c r="E371" s="813" t="str">
        <f t="shared" si="30"/>
        <v/>
      </c>
      <c r="F371" s="814" t="str">
        <f t="shared" si="31"/>
        <v/>
      </c>
      <c r="G371" s="815" t="str">
        <f t="shared" si="32"/>
        <v/>
      </c>
      <c r="H371" s="812"/>
      <c r="I371" s="812"/>
      <c r="J371" s="812"/>
      <c r="K371" s="816" t="str">
        <f t="shared" si="33"/>
        <v/>
      </c>
      <c r="L371" s="817"/>
      <c r="M371" s="818"/>
      <c r="N371" s="815" t="str">
        <f t="shared" si="34"/>
        <v/>
      </c>
      <c r="O371" s="811"/>
      <c r="P371" s="811"/>
      <c r="Q371" s="904"/>
      <c r="R371" s="904"/>
      <c r="S371" s="901"/>
    </row>
    <row r="372" spans="1:19" s="821" customFormat="1" ht="10.5" customHeight="1">
      <c r="A372" s="822">
        <f t="shared" si="35"/>
        <v>359</v>
      </c>
      <c r="B372" s="823"/>
      <c r="C372" s="811"/>
      <c r="D372" s="812"/>
      <c r="E372" s="813" t="str">
        <f t="shared" si="30"/>
        <v/>
      </c>
      <c r="F372" s="814" t="str">
        <f t="shared" si="31"/>
        <v/>
      </c>
      <c r="G372" s="815" t="str">
        <f t="shared" si="32"/>
        <v/>
      </c>
      <c r="H372" s="812"/>
      <c r="I372" s="812"/>
      <c r="J372" s="812"/>
      <c r="K372" s="816" t="str">
        <f t="shared" si="33"/>
        <v/>
      </c>
      <c r="L372" s="817"/>
      <c r="M372" s="818"/>
      <c r="N372" s="815" t="str">
        <f t="shared" si="34"/>
        <v/>
      </c>
      <c r="O372" s="811"/>
      <c r="P372" s="811"/>
      <c r="Q372" s="904"/>
      <c r="R372" s="904"/>
      <c r="S372" s="901"/>
    </row>
    <row r="373" spans="1:19" s="821" customFormat="1" ht="10.5" customHeight="1">
      <c r="A373" s="822">
        <f t="shared" si="35"/>
        <v>360</v>
      </c>
      <c r="B373" s="823"/>
      <c r="C373" s="811"/>
      <c r="D373" s="812"/>
      <c r="E373" s="813" t="str">
        <f t="shared" si="30"/>
        <v/>
      </c>
      <c r="F373" s="814" t="str">
        <f t="shared" si="31"/>
        <v/>
      </c>
      <c r="G373" s="815" t="str">
        <f t="shared" si="32"/>
        <v/>
      </c>
      <c r="H373" s="812"/>
      <c r="I373" s="812"/>
      <c r="J373" s="812"/>
      <c r="K373" s="816" t="str">
        <f t="shared" si="33"/>
        <v/>
      </c>
      <c r="L373" s="817"/>
      <c r="M373" s="818"/>
      <c r="N373" s="815" t="str">
        <f t="shared" si="34"/>
        <v/>
      </c>
      <c r="O373" s="811"/>
      <c r="P373" s="811"/>
      <c r="Q373" s="904"/>
      <c r="R373" s="904"/>
      <c r="S373" s="901"/>
    </row>
    <row r="374" spans="1:19" s="821" customFormat="1" ht="10.5" customHeight="1">
      <c r="A374" s="822">
        <f t="shared" si="35"/>
        <v>361</v>
      </c>
      <c r="B374" s="823"/>
      <c r="C374" s="811"/>
      <c r="D374" s="812"/>
      <c r="E374" s="813" t="str">
        <f t="shared" si="30"/>
        <v/>
      </c>
      <c r="F374" s="814" t="str">
        <f t="shared" si="31"/>
        <v/>
      </c>
      <c r="G374" s="815" t="str">
        <f t="shared" si="32"/>
        <v/>
      </c>
      <c r="H374" s="812"/>
      <c r="I374" s="812"/>
      <c r="J374" s="812"/>
      <c r="K374" s="816" t="str">
        <f t="shared" si="33"/>
        <v/>
      </c>
      <c r="L374" s="817"/>
      <c r="M374" s="818"/>
      <c r="N374" s="815" t="str">
        <f t="shared" si="34"/>
        <v/>
      </c>
      <c r="O374" s="811"/>
      <c r="P374" s="811"/>
      <c r="Q374" s="904"/>
      <c r="R374" s="904"/>
      <c r="S374" s="901"/>
    </row>
    <row r="375" spans="1:19" s="821" customFormat="1" ht="10.5" customHeight="1">
      <c r="A375" s="822">
        <f t="shared" si="35"/>
        <v>362</v>
      </c>
      <c r="B375" s="823"/>
      <c r="C375" s="811"/>
      <c r="D375" s="812"/>
      <c r="E375" s="813" t="str">
        <f t="shared" si="30"/>
        <v/>
      </c>
      <c r="F375" s="814" t="str">
        <f t="shared" si="31"/>
        <v/>
      </c>
      <c r="G375" s="815" t="str">
        <f t="shared" si="32"/>
        <v/>
      </c>
      <c r="H375" s="812"/>
      <c r="I375" s="812"/>
      <c r="J375" s="812"/>
      <c r="K375" s="816" t="str">
        <f t="shared" si="33"/>
        <v/>
      </c>
      <c r="L375" s="817"/>
      <c r="M375" s="818"/>
      <c r="N375" s="815" t="str">
        <f t="shared" si="34"/>
        <v/>
      </c>
      <c r="O375" s="811"/>
      <c r="P375" s="811"/>
      <c r="Q375" s="904"/>
      <c r="R375" s="904"/>
      <c r="S375" s="901"/>
    </row>
    <row r="376" spans="1:19" s="821" customFormat="1" ht="10.5" customHeight="1">
      <c r="A376" s="822">
        <f t="shared" si="35"/>
        <v>363</v>
      </c>
      <c r="B376" s="823"/>
      <c r="C376" s="811"/>
      <c r="D376" s="812"/>
      <c r="E376" s="813" t="str">
        <f t="shared" si="30"/>
        <v/>
      </c>
      <c r="F376" s="814" t="str">
        <f t="shared" si="31"/>
        <v/>
      </c>
      <c r="G376" s="815" t="str">
        <f t="shared" si="32"/>
        <v/>
      </c>
      <c r="H376" s="812"/>
      <c r="I376" s="812"/>
      <c r="J376" s="812"/>
      <c r="K376" s="816" t="str">
        <f t="shared" si="33"/>
        <v/>
      </c>
      <c r="L376" s="817"/>
      <c r="M376" s="818"/>
      <c r="N376" s="815" t="str">
        <f t="shared" si="34"/>
        <v/>
      </c>
      <c r="O376" s="811"/>
      <c r="P376" s="811"/>
      <c r="Q376" s="904"/>
      <c r="R376" s="904"/>
      <c r="S376" s="901"/>
    </row>
    <row r="377" spans="1:19" s="821" customFormat="1" ht="10.5" customHeight="1">
      <c r="A377" s="822">
        <f t="shared" si="35"/>
        <v>364</v>
      </c>
      <c r="B377" s="823"/>
      <c r="C377" s="811"/>
      <c r="D377" s="812"/>
      <c r="E377" s="813" t="str">
        <f t="shared" si="30"/>
        <v/>
      </c>
      <c r="F377" s="814" t="str">
        <f t="shared" si="31"/>
        <v/>
      </c>
      <c r="G377" s="815" t="str">
        <f t="shared" si="32"/>
        <v/>
      </c>
      <c r="H377" s="812"/>
      <c r="I377" s="812"/>
      <c r="J377" s="812"/>
      <c r="K377" s="816" t="str">
        <f t="shared" si="33"/>
        <v/>
      </c>
      <c r="L377" s="817"/>
      <c r="M377" s="818"/>
      <c r="N377" s="815" t="str">
        <f t="shared" si="34"/>
        <v/>
      </c>
      <c r="O377" s="811"/>
      <c r="P377" s="811"/>
      <c r="Q377" s="904"/>
      <c r="R377" s="904"/>
      <c r="S377" s="901"/>
    </row>
    <row r="378" spans="1:19" s="821" customFormat="1" ht="10.5" customHeight="1">
      <c r="A378" s="822">
        <f t="shared" si="35"/>
        <v>365</v>
      </c>
      <c r="B378" s="823"/>
      <c r="C378" s="811"/>
      <c r="D378" s="812"/>
      <c r="E378" s="813" t="str">
        <f t="shared" si="30"/>
        <v/>
      </c>
      <c r="F378" s="814" t="str">
        <f t="shared" si="31"/>
        <v/>
      </c>
      <c r="G378" s="815" t="str">
        <f t="shared" si="32"/>
        <v/>
      </c>
      <c r="H378" s="812"/>
      <c r="I378" s="812"/>
      <c r="J378" s="812"/>
      <c r="K378" s="816" t="str">
        <f t="shared" si="33"/>
        <v/>
      </c>
      <c r="L378" s="817"/>
      <c r="M378" s="818"/>
      <c r="N378" s="815" t="str">
        <f t="shared" si="34"/>
        <v/>
      </c>
      <c r="O378" s="811"/>
      <c r="P378" s="811"/>
      <c r="Q378" s="904"/>
      <c r="R378" s="904"/>
      <c r="S378" s="901"/>
    </row>
    <row r="379" spans="1:19" s="821" customFormat="1" ht="10.5" customHeight="1">
      <c r="A379" s="822">
        <f t="shared" si="35"/>
        <v>366</v>
      </c>
      <c r="B379" s="823"/>
      <c r="C379" s="811"/>
      <c r="D379" s="812"/>
      <c r="E379" s="813" t="str">
        <f t="shared" si="30"/>
        <v/>
      </c>
      <c r="F379" s="814" t="str">
        <f t="shared" si="31"/>
        <v/>
      </c>
      <c r="G379" s="815" t="str">
        <f t="shared" si="32"/>
        <v/>
      </c>
      <c r="H379" s="812"/>
      <c r="I379" s="812"/>
      <c r="J379" s="812"/>
      <c r="K379" s="816" t="str">
        <f t="shared" si="33"/>
        <v/>
      </c>
      <c r="L379" s="817"/>
      <c r="M379" s="818"/>
      <c r="N379" s="815" t="str">
        <f t="shared" si="34"/>
        <v/>
      </c>
      <c r="O379" s="811"/>
      <c r="P379" s="811"/>
      <c r="Q379" s="904"/>
      <c r="R379" s="904"/>
      <c r="S379" s="901"/>
    </row>
    <row r="380" spans="1:19" s="821" customFormat="1" ht="10.5" customHeight="1">
      <c r="A380" s="822">
        <f t="shared" si="35"/>
        <v>367</v>
      </c>
      <c r="B380" s="823"/>
      <c r="C380" s="811"/>
      <c r="D380" s="812"/>
      <c r="E380" s="813" t="str">
        <f t="shared" si="30"/>
        <v/>
      </c>
      <c r="F380" s="814" t="str">
        <f t="shared" si="31"/>
        <v/>
      </c>
      <c r="G380" s="815" t="str">
        <f t="shared" si="32"/>
        <v/>
      </c>
      <c r="H380" s="812"/>
      <c r="I380" s="812"/>
      <c r="J380" s="812"/>
      <c r="K380" s="816" t="str">
        <f t="shared" si="33"/>
        <v/>
      </c>
      <c r="L380" s="817"/>
      <c r="M380" s="818"/>
      <c r="N380" s="815" t="str">
        <f t="shared" si="34"/>
        <v/>
      </c>
      <c r="O380" s="811"/>
      <c r="P380" s="811"/>
      <c r="Q380" s="904"/>
      <c r="R380" s="904"/>
      <c r="S380" s="901"/>
    </row>
    <row r="381" spans="1:19" s="821" customFormat="1" ht="10.5" customHeight="1">
      <c r="A381" s="822">
        <f t="shared" si="35"/>
        <v>368</v>
      </c>
      <c r="B381" s="823"/>
      <c r="C381" s="811"/>
      <c r="D381" s="812"/>
      <c r="E381" s="813" t="str">
        <f t="shared" si="30"/>
        <v/>
      </c>
      <c r="F381" s="814" t="str">
        <f t="shared" si="31"/>
        <v/>
      </c>
      <c r="G381" s="815" t="str">
        <f t="shared" si="32"/>
        <v/>
      </c>
      <c r="H381" s="812"/>
      <c r="I381" s="812"/>
      <c r="J381" s="812"/>
      <c r="K381" s="816" t="str">
        <f t="shared" si="33"/>
        <v/>
      </c>
      <c r="L381" s="817"/>
      <c r="M381" s="818"/>
      <c r="N381" s="815" t="str">
        <f t="shared" si="34"/>
        <v/>
      </c>
      <c r="O381" s="811"/>
      <c r="P381" s="811"/>
      <c r="Q381" s="904"/>
      <c r="R381" s="904"/>
      <c r="S381" s="901"/>
    </row>
    <row r="382" spans="1:19" s="821" customFormat="1" ht="10.5" customHeight="1">
      <c r="A382" s="822">
        <f t="shared" si="35"/>
        <v>369</v>
      </c>
      <c r="B382" s="823"/>
      <c r="C382" s="811"/>
      <c r="D382" s="812"/>
      <c r="E382" s="813" t="str">
        <f t="shared" si="30"/>
        <v/>
      </c>
      <c r="F382" s="814" t="str">
        <f t="shared" si="31"/>
        <v/>
      </c>
      <c r="G382" s="815" t="str">
        <f t="shared" si="32"/>
        <v/>
      </c>
      <c r="H382" s="812"/>
      <c r="I382" s="812"/>
      <c r="J382" s="812"/>
      <c r="K382" s="816" t="str">
        <f t="shared" si="33"/>
        <v/>
      </c>
      <c r="L382" s="817"/>
      <c r="M382" s="818"/>
      <c r="N382" s="815" t="str">
        <f t="shared" si="34"/>
        <v/>
      </c>
      <c r="O382" s="811"/>
      <c r="P382" s="811"/>
      <c r="Q382" s="904"/>
      <c r="R382" s="904"/>
      <c r="S382" s="901"/>
    </row>
    <row r="383" spans="1:19" s="821" customFormat="1" ht="10.5" customHeight="1">
      <c r="A383" s="822">
        <f t="shared" si="35"/>
        <v>370</v>
      </c>
      <c r="B383" s="823"/>
      <c r="C383" s="811"/>
      <c r="D383" s="812"/>
      <c r="E383" s="813" t="str">
        <f t="shared" si="30"/>
        <v/>
      </c>
      <c r="F383" s="814" t="str">
        <f t="shared" si="31"/>
        <v/>
      </c>
      <c r="G383" s="815" t="str">
        <f t="shared" si="32"/>
        <v/>
      </c>
      <c r="H383" s="812"/>
      <c r="I383" s="812"/>
      <c r="J383" s="812"/>
      <c r="K383" s="816" t="str">
        <f t="shared" si="33"/>
        <v/>
      </c>
      <c r="L383" s="817"/>
      <c r="M383" s="818"/>
      <c r="N383" s="815" t="str">
        <f t="shared" si="34"/>
        <v/>
      </c>
      <c r="O383" s="811"/>
      <c r="P383" s="811"/>
      <c r="Q383" s="904"/>
      <c r="R383" s="904"/>
      <c r="S383" s="901"/>
    </row>
    <row r="384" spans="1:19" s="821" customFormat="1" ht="10.5" customHeight="1">
      <c r="A384" s="822">
        <f t="shared" si="35"/>
        <v>371</v>
      </c>
      <c r="B384" s="823"/>
      <c r="C384" s="811"/>
      <c r="D384" s="812"/>
      <c r="E384" s="813" t="str">
        <f t="shared" si="30"/>
        <v/>
      </c>
      <c r="F384" s="814" t="str">
        <f t="shared" si="31"/>
        <v/>
      </c>
      <c r="G384" s="815" t="str">
        <f t="shared" si="32"/>
        <v/>
      </c>
      <c r="H384" s="812"/>
      <c r="I384" s="812"/>
      <c r="J384" s="812"/>
      <c r="K384" s="816" t="str">
        <f t="shared" si="33"/>
        <v/>
      </c>
      <c r="L384" s="817"/>
      <c r="M384" s="818"/>
      <c r="N384" s="815" t="str">
        <f t="shared" si="34"/>
        <v/>
      </c>
      <c r="O384" s="811"/>
      <c r="P384" s="811"/>
      <c r="Q384" s="904"/>
      <c r="R384" s="904"/>
      <c r="S384" s="901"/>
    </row>
    <row r="385" spans="1:19" s="821" customFormat="1" ht="10.5" customHeight="1">
      <c r="A385" s="822">
        <f t="shared" si="35"/>
        <v>372</v>
      </c>
      <c r="B385" s="823"/>
      <c r="C385" s="811"/>
      <c r="D385" s="812"/>
      <c r="E385" s="813" t="str">
        <f t="shared" si="30"/>
        <v/>
      </c>
      <c r="F385" s="814" t="str">
        <f t="shared" si="31"/>
        <v/>
      </c>
      <c r="G385" s="815" t="str">
        <f t="shared" si="32"/>
        <v/>
      </c>
      <c r="H385" s="812"/>
      <c r="I385" s="812"/>
      <c r="J385" s="812"/>
      <c r="K385" s="816" t="str">
        <f t="shared" si="33"/>
        <v/>
      </c>
      <c r="L385" s="817"/>
      <c r="M385" s="818"/>
      <c r="N385" s="815" t="str">
        <f t="shared" si="34"/>
        <v/>
      </c>
      <c r="O385" s="811"/>
      <c r="P385" s="811"/>
      <c r="Q385" s="904"/>
      <c r="R385" s="904"/>
      <c r="S385" s="901"/>
    </row>
    <row r="386" spans="1:19" s="821" customFormat="1" ht="10.5" customHeight="1">
      <c r="A386" s="822">
        <f t="shared" si="35"/>
        <v>373</v>
      </c>
      <c r="B386" s="823"/>
      <c r="C386" s="811"/>
      <c r="D386" s="812"/>
      <c r="E386" s="813" t="str">
        <f t="shared" si="30"/>
        <v/>
      </c>
      <c r="F386" s="814" t="str">
        <f t="shared" si="31"/>
        <v/>
      </c>
      <c r="G386" s="815" t="str">
        <f t="shared" si="32"/>
        <v/>
      </c>
      <c r="H386" s="812"/>
      <c r="I386" s="812"/>
      <c r="J386" s="812"/>
      <c r="K386" s="816" t="str">
        <f t="shared" si="33"/>
        <v/>
      </c>
      <c r="L386" s="817"/>
      <c r="M386" s="818"/>
      <c r="N386" s="815" t="str">
        <f t="shared" si="34"/>
        <v/>
      </c>
      <c r="O386" s="811"/>
      <c r="P386" s="811"/>
      <c r="Q386" s="904"/>
      <c r="R386" s="904"/>
      <c r="S386" s="901"/>
    </row>
    <row r="387" spans="1:19" s="821" customFormat="1" ht="10.5" customHeight="1">
      <c r="A387" s="822">
        <f t="shared" si="35"/>
        <v>374</v>
      </c>
      <c r="B387" s="823"/>
      <c r="C387" s="811"/>
      <c r="D387" s="812"/>
      <c r="E387" s="813" t="str">
        <f t="shared" si="30"/>
        <v/>
      </c>
      <c r="F387" s="814" t="str">
        <f t="shared" si="31"/>
        <v/>
      </c>
      <c r="G387" s="815" t="str">
        <f t="shared" si="32"/>
        <v/>
      </c>
      <c r="H387" s="812"/>
      <c r="I387" s="812"/>
      <c r="J387" s="812"/>
      <c r="K387" s="816" t="str">
        <f t="shared" si="33"/>
        <v/>
      </c>
      <c r="L387" s="817"/>
      <c r="M387" s="818"/>
      <c r="N387" s="815" t="str">
        <f t="shared" si="34"/>
        <v/>
      </c>
      <c r="O387" s="811"/>
      <c r="P387" s="811"/>
      <c r="Q387" s="904"/>
      <c r="R387" s="904"/>
      <c r="S387" s="901"/>
    </row>
    <row r="388" spans="1:19" s="821" customFormat="1" ht="10.5" customHeight="1">
      <c r="A388" s="822">
        <f t="shared" si="35"/>
        <v>375</v>
      </c>
      <c r="B388" s="823"/>
      <c r="C388" s="811"/>
      <c r="D388" s="812"/>
      <c r="E388" s="813" t="str">
        <f t="shared" si="30"/>
        <v/>
      </c>
      <c r="F388" s="814" t="str">
        <f t="shared" si="31"/>
        <v/>
      </c>
      <c r="G388" s="815" t="str">
        <f t="shared" si="32"/>
        <v/>
      </c>
      <c r="H388" s="812"/>
      <c r="I388" s="812"/>
      <c r="J388" s="812"/>
      <c r="K388" s="816" t="str">
        <f t="shared" si="33"/>
        <v/>
      </c>
      <c r="L388" s="817"/>
      <c r="M388" s="818"/>
      <c r="N388" s="815" t="str">
        <f t="shared" si="34"/>
        <v/>
      </c>
      <c r="O388" s="811"/>
      <c r="P388" s="811"/>
      <c r="Q388" s="904"/>
      <c r="R388" s="904"/>
      <c r="S388" s="901"/>
    </row>
    <row r="389" spans="1:19" s="821" customFormat="1" ht="10.5" customHeight="1">
      <c r="A389" s="822">
        <f t="shared" si="35"/>
        <v>376</v>
      </c>
      <c r="B389" s="823"/>
      <c r="C389" s="811"/>
      <c r="D389" s="812"/>
      <c r="E389" s="813" t="str">
        <f t="shared" si="30"/>
        <v/>
      </c>
      <c r="F389" s="814" t="str">
        <f t="shared" si="31"/>
        <v/>
      </c>
      <c r="G389" s="815" t="str">
        <f t="shared" si="32"/>
        <v/>
      </c>
      <c r="H389" s="812"/>
      <c r="I389" s="812"/>
      <c r="J389" s="812"/>
      <c r="K389" s="816" t="str">
        <f t="shared" si="33"/>
        <v/>
      </c>
      <c r="L389" s="817"/>
      <c r="M389" s="818"/>
      <c r="N389" s="815" t="str">
        <f t="shared" si="34"/>
        <v/>
      </c>
      <c r="O389" s="811"/>
      <c r="P389" s="811"/>
      <c r="Q389" s="904"/>
      <c r="R389" s="904"/>
      <c r="S389" s="901"/>
    </row>
    <row r="390" spans="1:19" s="821" customFormat="1" ht="10.5" customHeight="1">
      <c r="A390" s="822">
        <f t="shared" si="35"/>
        <v>377</v>
      </c>
      <c r="B390" s="823"/>
      <c r="C390" s="811"/>
      <c r="D390" s="812"/>
      <c r="E390" s="813" t="str">
        <f t="shared" si="30"/>
        <v/>
      </c>
      <c r="F390" s="814" t="str">
        <f t="shared" si="31"/>
        <v/>
      </c>
      <c r="G390" s="815" t="str">
        <f t="shared" si="32"/>
        <v/>
      </c>
      <c r="H390" s="812"/>
      <c r="I390" s="812"/>
      <c r="J390" s="812"/>
      <c r="K390" s="816" t="str">
        <f t="shared" si="33"/>
        <v/>
      </c>
      <c r="L390" s="817"/>
      <c r="M390" s="818"/>
      <c r="N390" s="815" t="str">
        <f t="shared" si="34"/>
        <v/>
      </c>
      <c r="O390" s="811"/>
      <c r="P390" s="811"/>
      <c r="Q390" s="904"/>
      <c r="R390" s="904"/>
      <c r="S390" s="901"/>
    </row>
    <row r="391" spans="1:19" s="821" customFormat="1" ht="10.5" customHeight="1">
      <c r="A391" s="822">
        <f t="shared" si="35"/>
        <v>378</v>
      </c>
      <c r="B391" s="823"/>
      <c r="C391" s="811"/>
      <c r="D391" s="812"/>
      <c r="E391" s="813" t="str">
        <f t="shared" si="30"/>
        <v/>
      </c>
      <c r="F391" s="814" t="str">
        <f t="shared" si="31"/>
        <v/>
      </c>
      <c r="G391" s="815" t="str">
        <f t="shared" si="32"/>
        <v/>
      </c>
      <c r="H391" s="812"/>
      <c r="I391" s="812"/>
      <c r="J391" s="812"/>
      <c r="K391" s="816" t="str">
        <f t="shared" si="33"/>
        <v/>
      </c>
      <c r="L391" s="817"/>
      <c r="M391" s="818"/>
      <c r="N391" s="815" t="str">
        <f t="shared" si="34"/>
        <v/>
      </c>
      <c r="O391" s="811"/>
      <c r="P391" s="811"/>
      <c r="Q391" s="904"/>
      <c r="R391" s="904"/>
      <c r="S391" s="901"/>
    </row>
    <row r="392" spans="1:19" s="821" customFormat="1" ht="10.5" customHeight="1">
      <c r="A392" s="822">
        <f t="shared" si="35"/>
        <v>379</v>
      </c>
      <c r="B392" s="823"/>
      <c r="C392" s="811"/>
      <c r="D392" s="812"/>
      <c r="E392" s="813" t="str">
        <f t="shared" si="30"/>
        <v/>
      </c>
      <c r="F392" s="814" t="str">
        <f t="shared" si="31"/>
        <v/>
      </c>
      <c r="G392" s="815" t="str">
        <f t="shared" si="32"/>
        <v/>
      </c>
      <c r="H392" s="812"/>
      <c r="I392" s="812"/>
      <c r="J392" s="812"/>
      <c r="K392" s="816" t="str">
        <f t="shared" si="33"/>
        <v/>
      </c>
      <c r="L392" s="817"/>
      <c r="M392" s="818"/>
      <c r="N392" s="815" t="str">
        <f t="shared" si="34"/>
        <v/>
      </c>
      <c r="O392" s="811"/>
      <c r="P392" s="811"/>
      <c r="Q392" s="904"/>
      <c r="R392" s="904"/>
      <c r="S392" s="901"/>
    </row>
    <row r="393" spans="1:19" s="821" customFormat="1" ht="10.5" customHeight="1">
      <c r="A393" s="822">
        <f t="shared" si="35"/>
        <v>380</v>
      </c>
      <c r="B393" s="823"/>
      <c r="C393" s="811"/>
      <c r="D393" s="812"/>
      <c r="E393" s="813" t="str">
        <f t="shared" si="30"/>
        <v/>
      </c>
      <c r="F393" s="814" t="str">
        <f t="shared" si="31"/>
        <v/>
      </c>
      <c r="G393" s="815" t="str">
        <f t="shared" si="32"/>
        <v/>
      </c>
      <c r="H393" s="812"/>
      <c r="I393" s="812"/>
      <c r="J393" s="812"/>
      <c r="K393" s="816" t="str">
        <f t="shared" si="33"/>
        <v/>
      </c>
      <c r="L393" s="817"/>
      <c r="M393" s="818"/>
      <c r="N393" s="815" t="str">
        <f t="shared" si="34"/>
        <v/>
      </c>
      <c r="O393" s="811"/>
      <c r="P393" s="811"/>
      <c r="Q393" s="904"/>
      <c r="R393" s="904"/>
      <c r="S393" s="901"/>
    </row>
    <row r="394" spans="1:19" s="821" customFormat="1" ht="10.5" customHeight="1">
      <c r="A394" s="822">
        <f t="shared" si="35"/>
        <v>381</v>
      </c>
      <c r="B394" s="823"/>
      <c r="C394" s="811"/>
      <c r="D394" s="812"/>
      <c r="E394" s="813" t="str">
        <f t="shared" si="30"/>
        <v/>
      </c>
      <c r="F394" s="814" t="str">
        <f t="shared" si="31"/>
        <v/>
      </c>
      <c r="G394" s="815" t="str">
        <f t="shared" si="32"/>
        <v/>
      </c>
      <c r="H394" s="812"/>
      <c r="I394" s="812"/>
      <c r="J394" s="812"/>
      <c r="K394" s="816" t="str">
        <f t="shared" si="33"/>
        <v/>
      </c>
      <c r="L394" s="817"/>
      <c r="M394" s="818"/>
      <c r="N394" s="815" t="str">
        <f t="shared" si="34"/>
        <v/>
      </c>
      <c r="O394" s="811"/>
      <c r="P394" s="811"/>
      <c r="Q394" s="904"/>
      <c r="R394" s="904"/>
      <c r="S394" s="901"/>
    </row>
    <row r="395" spans="1:19" s="821" customFormat="1" ht="10.5" customHeight="1">
      <c r="A395" s="822">
        <f t="shared" si="35"/>
        <v>382</v>
      </c>
      <c r="B395" s="823"/>
      <c r="C395" s="811"/>
      <c r="D395" s="812"/>
      <c r="E395" s="813" t="str">
        <f t="shared" si="30"/>
        <v/>
      </c>
      <c r="F395" s="814" t="str">
        <f t="shared" si="31"/>
        <v/>
      </c>
      <c r="G395" s="815" t="str">
        <f t="shared" si="32"/>
        <v/>
      </c>
      <c r="H395" s="812"/>
      <c r="I395" s="812"/>
      <c r="J395" s="812"/>
      <c r="K395" s="816" t="str">
        <f t="shared" si="33"/>
        <v/>
      </c>
      <c r="L395" s="817"/>
      <c r="M395" s="818"/>
      <c r="N395" s="815" t="str">
        <f t="shared" si="34"/>
        <v/>
      </c>
      <c r="O395" s="811"/>
      <c r="P395" s="811"/>
      <c r="Q395" s="904"/>
      <c r="R395" s="904"/>
      <c r="S395" s="901"/>
    </row>
    <row r="396" spans="1:19" s="821" customFormat="1" ht="10.5" customHeight="1">
      <c r="A396" s="822">
        <f t="shared" si="35"/>
        <v>383</v>
      </c>
      <c r="B396" s="823"/>
      <c r="C396" s="811"/>
      <c r="D396" s="812"/>
      <c r="E396" s="813" t="str">
        <f t="shared" si="30"/>
        <v/>
      </c>
      <c r="F396" s="814" t="str">
        <f t="shared" si="31"/>
        <v/>
      </c>
      <c r="G396" s="815" t="str">
        <f t="shared" si="32"/>
        <v/>
      </c>
      <c r="H396" s="812"/>
      <c r="I396" s="812"/>
      <c r="J396" s="812"/>
      <c r="K396" s="816" t="str">
        <f t="shared" si="33"/>
        <v/>
      </c>
      <c r="L396" s="817"/>
      <c r="M396" s="818"/>
      <c r="N396" s="815" t="str">
        <f t="shared" si="34"/>
        <v/>
      </c>
      <c r="O396" s="811"/>
      <c r="P396" s="811"/>
      <c r="Q396" s="904"/>
      <c r="R396" s="904"/>
      <c r="S396" s="901"/>
    </row>
    <row r="397" spans="1:19" s="821" customFormat="1" ht="10.5" customHeight="1">
      <c r="A397" s="822">
        <f t="shared" si="35"/>
        <v>384</v>
      </c>
      <c r="B397" s="823"/>
      <c r="C397" s="811"/>
      <c r="D397" s="812"/>
      <c r="E397" s="813" t="str">
        <f t="shared" si="30"/>
        <v/>
      </c>
      <c r="F397" s="814" t="str">
        <f t="shared" si="31"/>
        <v/>
      </c>
      <c r="G397" s="815" t="str">
        <f t="shared" si="32"/>
        <v/>
      </c>
      <c r="H397" s="812"/>
      <c r="I397" s="812"/>
      <c r="J397" s="812"/>
      <c r="K397" s="816" t="str">
        <f t="shared" si="33"/>
        <v/>
      </c>
      <c r="L397" s="817"/>
      <c r="M397" s="818"/>
      <c r="N397" s="815" t="str">
        <f t="shared" si="34"/>
        <v/>
      </c>
      <c r="O397" s="811"/>
      <c r="P397" s="811"/>
      <c r="Q397" s="904"/>
      <c r="R397" s="904"/>
      <c r="S397" s="901"/>
    </row>
    <row r="398" spans="1:19" s="821" customFormat="1" ht="10.5" customHeight="1">
      <c r="A398" s="822">
        <f t="shared" si="35"/>
        <v>385</v>
      </c>
      <c r="B398" s="823"/>
      <c r="C398" s="811"/>
      <c r="D398" s="812"/>
      <c r="E398" s="813" t="str">
        <f t="shared" ref="E398:E461" si="36">IF(OR(D398="YES", D398="B",D398="BZ",D398="H",D398="HSP",D398="H/V",D398="SP",D398="V",D398="DS",D398="EM",D398="FHT",D398="GA",D398="HHT",D398="M",D398="RHT", D398="RHT/S", D398="RI",D398="S", D398="SW",D398="RELAY",D398="DH",D398="AD",D398="MAG",D398="FAN",D398="SA",,D398="SA",D398="SAA",D398="SAAB",D398="SAB", D398="SAPA",D398="SAPAB",D398="SAPB",D398="SACOA",D398="SACOB",D398="SACOAB", D398="SAPCOA", D398="SAPCOB",D398="SAPCOB",D398="SAPCOAB",D398="SALi", D398="SAALi",D398="SAPLi",D398="SAAR",,D398="SAPABR",D398="SAABR",D398="SAPCOLi",D398="SACOALi",D398="SAALiV",D398="SAPALiV",D398="SAAV",D398="SAPAV",D398="SAPABV",D398="SAABV", D398="COPI", D398="COPI-B", D398="PANEL",D398="BATT",D398="ANNUN", D398="BOOSTER",D398="SFD", D398="S/CO", D398="ET", D398="MOD-2", D398="MOD-10", D398="MOD-M",D398="MOD-R", D398="MOD-R6", D398="MOD-CR", D398="MOD-1", D398="MOD-S",D398="MOD-P",),"3", IF(OR(D398="EOL"),"m",""))</f>
        <v/>
      </c>
      <c r="F398" s="814" t="str">
        <f t="shared" ref="F398:F461" si="37">IF(OR(D398="PANEL", D398="ANNUN", D398="S/CO", D398="MOD-2", D398="MOD-10", D398="MOD-M",D398="ISO-D", D398="SFD", D398="DS", D398="ET", D398="FHT", D398="GA", D398="HHT", D398="M", D398="RHT", D398="RHT/S",D398="S",D398="S/CO", D398="FS",D398="TS",D398="SS",D398="LA",D398="FP",D398="PL",D398="SUP"), "3", IF(OR(D398="B", D398="BZ", D398="H", D398="HSP", D398="H/V", D398="SP", D398="V", D398="SW", D398="AD", D398="MAG", D398="FAN", D398="RI", D398="EOL", D398="EM",  D398="SW", D398="RELAY", D398="DH",D398="MOD-R", D398="MOD-R6", D398="MOD-CR"), "m", ""))</f>
        <v/>
      </c>
      <c r="G398" s="815" t="str">
        <f t="shared" ref="G398:G461" si="38">IF(OR(D398="YES",D398="PANEL",D398="BOOSTER",D398="B",D398="BZ",D398="H",D398="HSP",D398="H/V",D398="SP",D398="V",D398="AD",D398="MAG",D398="FAN",D398="RELAY",D398="DH",D398="SW",D398="MOD-R", D398="MOD-R6", D398="MOD-CR",D398="ISO-A"),"3",IF(OR(D398="SFD"),"m",""))</f>
        <v/>
      </c>
      <c r="H398" s="812"/>
      <c r="I398" s="812"/>
      <c r="J398" s="812"/>
      <c r="K398" s="816" t="str">
        <f t="shared" ref="K398:K461" si="39">IF(D398="EOL","3","")</f>
        <v/>
      </c>
      <c r="L398" s="817"/>
      <c r="M398" s="818"/>
      <c r="N398" s="815" t="str">
        <f t="shared" ref="N398:N461" si="40">IF(OR(D398="PANEL", D398="ANNUN", D398="BATT",D398="BOOSTER",D398="B", D398="BZ", D398="H", D398="HSP", D398="H/V", D398="SP", D398="V", D398="DS", D398="EOL", D398="EM", D398="ET", D398="FHT", D398="GA", D398="HHT", D398="M", D398="RHT",D398="RHT/S", D398="RI", D398="S",D398="S/CO",D398="SW",D398="ISO-D",D398="ISO-A",D398="SA",D398="SAA",D398="SAAB",D398="SAB", D398="SAPA",D398="SAPAB",D398="SAPB",D398="SACOA",D398="SACOB",D398="SACOAB", D398="SAPCOA", D398="SAPCOB",D398="SAPCOB",D398="SAPCOAB",D398="SALi", D398="SAALi",D398="SAPLi",D398="SAAR",D398="SAPABR",D398="SAABR",,D398="SAPCOLi",D398="SACOALi",D398="SAALiV",D398="SAPALiV",D398="SAAV",D398="SAPAV",D398="SAPABV",D398="SAABV", D398="COPI", D398="COPI-B", D398="SW",D398="MOD-1", D398="MOD-S",D398="MOD-P",D398="MOD-2", D398="MOD-10", D398="MOD-M",D398="MOD-R", D398="MOD-R6", D398="MOD-CR",D398="SFD"), "3", IF(OR(D398="RELAY", D398="AD", D398="MAG", D398="FAN",D398="DH"), "m", ""))</f>
        <v/>
      </c>
      <c r="O398" s="811"/>
      <c r="P398" s="811"/>
      <c r="Q398" s="904"/>
      <c r="R398" s="904"/>
      <c r="S398" s="901"/>
    </row>
    <row r="399" spans="1:19" s="821" customFormat="1" ht="10.5" customHeight="1">
      <c r="A399" s="822">
        <f t="shared" si="35"/>
        <v>386</v>
      </c>
      <c r="B399" s="823"/>
      <c r="C399" s="811"/>
      <c r="D399" s="812"/>
      <c r="E399" s="813" t="str">
        <f t="shared" si="36"/>
        <v/>
      </c>
      <c r="F399" s="814" t="str">
        <f t="shared" si="37"/>
        <v/>
      </c>
      <c r="G399" s="815" t="str">
        <f t="shared" si="38"/>
        <v/>
      </c>
      <c r="H399" s="812"/>
      <c r="I399" s="812"/>
      <c r="J399" s="812"/>
      <c r="K399" s="816" t="str">
        <f t="shared" si="39"/>
        <v/>
      </c>
      <c r="L399" s="817"/>
      <c r="M399" s="818"/>
      <c r="N399" s="815" t="str">
        <f t="shared" si="40"/>
        <v/>
      </c>
      <c r="O399" s="811"/>
      <c r="P399" s="811"/>
      <c r="Q399" s="904"/>
      <c r="R399" s="904"/>
      <c r="S399" s="901"/>
    </row>
    <row r="400" spans="1:19" s="821" customFormat="1" ht="10.5" customHeight="1">
      <c r="A400" s="822">
        <f t="shared" ref="A400:A463" si="41">A399+1</f>
        <v>387</v>
      </c>
      <c r="B400" s="823"/>
      <c r="C400" s="811"/>
      <c r="D400" s="812"/>
      <c r="E400" s="813" t="str">
        <f t="shared" si="36"/>
        <v/>
      </c>
      <c r="F400" s="814" t="str">
        <f t="shared" si="37"/>
        <v/>
      </c>
      <c r="G400" s="815" t="str">
        <f t="shared" si="38"/>
        <v/>
      </c>
      <c r="H400" s="812"/>
      <c r="I400" s="812"/>
      <c r="J400" s="812"/>
      <c r="K400" s="816" t="str">
        <f t="shared" si="39"/>
        <v/>
      </c>
      <c r="L400" s="817"/>
      <c r="M400" s="818"/>
      <c r="N400" s="815" t="str">
        <f t="shared" si="40"/>
        <v/>
      </c>
      <c r="O400" s="811"/>
      <c r="P400" s="811"/>
      <c r="Q400" s="904"/>
      <c r="R400" s="904"/>
      <c r="S400" s="901"/>
    </row>
    <row r="401" spans="1:19" s="821" customFormat="1" ht="10.5" customHeight="1">
      <c r="A401" s="822">
        <f t="shared" si="41"/>
        <v>388</v>
      </c>
      <c r="B401" s="823"/>
      <c r="C401" s="811"/>
      <c r="D401" s="812"/>
      <c r="E401" s="813" t="str">
        <f t="shared" si="36"/>
        <v/>
      </c>
      <c r="F401" s="814" t="str">
        <f t="shared" si="37"/>
        <v/>
      </c>
      <c r="G401" s="815" t="str">
        <f t="shared" si="38"/>
        <v/>
      </c>
      <c r="H401" s="812"/>
      <c r="I401" s="812"/>
      <c r="J401" s="812"/>
      <c r="K401" s="816" t="str">
        <f t="shared" si="39"/>
        <v/>
      </c>
      <c r="L401" s="817"/>
      <c r="M401" s="818"/>
      <c r="N401" s="815" t="str">
        <f t="shared" si="40"/>
        <v/>
      </c>
      <c r="O401" s="811"/>
      <c r="P401" s="811"/>
      <c r="Q401" s="904"/>
      <c r="R401" s="904"/>
      <c r="S401" s="901"/>
    </row>
    <row r="402" spans="1:19" s="821" customFormat="1" ht="10.5" customHeight="1">
      <c r="A402" s="822">
        <f t="shared" si="41"/>
        <v>389</v>
      </c>
      <c r="B402" s="823"/>
      <c r="C402" s="811"/>
      <c r="D402" s="812"/>
      <c r="E402" s="813" t="str">
        <f t="shared" si="36"/>
        <v/>
      </c>
      <c r="F402" s="814" t="str">
        <f t="shared" si="37"/>
        <v/>
      </c>
      <c r="G402" s="815" t="str">
        <f t="shared" si="38"/>
        <v/>
      </c>
      <c r="H402" s="812"/>
      <c r="I402" s="812"/>
      <c r="J402" s="812"/>
      <c r="K402" s="816" t="str">
        <f t="shared" si="39"/>
        <v/>
      </c>
      <c r="L402" s="817"/>
      <c r="M402" s="818"/>
      <c r="N402" s="815" t="str">
        <f t="shared" si="40"/>
        <v/>
      </c>
      <c r="O402" s="811"/>
      <c r="P402" s="811"/>
      <c r="Q402" s="904"/>
      <c r="R402" s="904"/>
      <c r="S402" s="901"/>
    </row>
    <row r="403" spans="1:19" s="821" customFormat="1" ht="10.5" customHeight="1">
      <c r="A403" s="822">
        <f t="shared" si="41"/>
        <v>390</v>
      </c>
      <c r="B403" s="823"/>
      <c r="C403" s="811"/>
      <c r="D403" s="812"/>
      <c r="E403" s="813" t="str">
        <f t="shared" si="36"/>
        <v/>
      </c>
      <c r="F403" s="814" t="str">
        <f t="shared" si="37"/>
        <v/>
      </c>
      <c r="G403" s="815" t="str">
        <f t="shared" si="38"/>
        <v/>
      </c>
      <c r="H403" s="812"/>
      <c r="I403" s="812"/>
      <c r="J403" s="812"/>
      <c r="K403" s="816" t="str">
        <f t="shared" si="39"/>
        <v/>
      </c>
      <c r="L403" s="817"/>
      <c r="M403" s="818"/>
      <c r="N403" s="815" t="str">
        <f t="shared" si="40"/>
        <v/>
      </c>
      <c r="O403" s="811"/>
      <c r="P403" s="811"/>
      <c r="Q403" s="904"/>
      <c r="R403" s="904"/>
      <c r="S403" s="901"/>
    </row>
    <row r="404" spans="1:19" s="821" customFormat="1" ht="10.5" customHeight="1">
      <c r="A404" s="822">
        <f t="shared" si="41"/>
        <v>391</v>
      </c>
      <c r="B404" s="823"/>
      <c r="C404" s="811"/>
      <c r="D404" s="812"/>
      <c r="E404" s="813" t="str">
        <f t="shared" si="36"/>
        <v/>
      </c>
      <c r="F404" s="814" t="str">
        <f t="shared" si="37"/>
        <v/>
      </c>
      <c r="G404" s="815" t="str">
        <f t="shared" si="38"/>
        <v/>
      </c>
      <c r="H404" s="812"/>
      <c r="I404" s="812"/>
      <c r="J404" s="812"/>
      <c r="K404" s="816" t="str">
        <f t="shared" si="39"/>
        <v/>
      </c>
      <c r="L404" s="817"/>
      <c r="M404" s="818"/>
      <c r="N404" s="815" t="str">
        <f t="shared" si="40"/>
        <v/>
      </c>
      <c r="O404" s="811"/>
      <c r="P404" s="811"/>
      <c r="Q404" s="904"/>
      <c r="R404" s="904"/>
      <c r="S404" s="901"/>
    </row>
    <row r="405" spans="1:19" s="821" customFormat="1" ht="10.5" customHeight="1">
      <c r="A405" s="822">
        <f t="shared" si="41"/>
        <v>392</v>
      </c>
      <c r="B405" s="823"/>
      <c r="C405" s="811"/>
      <c r="D405" s="812"/>
      <c r="E405" s="813" t="str">
        <f t="shared" si="36"/>
        <v/>
      </c>
      <c r="F405" s="814" t="str">
        <f t="shared" si="37"/>
        <v/>
      </c>
      <c r="G405" s="815" t="str">
        <f t="shared" si="38"/>
        <v/>
      </c>
      <c r="H405" s="812"/>
      <c r="I405" s="812"/>
      <c r="J405" s="812"/>
      <c r="K405" s="816" t="str">
        <f t="shared" si="39"/>
        <v/>
      </c>
      <c r="L405" s="817"/>
      <c r="M405" s="818"/>
      <c r="N405" s="815" t="str">
        <f t="shared" si="40"/>
        <v/>
      </c>
      <c r="O405" s="811"/>
      <c r="P405" s="811"/>
      <c r="Q405" s="904"/>
      <c r="R405" s="904"/>
      <c r="S405" s="901"/>
    </row>
    <row r="406" spans="1:19" s="821" customFormat="1" ht="10.5" customHeight="1">
      <c r="A406" s="822">
        <f t="shared" si="41"/>
        <v>393</v>
      </c>
      <c r="B406" s="823"/>
      <c r="C406" s="811"/>
      <c r="D406" s="812"/>
      <c r="E406" s="813" t="str">
        <f t="shared" si="36"/>
        <v/>
      </c>
      <c r="F406" s="814" t="str">
        <f t="shared" si="37"/>
        <v/>
      </c>
      <c r="G406" s="815" t="str">
        <f t="shared" si="38"/>
        <v/>
      </c>
      <c r="H406" s="812"/>
      <c r="I406" s="812"/>
      <c r="J406" s="812"/>
      <c r="K406" s="816" t="str">
        <f t="shared" si="39"/>
        <v/>
      </c>
      <c r="L406" s="817"/>
      <c r="M406" s="818"/>
      <c r="N406" s="815" t="str">
        <f t="shared" si="40"/>
        <v/>
      </c>
      <c r="O406" s="811"/>
      <c r="P406" s="811"/>
      <c r="Q406" s="904"/>
      <c r="R406" s="904"/>
      <c r="S406" s="901"/>
    </row>
    <row r="407" spans="1:19" s="821" customFormat="1" ht="10.5" customHeight="1">
      <c r="A407" s="822">
        <f t="shared" si="41"/>
        <v>394</v>
      </c>
      <c r="B407" s="823"/>
      <c r="C407" s="811"/>
      <c r="D407" s="812"/>
      <c r="E407" s="813" t="str">
        <f t="shared" si="36"/>
        <v/>
      </c>
      <c r="F407" s="814" t="str">
        <f t="shared" si="37"/>
        <v/>
      </c>
      <c r="G407" s="815" t="str">
        <f t="shared" si="38"/>
        <v/>
      </c>
      <c r="H407" s="812"/>
      <c r="I407" s="812"/>
      <c r="J407" s="812"/>
      <c r="K407" s="816" t="str">
        <f t="shared" si="39"/>
        <v/>
      </c>
      <c r="L407" s="817"/>
      <c r="M407" s="818"/>
      <c r="N407" s="815" t="str">
        <f t="shared" si="40"/>
        <v/>
      </c>
      <c r="O407" s="811"/>
      <c r="P407" s="811"/>
      <c r="Q407" s="904"/>
      <c r="R407" s="904"/>
      <c r="S407" s="901"/>
    </row>
    <row r="408" spans="1:19" s="821" customFormat="1" ht="10.5" customHeight="1">
      <c r="A408" s="822">
        <f t="shared" si="41"/>
        <v>395</v>
      </c>
      <c r="B408" s="823"/>
      <c r="C408" s="811"/>
      <c r="D408" s="812"/>
      <c r="E408" s="813" t="str">
        <f t="shared" si="36"/>
        <v/>
      </c>
      <c r="F408" s="814" t="str">
        <f t="shared" si="37"/>
        <v/>
      </c>
      <c r="G408" s="815" t="str">
        <f t="shared" si="38"/>
        <v/>
      </c>
      <c r="H408" s="812"/>
      <c r="I408" s="812"/>
      <c r="J408" s="812"/>
      <c r="K408" s="816" t="str">
        <f t="shared" si="39"/>
        <v/>
      </c>
      <c r="L408" s="817"/>
      <c r="M408" s="818"/>
      <c r="N408" s="815" t="str">
        <f t="shared" si="40"/>
        <v/>
      </c>
      <c r="O408" s="811"/>
      <c r="P408" s="811"/>
      <c r="Q408" s="904"/>
      <c r="R408" s="904"/>
      <c r="S408" s="901"/>
    </row>
    <row r="409" spans="1:19" s="821" customFormat="1" ht="10.5" customHeight="1">
      <c r="A409" s="822">
        <f t="shared" si="41"/>
        <v>396</v>
      </c>
      <c r="B409" s="823"/>
      <c r="C409" s="811"/>
      <c r="D409" s="812"/>
      <c r="E409" s="813" t="str">
        <f t="shared" si="36"/>
        <v/>
      </c>
      <c r="F409" s="814" t="str">
        <f t="shared" si="37"/>
        <v/>
      </c>
      <c r="G409" s="815" t="str">
        <f t="shared" si="38"/>
        <v/>
      </c>
      <c r="H409" s="812"/>
      <c r="I409" s="812"/>
      <c r="J409" s="812"/>
      <c r="K409" s="816" t="str">
        <f t="shared" si="39"/>
        <v/>
      </c>
      <c r="L409" s="817"/>
      <c r="M409" s="818"/>
      <c r="N409" s="815" t="str">
        <f t="shared" si="40"/>
        <v/>
      </c>
      <c r="O409" s="811"/>
      <c r="P409" s="811"/>
      <c r="Q409" s="904"/>
      <c r="R409" s="904"/>
      <c r="S409" s="901"/>
    </row>
    <row r="410" spans="1:19" s="821" customFormat="1" ht="10.5" customHeight="1">
      <c r="A410" s="822">
        <f t="shared" si="41"/>
        <v>397</v>
      </c>
      <c r="B410" s="823"/>
      <c r="C410" s="811"/>
      <c r="D410" s="812"/>
      <c r="E410" s="813" t="str">
        <f t="shared" si="36"/>
        <v/>
      </c>
      <c r="F410" s="814" t="str">
        <f t="shared" si="37"/>
        <v/>
      </c>
      <c r="G410" s="815" t="str">
        <f t="shared" si="38"/>
        <v/>
      </c>
      <c r="H410" s="812"/>
      <c r="I410" s="812"/>
      <c r="J410" s="812"/>
      <c r="K410" s="816" t="str">
        <f t="shared" si="39"/>
        <v/>
      </c>
      <c r="L410" s="817"/>
      <c r="M410" s="818"/>
      <c r="N410" s="815" t="str">
        <f t="shared" si="40"/>
        <v/>
      </c>
      <c r="O410" s="811"/>
      <c r="P410" s="811"/>
      <c r="Q410" s="904"/>
      <c r="R410" s="904"/>
      <c r="S410" s="901"/>
    </row>
    <row r="411" spans="1:19" s="821" customFormat="1" ht="10.5" customHeight="1">
      <c r="A411" s="822">
        <f t="shared" si="41"/>
        <v>398</v>
      </c>
      <c r="B411" s="823"/>
      <c r="C411" s="811"/>
      <c r="D411" s="812"/>
      <c r="E411" s="813" t="str">
        <f t="shared" si="36"/>
        <v/>
      </c>
      <c r="F411" s="814" t="str">
        <f t="shared" si="37"/>
        <v/>
      </c>
      <c r="G411" s="815" t="str">
        <f t="shared" si="38"/>
        <v/>
      </c>
      <c r="H411" s="812"/>
      <c r="I411" s="812"/>
      <c r="J411" s="812"/>
      <c r="K411" s="816" t="str">
        <f t="shared" si="39"/>
        <v/>
      </c>
      <c r="L411" s="817"/>
      <c r="M411" s="818"/>
      <c r="N411" s="815" t="str">
        <f t="shared" si="40"/>
        <v/>
      </c>
      <c r="O411" s="811"/>
      <c r="P411" s="811"/>
      <c r="Q411" s="904"/>
      <c r="R411" s="904"/>
      <c r="S411" s="901"/>
    </row>
    <row r="412" spans="1:19" s="821" customFormat="1" ht="10.5" customHeight="1">
      <c r="A412" s="822">
        <f t="shared" si="41"/>
        <v>399</v>
      </c>
      <c r="B412" s="823"/>
      <c r="C412" s="811"/>
      <c r="D412" s="812"/>
      <c r="E412" s="813" t="str">
        <f t="shared" si="36"/>
        <v/>
      </c>
      <c r="F412" s="814" t="str">
        <f t="shared" si="37"/>
        <v/>
      </c>
      <c r="G412" s="815" t="str">
        <f t="shared" si="38"/>
        <v/>
      </c>
      <c r="H412" s="812"/>
      <c r="I412" s="812"/>
      <c r="J412" s="812"/>
      <c r="K412" s="816" t="str">
        <f t="shared" si="39"/>
        <v/>
      </c>
      <c r="L412" s="817"/>
      <c r="M412" s="818"/>
      <c r="N412" s="815" t="str">
        <f t="shared" si="40"/>
        <v/>
      </c>
      <c r="O412" s="811"/>
      <c r="P412" s="811"/>
      <c r="Q412" s="904"/>
      <c r="R412" s="904"/>
      <c r="S412" s="901"/>
    </row>
    <row r="413" spans="1:19" s="821" customFormat="1" ht="10.5" customHeight="1">
      <c r="A413" s="822">
        <f t="shared" si="41"/>
        <v>400</v>
      </c>
      <c r="B413" s="823"/>
      <c r="C413" s="811"/>
      <c r="D413" s="812"/>
      <c r="E413" s="813" t="str">
        <f t="shared" si="36"/>
        <v/>
      </c>
      <c r="F413" s="814" t="str">
        <f t="shared" si="37"/>
        <v/>
      </c>
      <c r="G413" s="815" t="str">
        <f t="shared" si="38"/>
        <v/>
      </c>
      <c r="H413" s="812"/>
      <c r="I413" s="812"/>
      <c r="J413" s="812"/>
      <c r="K413" s="816" t="str">
        <f t="shared" si="39"/>
        <v/>
      </c>
      <c r="L413" s="817"/>
      <c r="M413" s="818"/>
      <c r="N413" s="815" t="str">
        <f t="shared" si="40"/>
        <v/>
      </c>
      <c r="O413" s="811"/>
      <c r="P413" s="811"/>
      <c r="Q413" s="904"/>
      <c r="R413" s="904"/>
      <c r="S413" s="901"/>
    </row>
    <row r="414" spans="1:19" s="821" customFormat="1" ht="10.5" customHeight="1">
      <c r="A414" s="822">
        <f t="shared" si="41"/>
        <v>401</v>
      </c>
      <c r="B414" s="823"/>
      <c r="C414" s="811"/>
      <c r="D414" s="812"/>
      <c r="E414" s="813" t="str">
        <f t="shared" si="36"/>
        <v/>
      </c>
      <c r="F414" s="814" t="str">
        <f t="shared" si="37"/>
        <v/>
      </c>
      <c r="G414" s="815" t="str">
        <f t="shared" si="38"/>
        <v/>
      </c>
      <c r="H414" s="812"/>
      <c r="I414" s="812"/>
      <c r="J414" s="812"/>
      <c r="K414" s="816" t="str">
        <f t="shared" si="39"/>
        <v/>
      </c>
      <c r="L414" s="817"/>
      <c r="M414" s="818"/>
      <c r="N414" s="815" t="str">
        <f t="shared" si="40"/>
        <v/>
      </c>
      <c r="O414" s="811"/>
      <c r="P414" s="811"/>
      <c r="Q414" s="904"/>
      <c r="R414" s="904"/>
      <c r="S414" s="901"/>
    </row>
    <row r="415" spans="1:19" s="821" customFormat="1" ht="10.5" customHeight="1">
      <c r="A415" s="822">
        <f t="shared" si="41"/>
        <v>402</v>
      </c>
      <c r="B415" s="823"/>
      <c r="C415" s="811"/>
      <c r="D415" s="812"/>
      <c r="E415" s="813" t="str">
        <f t="shared" si="36"/>
        <v/>
      </c>
      <c r="F415" s="814" t="str">
        <f t="shared" si="37"/>
        <v/>
      </c>
      <c r="G415" s="815" t="str">
        <f t="shared" si="38"/>
        <v/>
      </c>
      <c r="H415" s="812"/>
      <c r="I415" s="812"/>
      <c r="J415" s="812"/>
      <c r="K415" s="816" t="str">
        <f t="shared" si="39"/>
        <v/>
      </c>
      <c r="L415" s="817"/>
      <c r="M415" s="818"/>
      <c r="N415" s="815" t="str">
        <f t="shared" si="40"/>
        <v/>
      </c>
      <c r="O415" s="811"/>
      <c r="P415" s="811"/>
      <c r="Q415" s="904"/>
      <c r="R415" s="904"/>
      <c r="S415" s="901"/>
    </row>
    <row r="416" spans="1:19" s="821" customFormat="1" ht="10.5" customHeight="1">
      <c r="A416" s="822">
        <f t="shared" si="41"/>
        <v>403</v>
      </c>
      <c r="B416" s="823"/>
      <c r="C416" s="811"/>
      <c r="D416" s="812"/>
      <c r="E416" s="813" t="str">
        <f t="shared" si="36"/>
        <v/>
      </c>
      <c r="F416" s="814" t="str">
        <f t="shared" si="37"/>
        <v/>
      </c>
      <c r="G416" s="815" t="str">
        <f t="shared" si="38"/>
        <v/>
      </c>
      <c r="H416" s="812"/>
      <c r="I416" s="812"/>
      <c r="J416" s="812"/>
      <c r="K416" s="816" t="str">
        <f t="shared" si="39"/>
        <v/>
      </c>
      <c r="L416" s="817"/>
      <c r="M416" s="818"/>
      <c r="N416" s="815" t="str">
        <f t="shared" si="40"/>
        <v/>
      </c>
      <c r="O416" s="811"/>
      <c r="P416" s="811"/>
      <c r="Q416" s="904"/>
      <c r="R416" s="904"/>
      <c r="S416" s="901"/>
    </row>
    <row r="417" spans="1:19" s="821" customFormat="1" ht="10.5" customHeight="1">
      <c r="A417" s="822">
        <f t="shared" si="41"/>
        <v>404</v>
      </c>
      <c r="B417" s="823"/>
      <c r="C417" s="811"/>
      <c r="D417" s="812"/>
      <c r="E417" s="813" t="str">
        <f t="shared" si="36"/>
        <v/>
      </c>
      <c r="F417" s="814" t="str">
        <f t="shared" si="37"/>
        <v/>
      </c>
      <c r="G417" s="815" t="str">
        <f t="shared" si="38"/>
        <v/>
      </c>
      <c r="H417" s="812"/>
      <c r="I417" s="812"/>
      <c r="J417" s="812"/>
      <c r="K417" s="816" t="str">
        <f t="shared" si="39"/>
        <v/>
      </c>
      <c r="L417" s="817"/>
      <c r="M417" s="818"/>
      <c r="N417" s="815" t="str">
        <f t="shared" si="40"/>
        <v/>
      </c>
      <c r="O417" s="811"/>
      <c r="P417" s="811"/>
      <c r="Q417" s="904"/>
      <c r="R417" s="904"/>
      <c r="S417" s="901"/>
    </row>
    <row r="418" spans="1:19" s="821" customFormat="1" ht="10.5" customHeight="1">
      <c r="A418" s="822">
        <f t="shared" si="41"/>
        <v>405</v>
      </c>
      <c r="B418" s="823"/>
      <c r="C418" s="811"/>
      <c r="D418" s="812"/>
      <c r="E418" s="813" t="str">
        <f t="shared" si="36"/>
        <v/>
      </c>
      <c r="F418" s="814" t="str">
        <f t="shared" si="37"/>
        <v/>
      </c>
      <c r="G418" s="815" t="str">
        <f t="shared" si="38"/>
        <v/>
      </c>
      <c r="H418" s="812"/>
      <c r="I418" s="812"/>
      <c r="J418" s="812"/>
      <c r="K418" s="816" t="str">
        <f t="shared" si="39"/>
        <v/>
      </c>
      <c r="L418" s="817"/>
      <c r="M418" s="818"/>
      <c r="N418" s="815" t="str">
        <f t="shared" si="40"/>
        <v/>
      </c>
      <c r="O418" s="811"/>
      <c r="P418" s="811"/>
      <c r="Q418" s="904"/>
      <c r="R418" s="904"/>
      <c r="S418" s="901"/>
    </row>
    <row r="419" spans="1:19" s="821" customFormat="1" ht="10.5" customHeight="1">
      <c r="A419" s="822">
        <f t="shared" si="41"/>
        <v>406</v>
      </c>
      <c r="B419" s="823"/>
      <c r="C419" s="811"/>
      <c r="D419" s="812"/>
      <c r="E419" s="813" t="str">
        <f t="shared" si="36"/>
        <v/>
      </c>
      <c r="F419" s="814" t="str">
        <f t="shared" si="37"/>
        <v/>
      </c>
      <c r="G419" s="815" t="str">
        <f t="shared" si="38"/>
        <v/>
      </c>
      <c r="H419" s="812"/>
      <c r="I419" s="812"/>
      <c r="J419" s="812"/>
      <c r="K419" s="816" t="str">
        <f t="shared" si="39"/>
        <v/>
      </c>
      <c r="L419" s="817"/>
      <c r="M419" s="818"/>
      <c r="N419" s="815" t="str">
        <f t="shared" si="40"/>
        <v/>
      </c>
      <c r="O419" s="811"/>
      <c r="P419" s="811"/>
      <c r="Q419" s="904"/>
      <c r="R419" s="904"/>
      <c r="S419" s="901"/>
    </row>
    <row r="420" spans="1:19" s="821" customFormat="1" ht="10.5" customHeight="1">
      <c r="A420" s="822">
        <f t="shared" si="41"/>
        <v>407</v>
      </c>
      <c r="B420" s="823"/>
      <c r="C420" s="811"/>
      <c r="D420" s="812"/>
      <c r="E420" s="813" t="str">
        <f t="shared" si="36"/>
        <v/>
      </c>
      <c r="F420" s="814" t="str">
        <f t="shared" si="37"/>
        <v/>
      </c>
      <c r="G420" s="815" t="str">
        <f t="shared" si="38"/>
        <v/>
      </c>
      <c r="H420" s="812"/>
      <c r="I420" s="812"/>
      <c r="J420" s="812"/>
      <c r="K420" s="816" t="str">
        <f t="shared" si="39"/>
        <v/>
      </c>
      <c r="L420" s="817"/>
      <c r="M420" s="818"/>
      <c r="N420" s="815" t="str">
        <f t="shared" si="40"/>
        <v/>
      </c>
      <c r="O420" s="811"/>
      <c r="P420" s="811"/>
      <c r="Q420" s="904"/>
      <c r="R420" s="904"/>
      <c r="S420" s="901"/>
    </row>
    <row r="421" spans="1:19" s="821" customFormat="1" ht="10.5" customHeight="1">
      <c r="A421" s="822">
        <f t="shared" si="41"/>
        <v>408</v>
      </c>
      <c r="B421" s="823"/>
      <c r="C421" s="811"/>
      <c r="D421" s="812"/>
      <c r="E421" s="813" t="str">
        <f t="shared" si="36"/>
        <v/>
      </c>
      <c r="F421" s="814" t="str">
        <f t="shared" si="37"/>
        <v/>
      </c>
      <c r="G421" s="815" t="str">
        <f t="shared" si="38"/>
        <v/>
      </c>
      <c r="H421" s="812"/>
      <c r="I421" s="812"/>
      <c r="J421" s="812"/>
      <c r="K421" s="816" t="str">
        <f t="shared" si="39"/>
        <v/>
      </c>
      <c r="L421" s="817"/>
      <c r="M421" s="818"/>
      <c r="N421" s="815" t="str">
        <f t="shared" si="40"/>
        <v/>
      </c>
      <c r="O421" s="811"/>
      <c r="P421" s="811"/>
      <c r="Q421" s="904"/>
      <c r="R421" s="904"/>
      <c r="S421" s="901"/>
    </row>
    <row r="422" spans="1:19" s="821" customFormat="1" ht="10.5" customHeight="1">
      <c r="A422" s="822">
        <f t="shared" si="41"/>
        <v>409</v>
      </c>
      <c r="B422" s="823"/>
      <c r="C422" s="811"/>
      <c r="D422" s="812"/>
      <c r="E422" s="813" t="str">
        <f t="shared" si="36"/>
        <v/>
      </c>
      <c r="F422" s="814" t="str">
        <f t="shared" si="37"/>
        <v/>
      </c>
      <c r="G422" s="815" t="str">
        <f t="shared" si="38"/>
        <v/>
      </c>
      <c r="H422" s="812"/>
      <c r="I422" s="812"/>
      <c r="J422" s="812"/>
      <c r="K422" s="816" t="str">
        <f t="shared" si="39"/>
        <v/>
      </c>
      <c r="L422" s="817"/>
      <c r="M422" s="818"/>
      <c r="N422" s="815" t="str">
        <f t="shared" si="40"/>
        <v/>
      </c>
      <c r="O422" s="811"/>
      <c r="P422" s="811"/>
      <c r="Q422" s="904"/>
      <c r="R422" s="904"/>
      <c r="S422" s="901"/>
    </row>
    <row r="423" spans="1:19" s="821" customFormat="1" ht="10.5" customHeight="1">
      <c r="A423" s="822">
        <f t="shared" si="41"/>
        <v>410</v>
      </c>
      <c r="B423" s="823"/>
      <c r="C423" s="811"/>
      <c r="D423" s="812"/>
      <c r="E423" s="813" t="str">
        <f t="shared" si="36"/>
        <v/>
      </c>
      <c r="F423" s="814" t="str">
        <f t="shared" si="37"/>
        <v/>
      </c>
      <c r="G423" s="815" t="str">
        <f t="shared" si="38"/>
        <v/>
      </c>
      <c r="H423" s="812"/>
      <c r="I423" s="812"/>
      <c r="J423" s="812"/>
      <c r="K423" s="816" t="str">
        <f t="shared" si="39"/>
        <v/>
      </c>
      <c r="L423" s="817"/>
      <c r="M423" s="818"/>
      <c r="N423" s="815" t="str">
        <f t="shared" si="40"/>
        <v/>
      </c>
      <c r="O423" s="811"/>
      <c r="P423" s="811"/>
      <c r="Q423" s="904"/>
      <c r="R423" s="904"/>
      <c r="S423" s="901"/>
    </row>
    <row r="424" spans="1:19" s="821" customFormat="1" ht="10.5" customHeight="1">
      <c r="A424" s="822">
        <f t="shared" si="41"/>
        <v>411</v>
      </c>
      <c r="B424" s="823"/>
      <c r="C424" s="811"/>
      <c r="D424" s="812"/>
      <c r="E424" s="813" t="str">
        <f t="shared" si="36"/>
        <v/>
      </c>
      <c r="F424" s="814" t="str">
        <f t="shared" si="37"/>
        <v/>
      </c>
      <c r="G424" s="815" t="str">
        <f t="shared" si="38"/>
        <v/>
      </c>
      <c r="H424" s="812"/>
      <c r="I424" s="812"/>
      <c r="J424" s="812"/>
      <c r="K424" s="816" t="str">
        <f t="shared" si="39"/>
        <v/>
      </c>
      <c r="L424" s="817"/>
      <c r="M424" s="818"/>
      <c r="N424" s="815" t="str">
        <f t="shared" si="40"/>
        <v/>
      </c>
      <c r="O424" s="811"/>
      <c r="P424" s="811"/>
      <c r="Q424" s="904"/>
      <c r="R424" s="904"/>
      <c r="S424" s="901"/>
    </row>
    <row r="425" spans="1:19" s="821" customFormat="1" ht="10.5" customHeight="1">
      <c r="A425" s="822">
        <f t="shared" si="41"/>
        <v>412</v>
      </c>
      <c r="B425" s="823"/>
      <c r="C425" s="811"/>
      <c r="D425" s="812"/>
      <c r="E425" s="813" t="str">
        <f t="shared" si="36"/>
        <v/>
      </c>
      <c r="F425" s="814" t="str">
        <f t="shared" si="37"/>
        <v/>
      </c>
      <c r="G425" s="815" t="str">
        <f t="shared" si="38"/>
        <v/>
      </c>
      <c r="H425" s="812"/>
      <c r="I425" s="812"/>
      <c r="J425" s="812"/>
      <c r="K425" s="816" t="str">
        <f t="shared" si="39"/>
        <v/>
      </c>
      <c r="L425" s="817"/>
      <c r="M425" s="818"/>
      <c r="N425" s="815" t="str">
        <f t="shared" si="40"/>
        <v/>
      </c>
      <c r="O425" s="811"/>
      <c r="P425" s="811"/>
      <c r="Q425" s="904"/>
      <c r="R425" s="904"/>
      <c r="S425" s="901"/>
    </row>
    <row r="426" spans="1:19" s="821" customFormat="1" ht="10.5" customHeight="1">
      <c r="A426" s="822">
        <f t="shared" si="41"/>
        <v>413</v>
      </c>
      <c r="B426" s="823"/>
      <c r="C426" s="811"/>
      <c r="D426" s="812"/>
      <c r="E426" s="813" t="str">
        <f t="shared" si="36"/>
        <v/>
      </c>
      <c r="F426" s="814" t="str">
        <f t="shared" si="37"/>
        <v/>
      </c>
      <c r="G426" s="815" t="str">
        <f t="shared" si="38"/>
        <v/>
      </c>
      <c r="H426" s="812"/>
      <c r="I426" s="812"/>
      <c r="J426" s="812"/>
      <c r="K426" s="816" t="str">
        <f t="shared" si="39"/>
        <v/>
      </c>
      <c r="L426" s="817"/>
      <c r="M426" s="818"/>
      <c r="N426" s="815" t="str">
        <f t="shared" si="40"/>
        <v/>
      </c>
      <c r="O426" s="811"/>
      <c r="P426" s="811"/>
      <c r="Q426" s="904"/>
      <c r="R426" s="904"/>
      <c r="S426" s="901"/>
    </row>
    <row r="427" spans="1:19" s="821" customFormat="1" ht="10.5" customHeight="1">
      <c r="A427" s="822">
        <f t="shared" si="41"/>
        <v>414</v>
      </c>
      <c r="B427" s="823"/>
      <c r="C427" s="811"/>
      <c r="D427" s="812"/>
      <c r="E427" s="813" t="str">
        <f t="shared" si="36"/>
        <v/>
      </c>
      <c r="F427" s="814" t="str">
        <f t="shared" si="37"/>
        <v/>
      </c>
      <c r="G427" s="815" t="str">
        <f t="shared" si="38"/>
        <v/>
      </c>
      <c r="H427" s="812"/>
      <c r="I427" s="812"/>
      <c r="J427" s="812"/>
      <c r="K427" s="816" t="str">
        <f t="shared" si="39"/>
        <v/>
      </c>
      <c r="L427" s="817"/>
      <c r="M427" s="818"/>
      <c r="N427" s="815" t="str">
        <f t="shared" si="40"/>
        <v/>
      </c>
      <c r="O427" s="811"/>
      <c r="P427" s="811"/>
      <c r="Q427" s="904"/>
      <c r="R427" s="904"/>
      <c r="S427" s="901"/>
    </row>
    <row r="428" spans="1:19" s="821" customFormat="1" ht="10.5" customHeight="1">
      <c r="A428" s="822">
        <f t="shared" si="41"/>
        <v>415</v>
      </c>
      <c r="B428" s="823"/>
      <c r="C428" s="811"/>
      <c r="D428" s="812"/>
      <c r="E428" s="813" t="str">
        <f t="shared" si="36"/>
        <v/>
      </c>
      <c r="F428" s="814" t="str">
        <f t="shared" si="37"/>
        <v/>
      </c>
      <c r="G428" s="815" t="str">
        <f t="shared" si="38"/>
        <v/>
      </c>
      <c r="H428" s="812"/>
      <c r="I428" s="812"/>
      <c r="J428" s="812"/>
      <c r="K428" s="816" t="str">
        <f t="shared" si="39"/>
        <v/>
      </c>
      <c r="L428" s="817"/>
      <c r="M428" s="818"/>
      <c r="N428" s="815" t="str">
        <f t="shared" si="40"/>
        <v/>
      </c>
      <c r="O428" s="811"/>
      <c r="P428" s="811"/>
      <c r="Q428" s="904"/>
      <c r="R428" s="904"/>
      <c r="S428" s="901"/>
    </row>
    <row r="429" spans="1:19" s="821" customFormat="1" ht="10.5" customHeight="1">
      <c r="A429" s="822">
        <f t="shared" si="41"/>
        <v>416</v>
      </c>
      <c r="B429" s="823"/>
      <c r="C429" s="811"/>
      <c r="D429" s="812"/>
      <c r="E429" s="813" t="str">
        <f t="shared" si="36"/>
        <v/>
      </c>
      <c r="F429" s="814" t="str">
        <f t="shared" si="37"/>
        <v/>
      </c>
      <c r="G429" s="815" t="str">
        <f t="shared" si="38"/>
        <v/>
      </c>
      <c r="H429" s="812"/>
      <c r="I429" s="812"/>
      <c r="J429" s="812"/>
      <c r="K429" s="816" t="str">
        <f t="shared" si="39"/>
        <v/>
      </c>
      <c r="L429" s="817"/>
      <c r="M429" s="818"/>
      <c r="N429" s="815" t="str">
        <f t="shared" si="40"/>
        <v/>
      </c>
      <c r="O429" s="811"/>
      <c r="P429" s="811"/>
      <c r="Q429" s="904"/>
      <c r="R429" s="904"/>
      <c r="S429" s="901"/>
    </row>
    <row r="430" spans="1:19" s="821" customFormat="1" ht="10.5" customHeight="1">
      <c r="A430" s="822">
        <f t="shared" si="41"/>
        <v>417</v>
      </c>
      <c r="B430" s="823"/>
      <c r="C430" s="811"/>
      <c r="D430" s="812"/>
      <c r="E430" s="813" t="str">
        <f t="shared" si="36"/>
        <v/>
      </c>
      <c r="F430" s="814" t="str">
        <f t="shared" si="37"/>
        <v/>
      </c>
      <c r="G430" s="815" t="str">
        <f t="shared" si="38"/>
        <v/>
      </c>
      <c r="H430" s="812"/>
      <c r="I430" s="812"/>
      <c r="J430" s="812"/>
      <c r="K430" s="816" t="str">
        <f t="shared" si="39"/>
        <v/>
      </c>
      <c r="L430" s="817"/>
      <c r="M430" s="818"/>
      <c r="N430" s="815" t="str">
        <f t="shared" si="40"/>
        <v/>
      </c>
      <c r="O430" s="811"/>
      <c r="P430" s="811"/>
      <c r="Q430" s="904"/>
      <c r="R430" s="904"/>
      <c r="S430" s="901"/>
    </row>
    <row r="431" spans="1:19" s="821" customFormat="1" ht="10.5" customHeight="1">
      <c r="A431" s="822">
        <f t="shared" si="41"/>
        <v>418</v>
      </c>
      <c r="B431" s="823"/>
      <c r="C431" s="811"/>
      <c r="D431" s="812"/>
      <c r="E431" s="813" t="str">
        <f t="shared" si="36"/>
        <v/>
      </c>
      <c r="F431" s="814" t="str">
        <f t="shared" si="37"/>
        <v/>
      </c>
      <c r="G431" s="815" t="str">
        <f t="shared" si="38"/>
        <v/>
      </c>
      <c r="H431" s="812"/>
      <c r="I431" s="812"/>
      <c r="J431" s="812"/>
      <c r="K431" s="816" t="str">
        <f t="shared" si="39"/>
        <v/>
      </c>
      <c r="L431" s="817"/>
      <c r="M431" s="818"/>
      <c r="N431" s="815" t="str">
        <f t="shared" si="40"/>
        <v/>
      </c>
      <c r="O431" s="811"/>
      <c r="P431" s="811"/>
      <c r="Q431" s="904"/>
      <c r="R431" s="904"/>
      <c r="S431" s="901"/>
    </row>
    <row r="432" spans="1:19" s="821" customFormat="1" ht="10.5" customHeight="1">
      <c r="A432" s="822">
        <f t="shared" si="41"/>
        <v>419</v>
      </c>
      <c r="B432" s="823"/>
      <c r="C432" s="811"/>
      <c r="D432" s="812"/>
      <c r="E432" s="813" t="str">
        <f t="shared" si="36"/>
        <v/>
      </c>
      <c r="F432" s="814" t="str">
        <f t="shared" si="37"/>
        <v/>
      </c>
      <c r="G432" s="815" t="str">
        <f t="shared" si="38"/>
        <v/>
      </c>
      <c r="H432" s="812"/>
      <c r="I432" s="812"/>
      <c r="J432" s="812"/>
      <c r="K432" s="816" t="str">
        <f t="shared" si="39"/>
        <v/>
      </c>
      <c r="L432" s="817"/>
      <c r="M432" s="818"/>
      <c r="N432" s="815" t="str">
        <f t="shared" si="40"/>
        <v/>
      </c>
      <c r="O432" s="811"/>
      <c r="P432" s="811"/>
      <c r="Q432" s="904"/>
      <c r="R432" s="904"/>
      <c r="S432" s="901"/>
    </row>
    <row r="433" spans="1:19" s="821" customFormat="1" ht="10.5" customHeight="1">
      <c r="A433" s="822">
        <f t="shared" si="41"/>
        <v>420</v>
      </c>
      <c r="B433" s="823"/>
      <c r="C433" s="811"/>
      <c r="D433" s="812"/>
      <c r="E433" s="813" t="str">
        <f t="shared" si="36"/>
        <v/>
      </c>
      <c r="F433" s="814" t="str">
        <f t="shared" si="37"/>
        <v/>
      </c>
      <c r="G433" s="815" t="str">
        <f t="shared" si="38"/>
        <v/>
      </c>
      <c r="H433" s="812"/>
      <c r="I433" s="812"/>
      <c r="J433" s="812"/>
      <c r="K433" s="816" t="str">
        <f t="shared" si="39"/>
        <v/>
      </c>
      <c r="L433" s="817"/>
      <c r="M433" s="818"/>
      <c r="N433" s="815" t="str">
        <f t="shared" si="40"/>
        <v/>
      </c>
      <c r="O433" s="811"/>
      <c r="P433" s="811"/>
      <c r="Q433" s="904"/>
      <c r="R433" s="904"/>
      <c r="S433" s="901"/>
    </row>
    <row r="434" spans="1:19" s="821" customFormat="1" ht="10.5" customHeight="1">
      <c r="A434" s="822">
        <f t="shared" si="41"/>
        <v>421</v>
      </c>
      <c r="B434" s="823"/>
      <c r="C434" s="811"/>
      <c r="D434" s="812"/>
      <c r="E434" s="813" t="str">
        <f t="shared" si="36"/>
        <v/>
      </c>
      <c r="F434" s="814" t="str">
        <f t="shared" si="37"/>
        <v/>
      </c>
      <c r="G434" s="815" t="str">
        <f t="shared" si="38"/>
        <v/>
      </c>
      <c r="H434" s="812"/>
      <c r="I434" s="812"/>
      <c r="J434" s="812"/>
      <c r="K434" s="816" t="str">
        <f t="shared" si="39"/>
        <v/>
      </c>
      <c r="L434" s="817"/>
      <c r="M434" s="818"/>
      <c r="N434" s="815" t="str">
        <f t="shared" si="40"/>
        <v/>
      </c>
      <c r="O434" s="811"/>
      <c r="P434" s="811"/>
      <c r="Q434" s="904"/>
      <c r="R434" s="904"/>
      <c r="S434" s="901"/>
    </row>
    <row r="435" spans="1:19" s="821" customFormat="1" ht="10.5" customHeight="1">
      <c r="A435" s="822">
        <f t="shared" si="41"/>
        <v>422</v>
      </c>
      <c r="B435" s="823"/>
      <c r="C435" s="811"/>
      <c r="D435" s="812"/>
      <c r="E435" s="813" t="str">
        <f t="shared" si="36"/>
        <v/>
      </c>
      <c r="F435" s="814" t="str">
        <f t="shared" si="37"/>
        <v/>
      </c>
      <c r="G435" s="815" t="str">
        <f t="shared" si="38"/>
        <v/>
      </c>
      <c r="H435" s="812"/>
      <c r="I435" s="812"/>
      <c r="J435" s="812"/>
      <c r="K435" s="816" t="str">
        <f t="shared" si="39"/>
        <v/>
      </c>
      <c r="L435" s="817"/>
      <c r="M435" s="818"/>
      <c r="N435" s="815" t="str">
        <f t="shared" si="40"/>
        <v/>
      </c>
      <c r="O435" s="811"/>
      <c r="P435" s="811"/>
      <c r="Q435" s="904"/>
      <c r="R435" s="904"/>
      <c r="S435" s="901"/>
    </row>
    <row r="436" spans="1:19" s="821" customFormat="1" ht="10.5" customHeight="1">
      <c r="A436" s="822">
        <f t="shared" si="41"/>
        <v>423</v>
      </c>
      <c r="B436" s="823"/>
      <c r="C436" s="811"/>
      <c r="D436" s="812"/>
      <c r="E436" s="813" t="str">
        <f t="shared" si="36"/>
        <v/>
      </c>
      <c r="F436" s="814" t="str">
        <f t="shared" si="37"/>
        <v/>
      </c>
      <c r="G436" s="815" t="str">
        <f t="shared" si="38"/>
        <v/>
      </c>
      <c r="H436" s="812"/>
      <c r="I436" s="812"/>
      <c r="J436" s="812"/>
      <c r="K436" s="816" t="str">
        <f t="shared" si="39"/>
        <v/>
      </c>
      <c r="L436" s="817"/>
      <c r="M436" s="818"/>
      <c r="N436" s="815" t="str">
        <f t="shared" si="40"/>
        <v/>
      </c>
      <c r="O436" s="811"/>
      <c r="P436" s="811"/>
      <c r="Q436" s="904"/>
      <c r="R436" s="904"/>
      <c r="S436" s="901"/>
    </row>
    <row r="437" spans="1:19" s="821" customFormat="1" ht="10.5" customHeight="1">
      <c r="A437" s="822">
        <f t="shared" si="41"/>
        <v>424</v>
      </c>
      <c r="B437" s="823"/>
      <c r="C437" s="811"/>
      <c r="D437" s="812"/>
      <c r="E437" s="813" t="str">
        <f t="shared" si="36"/>
        <v/>
      </c>
      <c r="F437" s="814" t="str">
        <f t="shared" si="37"/>
        <v/>
      </c>
      <c r="G437" s="815" t="str">
        <f t="shared" si="38"/>
        <v/>
      </c>
      <c r="H437" s="812"/>
      <c r="I437" s="812"/>
      <c r="J437" s="812"/>
      <c r="K437" s="816" t="str">
        <f t="shared" si="39"/>
        <v/>
      </c>
      <c r="L437" s="817"/>
      <c r="M437" s="818"/>
      <c r="N437" s="815" t="str">
        <f t="shared" si="40"/>
        <v/>
      </c>
      <c r="O437" s="811"/>
      <c r="P437" s="811"/>
      <c r="Q437" s="904"/>
      <c r="R437" s="904"/>
      <c r="S437" s="901"/>
    </row>
    <row r="438" spans="1:19" s="821" customFormat="1" ht="10.5" customHeight="1">
      <c r="A438" s="822">
        <f t="shared" si="41"/>
        <v>425</v>
      </c>
      <c r="B438" s="823"/>
      <c r="C438" s="811"/>
      <c r="D438" s="812"/>
      <c r="E438" s="813" t="str">
        <f t="shared" si="36"/>
        <v/>
      </c>
      <c r="F438" s="814" t="str">
        <f t="shared" si="37"/>
        <v/>
      </c>
      <c r="G438" s="815" t="str">
        <f t="shared" si="38"/>
        <v/>
      </c>
      <c r="H438" s="812"/>
      <c r="I438" s="812"/>
      <c r="J438" s="812"/>
      <c r="K438" s="816" t="str">
        <f t="shared" si="39"/>
        <v/>
      </c>
      <c r="L438" s="817"/>
      <c r="M438" s="818"/>
      <c r="N438" s="815" t="str">
        <f t="shared" si="40"/>
        <v/>
      </c>
      <c r="O438" s="811"/>
      <c r="P438" s="811"/>
      <c r="Q438" s="904"/>
      <c r="R438" s="904"/>
      <c r="S438" s="901"/>
    </row>
    <row r="439" spans="1:19" s="821" customFormat="1" ht="10.5" customHeight="1">
      <c r="A439" s="822">
        <f t="shared" si="41"/>
        <v>426</v>
      </c>
      <c r="B439" s="823"/>
      <c r="C439" s="811"/>
      <c r="D439" s="812"/>
      <c r="E439" s="813" t="str">
        <f t="shared" si="36"/>
        <v/>
      </c>
      <c r="F439" s="814" t="str">
        <f t="shared" si="37"/>
        <v/>
      </c>
      <c r="G439" s="815" t="str">
        <f t="shared" si="38"/>
        <v/>
      </c>
      <c r="H439" s="812"/>
      <c r="I439" s="812"/>
      <c r="J439" s="812"/>
      <c r="K439" s="816" t="str">
        <f t="shared" si="39"/>
        <v/>
      </c>
      <c r="L439" s="817"/>
      <c r="M439" s="818"/>
      <c r="N439" s="815" t="str">
        <f t="shared" si="40"/>
        <v/>
      </c>
      <c r="O439" s="811"/>
      <c r="P439" s="811"/>
      <c r="Q439" s="904"/>
      <c r="R439" s="904"/>
      <c r="S439" s="901"/>
    </row>
    <row r="440" spans="1:19" s="821" customFormat="1" ht="10.5" customHeight="1">
      <c r="A440" s="822">
        <f t="shared" si="41"/>
        <v>427</v>
      </c>
      <c r="B440" s="823"/>
      <c r="C440" s="811"/>
      <c r="D440" s="812"/>
      <c r="E440" s="813" t="str">
        <f t="shared" si="36"/>
        <v/>
      </c>
      <c r="F440" s="814" t="str">
        <f t="shared" si="37"/>
        <v/>
      </c>
      <c r="G440" s="815" t="str">
        <f t="shared" si="38"/>
        <v/>
      </c>
      <c r="H440" s="812"/>
      <c r="I440" s="812"/>
      <c r="J440" s="812"/>
      <c r="K440" s="816" t="str">
        <f t="shared" si="39"/>
        <v/>
      </c>
      <c r="L440" s="817"/>
      <c r="M440" s="818"/>
      <c r="N440" s="815" t="str">
        <f t="shared" si="40"/>
        <v/>
      </c>
      <c r="O440" s="811"/>
      <c r="P440" s="811"/>
      <c r="Q440" s="904"/>
      <c r="R440" s="904"/>
      <c r="S440" s="901"/>
    </row>
    <row r="441" spans="1:19" s="821" customFormat="1" ht="10.5" customHeight="1">
      <c r="A441" s="822">
        <f t="shared" si="41"/>
        <v>428</v>
      </c>
      <c r="B441" s="823"/>
      <c r="C441" s="811"/>
      <c r="D441" s="812"/>
      <c r="E441" s="813" t="str">
        <f t="shared" si="36"/>
        <v/>
      </c>
      <c r="F441" s="814" t="str">
        <f t="shared" si="37"/>
        <v/>
      </c>
      <c r="G441" s="815" t="str">
        <f t="shared" si="38"/>
        <v/>
      </c>
      <c r="H441" s="812"/>
      <c r="I441" s="812"/>
      <c r="J441" s="812"/>
      <c r="K441" s="816" t="str">
        <f t="shared" si="39"/>
        <v/>
      </c>
      <c r="L441" s="817"/>
      <c r="M441" s="818"/>
      <c r="N441" s="815" t="str">
        <f t="shared" si="40"/>
        <v/>
      </c>
      <c r="O441" s="811"/>
      <c r="P441" s="811"/>
      <c r="Q441" s="904"/>
      <c r="R441" s="904"/>
      <c r="S441" s="901"/>
    </row>
    <row r="442" spans="1:19" s="821" customFormat="1" ht="10.5" customHeight="1">
      <c r="A442" s="822">
        <f t="shared" si="41"/>
        <v>429</v>
      </c>
      <c r="B442" s="823"/>
      <c r="C442" s="811"/>
      <c r="D442" s="812"/>
      <c r="E442" s="813" t="str">
        <f t="shared" si="36"/>
        <v/>
      </c>
      <c r="F442" s="814" t="str">
        <f t="shared" si="37"/>
        <v/>
      </c>
      <c r="G442" s="815" t="str">
        <f t="shared" si="38"/>
        <v/>
      </c>
      <c r="H442" s="812"/>
      <c r="I442" s="812"/>
      <c r="J442" s="812"/>
      <c r="K442" s="816" t="str">
        <f t="shared" si="39"/>
        <v/>
      </c>
      <c r="L442" s="817"/>
      <c r="M442" s="818"/>
      <c r="N442" s="815" t="str">
        <f t="shared" si="40"/>
        <v/>
      </c>
      <c r="O442" s="811"/>
      <c r="P442" s="811"/>
      <c r="Q442" s="904"/>
      <c r="R442" s="904"/>
      <c r="S442" s="901"/>
    </row>
    <row r="443" spans="1:19" s="821" customFormat="1" ht="10.5" customHeight="1">
      <c r="A443" s="822">
        <f t="shared" si="41"/>
        <v>430</v>
      </c>
      <c r="B443" s="823"/>
      <c r="C443" s="811"/>
      <c r="D443" s="812"/>
      <c r="E443" s="813" t="str">
        <f t="shared" si="36"/>
        <v/>
      </c>
      <c r="F443" s="814" t="str">
        <f t="shared" si="37"/>
        <v/>
      </c>
      <c r="G443" s="815" t="str">
        <f t="shared" si="38"/>
        <v/>
      </c>
      <c r="H443" s="812"/>
      <c r="I443" s="812"/>
      <c r="J443" s="812"/>
      <c r="K443" s="816" t="str">
        <f t="shared" si="39"/>
        <v/>
      </c>
      <c r="L443" s="817"/>
      <c r="M443" s="818"/>
      <c r="N443" s="815" t="str">
        <f t="shared" si="40"/>
        <v/>
      </c>
      <c r="O443" s="811"/>
      <c r="P443" s="811"/>
      <c r="Q443" s="904"/>
      <c r="R443" s="904"/>
      <c r="S443" s="901"/>
    </row>
    <row r="444" spans="1:19" s="821" customFormat="1" ht="10.5" customHeight="1">
      <c r="A444" s="822">
        <f t="shared" si="41"/>
        <v>431</v>
      </c>
      <c r="B444" s="823"/>
      <c r="C444" s="811"/>
      <c r="D444" s="812"/>
      <c r="E444" s="813" t="str">
        <f t="shared" si="36"/>
        <v/>
      </c>
      <c r="F444" s="814" t="str">
        <f t="shared" si="37"/>
        <v/>
      </c>
      <c r="G444" s="815" t="str">
        <f t="shared" si="38"/>
        <v/>
      </c>
      <c r="H444" s="812"/>
      <c r="I444" s="812"/>
      <c r="J444" s="812"/>
      <c r="K444" s="816" t="str">
        <f t="shared" si="39"/>
        <v/>
      </c>
      <c r="L444" s="817"/>
      <c r="M444" s="818"/>
      <c r="N444" s="815" t="str">
        <f t="shared" si="40"/>
        <v/>
      </c>
      <c r="O444" s="811"/>
      <c r="P444" s="811"/>
      <c r="Q444" s="904"/>
      <c r="R444" s="904"/>
      <c r="S444" s="901"/>
    </row>
    <row r="445" spans="1:19" s="821" customFormat="1" ht="10.5" customHeight="1">
      <c r="A445" s="822">
        <f t="shared" si="41"/>
        <v>432</v>
      </c>
      <c r="B445" s="823"/>
      <c r="C445" s="811"/>
      <c r="D445" s="812"/>
      <c r="E445" s="813" t="str">
        <f t="shared" si="36"/>
        <v/>
      </c>
      <c r="F445" s="814" t="str">
        <f t="shared" si="37"/>
        <v/>
      </c>
      <c r="G445" s="815" t="str">
        <f t="shared" si="38"/>
        <v/>
      </c>
      <c r="H445" s="812"/>
      <c r="I445" s="812"/>
      <c r="J445" s="812"/>
      <c r="K445" s="816" t="str">
        <f t="shared" si="39"/>
        <v/>
      </c>
      <c r="L445" s="817"/>
      <c r="M445" s="818"/>
      <c r="N445" s="815" t="str">
        <f t="shared" si="40"/>
        <v/>
      </c>
      <c r="O445" s="811"/>
      <c r="P445" s="811"/>
      <c r="Q445" s="904"/>
      <c r="R445" s="904"/>
      <c r="S445" s="901"/>
    </row>
    <row r="446" spans="1:19" s="821" customFormat="1" ht="10.5" customHeight="1">
      <c r="A446" s="822">
        <f t="shared" si="41"/>
        <v>433</v>
      </c>
      <c r="B446" s="823"/>
      <c r="C446" s="811"/>
      <c r="D446" s="812"/>
      <c r="E446" s="813" t="str">
        <f t="shared" si="36"/>
        <v/>
      </c>
      <c r="F446" s="814" t="str">
        <f t="shared" si="37"/>
        <v/>
      </c>
      <c r="G446" s="815" t="str">
        <f t="shared" si="38"/>
        <v/>
      </c>
      <c r="H446" s="812"/>
      <c r="I446" s="812"/>
      <c r="J446" s="812"/>
      <c r="K446" s="816" t="str">
        <f t="shared" si="39"/>
        <v/>
      </c>
      <c r="L446" s="817"/>
      <c r="M446" s="818"/>
      <c r="N446" s="815" t="str">
        <f t="shared" si="40"/>
        <v/>
      </c>
      <c r="O446" s="811"/>
      <c r="P446" s="811"/>
      <c r="Q446" s="904"/>
      <c r="R446" s="904"/>
      <c r="S446" s="901"/>
    </row>
    <row r="447" spans="1:19" s="821" customFormat="1" ht="10.5" customHeight="1">
      <c r="A447" s="822">
        <f t="shared" si="41"/>
        <v>434</v>
      </c>
      <c r="B447" s="823"/>
      <c r="C447" s="811"/>
      <c r="D447" s="812"/>
      <c r="E447" s="813" t="str">
        <f t="shared" si="36"/>
        <v/>
      </c>
      <c r="F447" s="814" t="str">
        <f t="shared" si="37"/>
        <v/>
      </c>
      <c r="G447" s="815" t="str">
        <f t="shared" si="38"/>
        <v/>
      </c>
      <c r="H447" s="812"/>
      <c r="I447" s="812"/>
      <c r="J447" s="812"/>
      <c r="K447" s="816" t="str">
        <f t="shared" si="39"/>
        <v/>
      </c>
      <c r="L447" s="817"/>
      <c r="M447" s="818"/>
      <c r="N447" s="815" t="str">
        <f t="shared" si="40"/>
        <v/>
      </c>
      <c r="O447" s="811"/>
      <c r="P447" s="811"/>
      <c r="Q447" s="904"/>
      <c r="R447" s="904"/>
      <c r="S447" s="901"/>
    </row>
    <row r="448" spans="1:19" s="821" customFormat="1" ht="10.5" customHeight="1">
      <c r="A448" s="822">
        <f t="shared" si="41"/>
        <v>435</v>
      </c>
      <c r="B448" s="823"/>
      <c r="C448" s="811"/>
      <c r="D448" s="812"/>
      <c r="E448" s="813" t="str">
        <f t="shared" si="36"/>
        <v/>
      </c>
      <c r="F448" s="814" t="str">
        <f t="shared" si="37"/>
        <v/>
      </c>
      <c r="G448" s="815" t="str">
        <f t="shared" si="38"/>
        <v/>
      </c>
      <c r="H448" s="812"/>
      <c r="I448" s="812"/>
      <c r="J448" s="812"/>
      <c r="K448" s="816" t="str">
        <f t="shared" si="39"/>
        <v/>
      </c>
      <c r="L448" s="817"/>
      <c r="M448" s="818"/>
      <c r="N448" s="815" t="str">
        <f t="shared" si="40"/>
        <v/>
      </c>
      <c r="O448" s="811"/>
      <c r="P448" s="811"/>
      <c r="Q448" s="904"/>
      <c r="R448" s="904"/>
      <c r="S448" s="901"/>
    </row>
    <row r="449" spans="1:19" s="821" customFormat="1" ht="10.5" customHeight="1">
      <c r="A449" s="822">
        <f t="shared" si="41"/>
        <v>436</v>
      </c>
      <c r="B449" s="823"/>
      <c r="C449" s="811"/>
      <c r="D449" s="812"/>
      <c r="E449" s="813" t="str">
        <f t="shared" si="36"/>
        <v/>
      </c>
      <c r="F449" s="814" t="str">
        <f t="shared" si="37"/>
        <v/>
      </c>
      <c r="G449" s="815" t="str">
        <f t="shared" si="38"/>
        <v/>
      </c>
      <c r="H449" s="812"/>
      <c r="I449" s="812"/>
      <c r="J449" s="812"/>
      <c r="K449" s="816" t="str">
        <f t="shared" si="39"/>
        <v/>
      </c>
      <c r="L449" s="817"/>
      <c r="M449" s="818"/>
      <c r="N449" s="815" t="str">
        <f t="shared" si="40"/>
        <v/>
      </c>
      <c r="O449" s="811"/>
      <c r="P449" s="811"/>
      <c r="Q449" s="904"/>
      <c r="R449" s="904"/>
      <c r="S449" s="901"/>
    </row>
    <row r="450" spans="1:19" s="821" customFormat="1" ht="10.5" customHeight="1">
      <c r="A450" s="822">
        <f t="shared" si="41"/>
        <v>437</v>
      </c>
      <c r="B450" s="823"/>
      <c r="C450" s="811"/>
      <c r="D450" s="812"/>
      <c r="E450" s="813" t="str">
        <f t="shared" si="36"/>
        <v/>
      </c>
      <c r="F450" s="814" t="str">
        <f t="shared" si="37"/>
        <v/>
      </c>
      <c r="G450" s="815" t="str">
        <f t="shared" si="38"/>
        <v/>
      </c>
      <c r="H450" s="812"/>
      <c r="I450" s="812"/>
      <c r="J450" s="812"/>
      <c r="K450" s="816" t="str">
        <f t="shared" si="39"/>
        <v/>
      </c>
      <c r="L450" s="817"/>
      <c r="M450" s="818"/>
      <c r="N450" s="815" t="str">
        <f t="shared" si="40"/>
        <v/>
      </c>
      <c r="O450" s="811"/>
      <c r="P450" s="811"/>
      <c r="Q450" s="904"/>
      <c r="R450" s="904"/>
      <c r="S450" s="901"/>
    </row>
    <row r="451" spans="1:19" s="821" customFormat="1" ht="10.5" customHeight="1">
      <c r="A451" s="822">
        <f t="shared" si="41"/>
        <v>438</v>
      </c>
      <c r="B451" s="823"/>
      <c r="C451" s="811"/>
      <c r="D451" s="812"/>
      <c r="E451" s="813" t="str">
        <f t="shared" si="36"/>
        <v/>
      </c>
      <c r="F451" s="814" t="str">
        <f t="shared" si="37"/>
        <v/>
      </c>
      <c r="G451" s="815" t="str">
        <f t="shared" si="38"/>
        <v/>
      </c>
      <c r="H451" s="812"/>
      <c r="I451" s="812"/>
      <c r="J451" s="812"/>
      <c r="K451" s="816" t="str">
        <f t="shared" si="39"/>
        <v/>
      </c>
      <c r="L451" s="817"/>
      <c r="M451" s="818"/>
      <c r="N451" s="815" t="str">
        <f t="shared" si="40"/>
        <v/>
      </c>
      <c r="O451" s="811"/>
      <c r="P451" s="811"/>
      <c r="Q451" s="904"/>
      <c r="R451" s="904"/>
      <c r="S451" s="901"/>
    </row>
    <row r="452" spans="1:19" s="821" customFormat="1" ht="10.5" customHeight="1">
      <c r="A452" s="822">
        <f t="shared" si="41"/>
        <v>439</v>
      </c>
      <c r="B452" s="823"/>
      <c r="C452" s="811"/>
      <c r="D452" s="812"/>
      <c r="E452" s="813" t="str">
        <f t="shared" si="36"/>
        <v/>
      </c>
      <c r="F452" s="814" t="str">
        <f t="shared" si="37"/>
        <v/>
      </c>
      <c r="G452" s="815" t="str">
        <f t="shared" si="38"/>
        <v/>
      </c>
      <c r="H452" s="812"/>
      <c r="I452" s="812"/>
      <c r="J452" s="812"/>
      <c r="K452" s="816" t="str">
        <f t="shared" si="39"/>
        <v/>
      </c>
      <c r="L452" s="817"/>
      <c r="M452" s="818"/>
      <c r="N452" s="815" t="str">
        <f t="shared" si="40"/>
        <v/>
      </c>
      <c r="O452" s="811"/>
      <c r="P452" s="811"/>
      <c r="Q452" s="904"/>
      <c r="R452" s="904"/>
      <c r="S452" s="901"/>
    </row>
    <row r="453" spans="1:19" s="821" customFormat="1" ht="10.5" customHeight="1">
      <c r="A453" s="822">
        <f t="shared" si="41"/>
        <v>440</v>
      </c>
      <c r="B453" s="823"/>
      <c r="C453" s="811"/>
      <c r="D453" s="812"/>
      <c r="E453" s="813" t="str">
        <f t="shared" si="36"/>
        <v/>
      </c>
      <c r="F453" s="814" t="str">
        <f t="shared" si="37"/>
        <v/>
      </c>
      <c r="G453" s="815" t="str">
        <f t="shared" si="38"/>
        <v/>
      </c>
      <c r="H453" s="812"/>
      <c r="I453" s="812"/>
      <c r="J453" s="812"/>
      <c r="K453" s="816" t="str">
        <f t="shared" si="39"/>
        <v/>
      </c>
      <c r="L453" s="817"/>
      <c r="M453" s="818"/>
      <c r="N453" s="815" t="str">
        <f t="shared" si="40"/>
        <v/>
      </c>
      <c r="O453" s="811"/>
      <c r="P453" s="811"/>
      <c r="Q453" s="904"/>
      <c r="R453" s="904"/>
      <c r="S453" s="901"/>
    </row>
    <row r="454" spans="1:19" s="821" customFormat="1" ht="10.5" customHeight="1">
      <c r="A454" s="822">
        <f t="shared" si="41"/>
        <v>441</v>
      </c>
      <c r="B454" s="823"/>
      <c r="C454" s="811"/>
      <c r="D454" s="812"/>
      <c r="E454" s="813" t="str">
        <f t="shared" si="36"/>
        <v/>
      </c>
      <c r="F454" s="814" t="str">
        <f t="shared" si="37"/>
        <v/>
      </c>
      <c r="G454" s="815" t="str">
        <f t="shared" si="38"/>
        <v/>
      </c>
      <c r="H454" s="812"/>
      <c r="I454" s="812"/>
      <c r="J454" s="812"/>
      <c r="K454" s="816" t="str">
        <f t="shared" si="39"/>
        <v/>
      </c>
      <c r="L454" s="817"/>
      <c r="M454" s="818"/>
      <c r="N454" s="815" t="str">
        <f t="shared" si="40"/>
        <v/>
      </c>
      <c r="O454" s="811"/>
      <c r="P454" s="811"/>
      <c r="Q454" s="904"/>
      <c r="R454" s="904"/>
      <c r="S454" s="901"/>
    </row>
    <row r="455" spans="1:19" s="821" customFormat="1" ht="10.5" customHeight="1">
      <c r="A455" s="822">
        <f t="shared" si="41"/>
        <v>442</v>
      </c>
      <c r="B455" s="823"/>
      <c r="C455" s="811"/>
      <c r="D455" s="812"/>
      <c r="E455" s="813" t="str">
        <f t="shared" si="36"/>
        <v/>
      </c>
      <c r="F455" s="814" t="str">
        <f t="shared" si="37"/>
        <v/>
      </c>
      <c r="G455" s="815" t="str">
        <f t="shared" si="38"/>
        <v/>
      </c>
      <c r="H455" s="812"/>
      <c r="I455" s="812"/>
      <c r="J455" s="812"/>
      <c r="K455" s="816" t="str">
        <f t="shared" si="39"/>
        <v/>
      </c>
      <c r="L455" s="817"/>
      <c r="M455" s="818"/>
      <c r="N455" s="815" t="str">
        <f t="shared" si="40"/>
        <v/>
      </c>
      <c r="O455" s="811"/>
      <c r="P455" s="811"/>
      <c r="Q455" s="904"/>
      <c r="R455" s="904"/>
      <c r="S455" s="901"/>
    </row>
    <row r="456" spans="1:19" s="821" customFormat="1" ht="10.5" customHeight="1">
      <c r="A456" s="822">
        <f t="shared" si="41"/>
        <v>443</v>
      </c>
      <c r="B456" s="823"/>
      <c r="C456" s="811"/>
      <c r="D456" s="812"/>
      <c r="E456" s="813" t="str">
        <f t="shared" si="36"/>
        <v/>
      </c>
      <c r="F456" s="814" t="str">
        <f t="shared" si="37"/>
        <v/>
      </c>
      <c r="G456" s="815" t="str">
        <f t="shared" si="38"/>
        <v/>
      </c>
      <c r="H456" s="812"/>
      <c r="I456" s="812"/>
      <c r="J456" s="812"/>
      <c r="K456" s="816" t="str">
        <f t="shared" si="39"/>
        <v/>
      </c>
      <c r="L456" s="817"/>
      <c r="M456" s="818"/>
      <c r="N456" s="815" t="str">
        <f t="shared" si="40"/>
        <v/>
      </c>
      <c r="O456" s="811"/>
      <c r="P456" s="811"/>
      <c r="Q456" s="904"/>
      <c r="R456" s="904"/>
      <c r="S456" s="901"/>
    </row>
    <row r="457" spans="1:19" s="821" customFormat="1" ht="10.5" customHeight="1">
      <c r="A457" s="822">
        <f t="shared" si="41"/>
        <v>444</v>
      </c>
      <c r="B457" s="823"/>
      <c r="C457" s="811"/>
      <c r="D457" s="812"/>
      <c r="E457" s="813" t="str">
        <f t="shared" si="36"/>
        <v/>
      </c>
      <c r="F457" s="814" t="str">
        <f t="shared" si="37"/>
        <v/>
      </c>
      <c r="G457" s="815" t="str">
        <f t="shared" si="38"/>
        <v/>
      </c>
      <c r="H457" s="812"/>
      <c r="I457" s="812"/>
      <c r="J457" s="812"/>
      <c r="K457" s="816" t="str">
        <f t="shared" si="39"/>
        <v/>
      </c>
      <c r="L457" s="817"/>
      <c r="M457" s="818"/>
      <c r="N457" s="815" t="str">
        <f t="shared" si="40"/>
        <v/>
      </c>
      <c r="O457" s="811"/>
      <c r="P457" s="811"/>
      <c r="Q457" s="904"/>
      <c r="R457" s="904"/>
      <c r="S457" s="901"/>
    </row>
    <row r="458" spans="1:19" s="821" customFormat="1" ht="10.5" customHeight="1">
      <c r="A458" s="822">
        <f t="shared" si="41"/>
        <v>445</v>
      </c>
      <c r="B458" s="823"/>
      <c r="C458" s="811"/>
      <c r="D458" s="812"/>
      <c r="E458" s="813" t="str">
        <f t="shared" si="36"/>
        <v/>
      </c>
      <c r="F458" s="814" t="str">
        <f t="shared" si="37"/>
        <v/>
      </c>
      <c r="G458" s="815" t="str">
        <f t="shared" si="38"/>
        <v/>
      </c>
      <c r="H458" s="812"/>
      <c r="I458" s="812"/>
      <c r="J458" s="812"/>
      <c r="K458" s="816" t="str">
        <f t="shared" si="39"/>
        <v/>
      </c>
      <c r="L458" s="817"/>
      <c r="M458" s="818"/>
      <c r="N458" s="815" t="str">
        <f t="shared" si="40"/>
        <v/>
      </c>
      <c r="O458" s="811"/>
      <c r="P458" s="811"/>
      <c r="Q458" s="904"/>
      <c r="R458" s="904"/>
      <c r="S458" s="901"/>
    </row>
    <row r="459" spans="1:19" s="821" customFormat="1" ht="10.5" customHeight="1">
      <c r="A459" s="822">
        <f t="shared" si="41"/>
        <v>446</v>
      </c>
      <c r="B459" s="823"/>
      <c r="C459" s="811"/>
      <c r="D459" s="812"/>
      <c r="E459" s="813" t="str">
        <f t="shared" si="36"/>
        <v/>
      </c>
      <c r="F459" s="814" t="str">
        <f t="shared" si="37"/>
        <v/>
      </c>
      <c r="G459" s="815" t="str">
        <f t="shared" si="38"/>
        <v/>
      </c>
      <c r="H459" s="812"/>
      <c r="I459" s="812"/>
      <c r="J459" s="812"/>
      <c r="K459" s="816" t="str">
        <f t="shared" si="39"/>
        <v/>
      </c>
      <c r="L459" s="817"/>
      <c r="M459" s="818"/>
      <c r="N459" s="815" t="str">
        <f t="shared" si="40"/>
        <v/>
      </c>
      <c r="O459" s="811"/>
      <c r="P459" s="811"/>
      <c r="Q459" s="904"/>
      <c r="R459" s="904"/>
      <c r="S459" s="901"/>
    </row>
    <row r="460" spans="1:19" s="821" customFormat="1" ht="10.5" customHeight="1">
      <c r="A460" s="822">
        <f t="shared" si="41"/>
        <v>447</v>
      </c>
      <c r="B460" s="823"/>
      <c r="C460" s="811"/>
      <c r="D460" s="812"/>
      <c r="E460" s="813" t="str">
        <f t="shared" si="36"/>
        <v/>
      </c>
      <c r="F460" s="814" t="str">
        <f t="shared" si="37"/>
        <v/>
      </c>
      <c r="G460" s="815" t="str">
        <f t="shared" si="38"/>
        <v/>
      </c>
      <c r="H460" s="812"/>
      <c r="I460" s="812"/>
      <c r="J460" s="812"/>
      <c r="K460" s="816" t="str">
        <f t="shared" si="39"/>
        <v/>
      </c>
      <c r="L460" s="817"/>
      <c r="M460" s="818"/>
      <c r="N460" s="815" t="str">
        <f t="shared" si="40"/>
        <v/>
      </c>
      <c r="O460" s="811"/>
      <c r="P460" s="811"/>
      <c r="Q460" s="904"/>
      <c r="R460" s="904"/>
      <c r="S460" s="901"/>
    </row>
    <row r="461" spans="1:19" s="821" customFormat="1" ht="10.5" customHeight="1">
      <c r="A461" s="822">
        <f t="shared" si="41"/>
        <v>448</v>
      </c>
      <c r="B461" s="823"/>
      <c r="C461" s="811"/>
      <c r="D461" s="812"/>
      <c r="E461" s="813" t="str">
        <f t="shared" si="36"/>
        <v/>
      </c>
      <c r="F461" s="814" t="str">
        <f t="shared" si="37"/>
        <v/>
      </c>
      <c r="G461" s="815" t="str">
        <f t="shared" si="38"/>
        <v/>
      </c>
      <c r="H461" s="812"/>
      <c r="I461" s="812"/>
      <c r="J461" s="812"/>
      <c r="K461" s="816" t="str">
        <f t="shared" si="39"/>
        <v/>
      </c>
      <c r="L461" s="817"/>
      <c r="M461" s="818"/>
      <c r="N461" s="815" t="str">
        <f t="shared" si="40"/>
        <v/>
      </c>
      <c r="O461" s="811"/>
      <c r="P461" s="811"/>
      <c r="Q461" s="904"/>
      <c r="R461" s="904"/>
      <c r="S461" s="901"/>
    </row>
    <row r="462" spans="1:19" s="821" customFormat="1" ht="10.5" customHeight="1">
      <c r="A462" s="822">
        <f t="shared" si="41"/>
        <v>449</v>
      </c>
      <c r="B462" s="823"/>
      <c r="C462" s="811"/>
      <c r="D462" s="812"/>
      <c r="E462" s="813" t="str">
        <f t="shared" ref="E462:E525" si="42">IF(OR(D462="YES", D462="B",D462="BZ",D462="H",D462="HSP",D462="H/V",D462="SP",D462="V",D462="DS",D462="EM",D462="FHT",D462="GA",D462="HHT",D462="M",D462="RHT", D462="RHT/S", D462="RI",D462="S", D462="SW",D462="RELAY",D462="DH",D462="AD",D462="MAG",D462="FAN",D462="SA",,D462="SA",D462="SAA",D462="SAAB",D462="SAB", D462="SAPA",D462="SAPAB",D462="SAPB",D462="SACOA",D462="SACOB",D462="SACOAB", D462="SAPCOA", D462="SAPCOB",D462="SAPCOB",D462="SAPCOAB",D462="SALi", D462="SAALi",D462="SAPLi",D462="SAAR",,D462="SAPABR",D462="SAABR",D462="SAPCOLi",D462="SACOALi",D462="SAALiV",D462="SAPALiV",D462="SAAV",D462="SAPAV",D462="SAPABV",D462="SAABV", D462="COPI", D462="COPI-B", D462="PANEL",D462="BATT",D462="ANNUN", D462="BOOSTER",D462="SFD", D462="S/CO", D462="ET", D462="MOD-2", D462="MOD-10", D462="MOD-M",D462="MOD-R", D462="MOD-R6", D462="MOD-CR", D462="MOD-1", D462="MOD-S",D462="MOD-P",),"3", IF(OR(D462="EOL"),"m",""))</f>
        <v/>
      </c>
      <c r="F462" s="814" t="str">
        <f t="shared" ref="F462:F525" si="43">IF(OR(D462="PANEL", D462="ANNUN", D462="S/CO", D462="MOD-2", D462="MOD-10", D462="MOD-M",D462="ISO-D", D462="SFD", D462="DS", D462="ET", D462="FHT", D462="GA", D462="HHT", D462="M", D462="RHT", D462="RHT/S",D462="S",D462="S/CO", D462="FS",D462="TS",D462="SS",D462="LA",D462="FP",D462="PL",D462="SUP"), "3", IF(OR(D462="B", D462="BZ", D462="H", D462="HSP", D462="H/V", D462="SP", D462="V", D462="SW", D462="AD", D462="MAG", D462="FAN", D462="RI", D462="EOL", D462="EM",  D462="SW", D462="RELAY", D462="DH",D462="MOD-R", D462="MOD-R6", D462="MOD-CR"), "m", ""))</f>
        <v/>
      </c>
      <c r="G462" s="815" t="str">
        <f t="shared" ref="G462:G525" si="44">IF(OR(D462="YES",D462="PANEL",D462="BOOSTER",D462="B",D462="BZ",D462="H",D462="HSP",D462="H/V",D462="SP",D462="V",D462="AD",D462="MAG",D462="FAN",D462="RELAY",D462="DH",D462="SW",D462="MOD-R", D462="MOD-R6", D462="MOD-CR",D462="ISO-A"),"3",IF(OR(D462="SFD"),"m",""))</f>
        <v/>
      </c>
      <c r="H462" s="812"/>
      <c r="I462" s="812"/>
      <c r="J462" s="812"/>
      <c r="K462" s="816" t="str">
        <f t="shared" ref="K462:K525" si="45">IF(D462="EOL","3","")</f>
        <v/>
      </c>
      <c r="L462" s="817"/>
      <c r="M462" s="818"/>
      <c r="N462" s="815" t="str">
        <f t="shared" ref="N462:N525" si="46">IF(OR(D462="PANEL", D462="ANNUN", D462="BATT",D462="BOOSTER",D462="B", D462="BZ", D462="H", D462="HSP", D462="H/V", D462="SP", D462="V", D462="DS", D462="EOL", D462="EM", D462="ET", D462="FHT", D462="GA", D462="HHT", D462="M", D462="RHT",D462="RHT/S", D462="RI", D462="S",D462="S/CO",D462="SW",D462="ISO-D",D462="ISO-A",D462="SA",D462="SAA",D462="SAAB",D462="SAB", D462="SAPA",D462="SAPAB",D462="SAPB",D462="SACOA",D462="SACOB",D462="SACOAB", D462="SAPCOA", D462="SAPCOB",D462="SAPCOB",D462="SAPCOAB",D462="SALi", D462="SAALi",D462="SAPLi",D462="SAAR",D462="SAPABR",D462="SAABR",,D462="SAPCOLi",D462="SACOALi",D462="SAALiV",D462="SAPALiV",D462="SAAV",D462="SAPAV",D462="SAPABV",D462="SAABV", D462="COPI", D462="COPI-B", D462="SW",D462="MOD-1", D462="MOD-S",D462="MOD-P",D462="MOD-2", D462="MOD-10", D462="MOD-M",D462="MOD-R", D462="MOD-R6", D462="MOD-CR",D462="SFD"), "3", IF(OR(D462="RELAY", D462="AD", D462="MAG", D462="FAN",D462="DH"), "m", ""))</f>
        <v/>
      </c>
      <c r="O462" s="811"/>
      <c r="P462" s="811"/>
      <c r="Q462" s="904"/>
      <c r="R462" s="904"/>
      <c r="S462" s="901"/>
    </row>
    <row r="463" spans="1:19" s="821" customFormat="1" ht="10.5" customHeight="1">
      <c r="A463" s="822">
        <f t="shared" si="41"/>
        <v>450</v>
      </c>
      <c r="B463" s="823"/>
      <c r="C463" s="811"/>
      <c r="D463" s="812"/>
      <c r="E463" s="813" t="str">
        <f t="shared" si="42"/>
        <v/>
      </c>
      <c r="F463" s="814" t="str">
        <f t="shared" si="43"/>
        <v/>
      </c>
      <c r="G463" s="815" t="str">
        <f t="shared" si="44"/>
        <v/>
      </c>
      <c r="H463" s="812"/>
      <c r="I463" s="812"/>
      <c r="J463" s="812"/>
      <c r="K463" s="816" t="str">
        <f t="shared" si="45"/>
        <v/>
      </c>
      <c r="L463" s="817"/>
      <c r="M463" s="818"/>
      <c r="N463" s="815" t="str">
        <f t="shared" si="46"/>
        <v/>
      </c>
      <c r="O463" s="811"/>
      <c r="P463" s="811"/>
      <c r="Q463" s="904"/>
      <c r="R463" s="904"/>
      <c r="S463" s="901"/>
    </row>
    <row r="464" spans="1:19" s="821" customFormat="1" ht="10.5" customHeight="1">
      <c r="A464" s="822">
        <f t="shared" ref="A464:A527" si="47">A463+1</f>
        <v>451</v>
      </c>
      <c r="B464" s="823"/>
      <c r="C464" s="811"/>
      <c r="D464" s="812"/>
      <c r="E464" s="813" t="str">
        <f t="shared" si="42"/>
        <v/>
      </c>
      <c r="F464" s="814" t="str">
        <f t="shared" si="43"/>
        <v/>
      </c>
      <c r="G464" s="815" t="str">
        <f t="shared" si="44"/>
        <v/>
      </c>
      <c r="H464" s="812"/>
      <c r="I464" s="812"/>
      <c r="J464" s="812"/>
      <c r="K464" s="816" t="str">
        <f t="shared" si="45"/>
        <v/>
      </c>
      <c r="L464" s="817"/>
      <c r="M464" s="818"/>
      <c r="N464" s="815" t="str">
        <f t="shared" si="46"/>
        <v/>
      </c>
      <c r="O464" s="811"/>
      <c r="P464" s="811"/>
      <c r="Q464" s="904"/>
      <c r="R464" s="904"/>
      <c r="S464" s="901"/>
    </row>
    <row r="465" spans="1:19" s="821" customFormat="1" ht="10.5" customHeight="1">
      <c r="A465" s="822">
        <f t="shared" si="47"/>
        <v>452</v>
      </c>
      <c r="B465" s="823"/>
      <c r="C465" s="811"/>
      <c r="D465" s="812"/>
      <c r="E465" s="813" t="str">
        <f t="shared" si="42"/>
        <v/>
      </c>
      <c r="F465" s="814" t="str">
        <f t="shared" si="43"/>
        <v/>
      </c>
      <c r="G465" s="815" t="str">
        <f t="shared" si="44"/>
        <v/>
      </c>
      <c r="H465" s="812"/>
      <c r="I465" s="812"/>
      <c r="J465" s="812"/>
      <c r="K465" s="816" t="str">
        <f t="shared" si="45"/>
        <v/>
      </c>
      <c r="L465" s="817"/>
      <c r="M465" s="818"/>
      <c r="N465" s="815" t="str">
        <f t="shared" si="46"/>
        <v/>
      </c>
      <c r="O465" s="811"/>
      <c r="P465" s="811"/>
      <c r="Q465" s="904"/>
      <c r="R465" s="904"/>
      <c r="S465" s="901"/>
    </row>
    <row r="466" spans="1:19" s="821" customFormat="1" ht="10.5" customHeight="1">
      <c r="A466" s="822">
        <f t="shared" si="47"/>
        <v>453</v>
      </c>
      <c r="B466" s="823"/>
      <c r="C466" s="811"/>
      <c r="D466" s="812"/>
      <c r="E466" s="813" t="str">
        <f t="shared" si="42"/>
        <v/>
      </c>
      <c r="F466" s="814" t="str">
        <f t="shared" si="43"/>
        <v/>
      </c>
      <c r="G466" s="815" t="str">
        <f t="shared" si="44"/>
        <v/>
      </c>
      <c r="H466" s="812"/>
      <c r="I466" s="812"/>
      <c r="J466" s="812"/>
      <c r="K466" s="816" t="str">
        <f t="shared" si="45"/>
        <v/>
      </c>
      <c r="L466" s="817"/>
      <c r="M466" s="818"/>
      <c r="N466" s="815" t="str">
        <f t="shared" si="46"/>
        <v/>
      </c>
      <c r="O466" s="811"/>
      <c r="P466" s="811"/>
      <c r="Q466" s="904"/>
      <c r="R466" s="904"/>
      <c r="S466" s="901"/>
    </row>
    <row r="467" spans="1:19" s="821" customFormat="1" ht="10.5" customHeight="1">
      <c r="A467" s="822">
        <f t="shared" si="47"/>
        <v>454</v>
      </c>
      <c r="B467" s="823"/>
      <c r="C467" s="811"/>
      <c r="D467" s="812"/>
      <c r="E467" s="813" t="str">
        <f t="shared" si="42"/>
        <v/>
      </c>
      <c r="F467" s="814" t="str">
        <f t="shared" si="43"/>
        <v/>
      </c>
      <c r="G467" s="815" t="str">
        <f t="shared" si="44"/>
        <v/>
      </c>
      <c r="H467" s="812"/>
      <c r="I467" s="812"/>
      <c r="J467" s="812"/>
      <c r="K467" s="816" t="str">
        <f t="shared" si="45"/>
        <v/>
      </c>
      <c r="L467" s="817"/>
      <c r="M467" s="818"/>
      <c r="N467" s="815" t="str">
        <f t="shared" si="46"/>
        <v/>
      </c>
      <c r="O467" s="811"/>
      <c r="P467" s="811"/>
      <c r="Q467" s="904"/>
      <c r="R467" s="904"/>
      <c r="S467" s="901"/>
    </row>
    <row r="468" spans="1:19" s="821" customFormat="1" ht="10.5" customHeight="1">
      <c r="A468" s="822">
        <f t="shared" si="47"/>
        <v>455</v>
      </c>
      <c r="B468" s="823"/>
      <c r="C468" s="811"/>
      <c r="D468" s="812"/>
      <c r="E468" s="813" t="str">
        <f t="shared" si="42"/>
        <v/>
      </c>
      <c r="F468" s="814" t="str">
        <f t="shared" si="43"/>
        <v/>
      </c>
      <c r="G468" s="815" t="str">
        <f t="shared" si="44"/>
        <v/>
      </c>
      <c r="H468" s="812"/>
      <c r="I468" s="812"/>
      <c r="J468" s="812"/>
      <c r="K468" s="816" t="str">
        <f t="shared" si="45"/>
        <v/>
      </c>
      <c r="L468" s="817"/>
      <c r="M468" s="818"/>
      <c r="N468" s="815" t="str">
        <f t="shared" si="46"/>
        <v/>
      </c>
      <c r="O468" s="811"/>
      <c r="P468" s="811"/>
      <c r="Q468" s="904"/>
      <c r="R468" s="904"/>
      <c r="S468" s="901"/>
    </row>
    <row r="469" spans="1:19" s="821" customFormat="1" ht="10.5" customHeight="1">
      <c r="A469" s="822">
        <f t="shared" si="47"/>
        <v>456</v>
      </c>
      <c r="B469" s="823"/>
      <c r="C469" s="811"/>
      <c r="D469" s="812"/>
      <c r="E469" s="813" t="str">
        <f t="shared" si="42"/>
        <v/>
      </c>
      <c r="F469" s="814" t="str">
        <f t="shared" si="43"/>
        <v/>
      </c>
      <c r="G469" s="815" t="str">
        <f t="shared" si="44"/>
        <v/>
      </c>
      <c r="H469" s="812"/>
      <c r="I469" s="812"/>
      <c r="J469" s="812"/>
      <c r="K469" s="816" t="str">
        <f t="shared" si="45"/>
        <v/>
      </c>
      <c r="L469" s="817"/>
      <c r="M469" s="818"/>
      <c r="N469" s="815" t="str">
        <f t="shared" si="46"/>
        <v/>
      </c>
      <c r="O469" s="811"/>
      <c r="P469" s="811"/>
      <c r="Q469" s="904"/>
      <c r="R469" s="904"/>
      <c r="S469" s="901"/>
    </row>
    <row r="470" spans="1:19" s="821" customFormat="1" ht="10.5" customHeight="1">
      <c r="A470" s="822">
        <f t="shared" si="47"/>
        <v>457</v>
      </c>
      <c r="B470" s="823"/>
      <c r="C470" s="811"/>
      <c r="D470" s="812"/>
      <c r="E470" s="813" t="str">
        <f t="shared" si="42"/>
        <v/>
      </c>
      <c r="F470" s="814" t="str">
        <f t="shared" si="43"/>
        <v/>
      </c>
      <c r="G470" s="815" t="str">
        <f t="shared" si="44"/>
        <v/>
      </c>
      <c r="H470" s="812"/>
      <c r="I470" s="812"/>
      <c r="J470" s="812"/>
      <c r="K470" s="816" t="str">
        <f t="shared" si="45"/>
        <v/>
      </c>
      <c r="L470" s="817"/>
      <c r="M470" s="818"/>
      <c r="N470" s="815" t="str">
        <f t="shared" si="46"/>
        <v/>
      </c>
      <c r="O470" s="811"/>
      <c r="P470" s="811"/>
      <c r="Q470" s="904"/>
      <c r="R470" s="904"/>
      <c r="S470" s="901"/>
    </row>
    <row r="471" spans="1:19" s="821" customFormat="1" ht="10.5" customHeight="1">
      <c r="A471" s="822">
        <f t="shared" si="47"/>
        <v>458</v>
      </c>
      <c r="B471" s="823"/>
      <c r="C471" s="811"/>
      <c r="D471" s="812"/>
      <c r="E471" s="813" t="str">
        <f t="shared" si="42"/>
        <v/>
      </c>
      <c r="F471" s="814" t="str">
        <f t="shared" si="43"/>
        <v/>
      </c>
      <c r="G471" s="815" t="str">
        <f t="shared" si="44"/>
        <v/>
      </c>
      <c r="H471" s="812"/>
      <c r="I471" s="812"/>
      <c r="J471" s="812"/>
      <c r="K471" s="816" t="str">
        <f t="shared" si="45"/>
        <v/>
      </c>
      <c r="L471" s="817"/>
      <c r="M471" s="818"/>
      <c r="N471" s="815" t="str">
        <f t="shared" si="46"/>
        <v/>
      </c>
      <c r="O471" s="811"/>
      <c r="P471" s="811"/>
      <c r="Q471" s="904"/>
      <c r="R471" s="904"/>
      <c r="S471" s="901"/>
    </row>
    <row r="472" spans="1:19" s="821" customFormat="1" ht="10.5" customHeight="1">
      <c r="A472" s="822">
        <f t="shared" si="47"/>
        <v>459</v>
      </c>
      <c r="B472" s="823"/>
      <c r="C472" s="811"/>
      <c r="D472" s="812"/>
      <c r="E472" s="813" t="str">
        <f t="shared" si="42"/>
        <v/>
      </c>
      <c r="F472" s="814" t="str">
        <f t="shared" si="43"/>
        <v/>
      </c>
      <c r="G472" s="815" t="str">
        <f t="shared" si="44"/>
        <v/>
      </c>
      <c r="H472" s="812"/>
      <c r="I472" s="812"/>
      <c r="J472" s="812"/>
      <c r="K472" s="816" t="str">
        <f t="shared" si="45"/>
        <v/>
      </c>
      <c r="L472" s="817"/>
      <c r="M472" s="818"/>
      <c r="N472" s="815" t="str">
        <f t="shared" si="46"/>
        <v/>
      </c>
      <c r="O472" s="811"/>
      <c r="P472" s="811"/>
      <c r="Q472" s="904"/>
      <c r="R472" s="904"/>
      <c r="S472" s="901"/>
    </row>
    <row r="473" spans="1:19" s="821" customFormat="1" ht="10.5" customHeight="1">
      <c r="A473" s="822">
        <f t="shared" si="47"/>
        <v>460</v>
      </c>
      <c r="B473" s="823"/>
      <c r="C473" s="811"/>
      <c r="D473" s="812"/>
      <c r="E473" s="813" t="str">
        <f t="shared" si="42"/>
        <v/>
      </c>
      <c r="F473" s="814" t="str">
        <f t="shared" si="43"/>
        <v/>
      </c>
      <c r="G473" s="815" t="str">
        <f t="shared" si="44"/>
        <v/>
      </c>
      <c r="H473" s="812"/>
      <c r="I473" s="812"/>
      <c r="J473" s="812"/>
      <c r="K473" s="816" t="str">
        <f t="shared" si="45"/>
        <v/>
      </c>
      <c r="L473" s="817"/>
      <c r="M473" s="818"/>
      <c r="N473" s="815" t="str">
        <f t="shared" si="46"/>
        <v/>
      </c>
      <c r="O473" s="811"/>
      <c r="P473" s="811"/>
      <c r="Q473" s="904"/>
      <c r="R473" s="904"/>
      <c r="S473" s="901"/>
    </row>
    <row r="474" spans="1:19" s="821" customFormat="1" ht="10.5" customHeight="1">
      <c r="A474" s="822">
        <f t="shared" si="47"/>
        <v>461</v>
      </c>
      <c r="B474" s="823"/>
      <c r="C474" s="811"/>
      <c r="D474" s="812"/>
      <c r="E474" s="813" t="str">
        <f t="shared" si="42"/>
        <v/>
      </c>
      <c r="F474" s="814" t="str">
        <f t="shared" si="43"/>
        <v/>
      </c>
      <c r="G474" s="815" t="str">
        <f t="shared" si="44"/>
        <v/>
      </c>
      <c r="H474" s="812"/>
      <c r="I474" s="812"/>
      <c r="J474" s="812"/>
      <c r="K474" s="816" t="str">
        <f t="shared" si="45"/>
        <v/>
      </c>
      <c r="L474" s="817"/>
      <c r="M474" s="818"/>
      <c r="N474" s="815" t="str">
        <f t="shared" si="46"/>
        <v/>
      </c>
      <c r="O474" s="811"/>
      <c r="P474" s="811"/>
      <c r="Q474" s="904"/>
      <c r="R474" s="904"/>
      <c r="S474" s="901"/>
    </row>
    <row r="475" spans="1:19" s="821" customFormat="1" ht="10.5" customHeight="1">
      <c r="A475" s="822">
        <f t="shared" si="47"/>
        <v>462</v>
      </c>
      <c r="B475" s="823"/>
      <c r="C475" s="811"/>
      <c r="D475" s="812"/>
      <c r="E475" s="813" t="str">
        <f t="shared" si="42"/>
        <v/>
      </c>
      <c r="F475" s="814" t="str">
        <f t="shared" si="43"/>
        <v/>
      </c>
      <c r="G475" s="815" t="str">
        <f t="shared" si="44"/>
        <v/>
      </c>
      <c r="H475" s="812"/>
      <c r="I475" s="812"/>
      <c r="J475" s="812"/>
      <c r="K475" s="816" t="str">
        <f t="shared" si="45"/>
        <v/>
      </c>
      <c r="L475" s="817"/>
      <c r="M475" s="818"/>
      <c r="N475" s="815" t="str">
        <f t="shared" si="46"/>
        <v/>
      </c>
      <c r="O475" s="811"/>
      <c r="P475" s="811"/>
      <c r="Q475" s="904"/>
      <c r="R475" s="904"/>
      <c r="S475" s="901"/>
    </row>
    <row r="476" spans="1:19" s="821" customFormat="1" ht="10.5" customHeight="1">
      <c r="A476" s="822">
        <f t="shared" si="47"/>
        <v>463</v>
      </c>
      <c r="B476" s="823"/>
      <c r="C476" s="811"/>
      <c r="D476" s="812"/>
      <c r="E476" s="813" t="str">
        <f t="shared" si="42"/>
        <v/>
      </c>
      <c r="F476" s="814" t="str">
        <f t="shared" si="43"/>
        <v/>
      </c>
      <c r="G476" s="815" t="str">
        <f t="shared" si="44"/>
        <v/>
      </c>
      <c r="H476" s="812"/>
      <c r="I476" s="812"/>
      <c r="J476" s="812"/>
      <c r="K476" s="816" t="str">
        <f t="shared" si="45"/>
        <v/>
      </c>
      <c r="L476" s="817"/>
      <c r="M476" s="818"/>
      <c r="N476" s="815" t="str">
        <f t="shared" si="46"/>
        <v/>
      </c>
      <c r="O476" s="811"/>
      <c r="P476" s="811"/>
      <c r="Q476" s="904"/>
      <c r="R476" s="904"/>
      <c r="S476" s="901"/>
    </row>
    <row r="477" spans="1:19" s="821" customFormat="1" ht="10.5" customHeight="1">
      <c r="A477" s="822">
        <f t="shared" si="47"/>
        <v>464</v>
      </c>
      <c r="B477" s="823"/>
      <c r="C477" s="811"/>
      <c r="D477" s="812"/>
      <c r="E477" s="813" t="str">
        <f t="shared" si="42"/>
        <v/>
      </c>
      <c r="F477" s="814" t="str">
        <f t="shared" si="43"/>
        <v/>
      </c>
      <c r="G477" s="815" t="str">
        <f t="shared" si="44"/>
        <v/>
      </c>
      <c r="H477" s="812"/>
      <c r="I477" s="812"/>
      <c r="J477" s="812"/>
      <c r="K477" s="816" t="str">
        <f t="shared" si="45"/>
        <v/>
      </c>
      <c r="L477" s="817"/>
      <c r="M477" s="818"/>
      <c r="N477" s="815" t="str">
        <f t="shared" si="46"/>
        <v/>
      </c>
      <c r="O477" s="811"/>
      <c r="P477" s="811"/>
      <c r="Q477" s="904"/>
      <c r="R477" s="904"/>
      <c r="S477" s="901"/>
    </row>
    <row r="478" spans="1:19" s="821" customFormat="1" ht="10.5" customHeight="1">
      <c r="A478" s="822">
        <f t="shared" si="47"/>
        <v>465</v>
      </c>
      <c r="B478" s="823"/>
      <c r="C478" s="811"/>
      <c r="D478" s="812"/>
      <c r="E478" s="813" t="str">
        <f t="shared" si="42"/>
        <v/>
      </c>
      <c r="F478" s="814" t="str">
        <f t="shared" si="43"/>
        <v/>
      </c>
      <c r="G478" s="815" t="str">
        <f t="shared" si="44"/>
        <v/>
      </c>
      <c r="H478" s="812"/>
      <c r="I478" s="812"/>
      <c r="J478" s="812"/>
      <c r="K478" s="816" t="str">
        <f t="shared" si="45"/>
        <v/>
      </c>
      <c r="L478" s="817"/>
      <c r="M478" s="818"/>
      <c r="N478" s="815" t="str">
        <f t="shared" si="46"/>
        <v/>
      </c>
      <c r="O478" s="811"/>
      <c r="P478" s="811"/>
      <c r="Q478" s="904"/>
      <c r="R478" s="904"/>
      <c r="S478" s="901"/>
    </row>
    <row r="479" spans="1:19" s="821" customFormat="1" ht="10.5" customHeight="1">
      <c r="A479" s="822">
        <f t="shared" si="47"/>
        <v>466</v>
      </c>
      <c r="B479" s="823"/>
      <c r="C479" s="811"/>
      <c r="D479" s="812"/>
      <c r="E479" s="813" t="str">
        <f t="shared" si="42"/>
        <v/>
      </c>
      <c r="F479" s="814" t="str">
        <f t="shared" si="43"/>
        <v/>
      </c>
      <c r="G479" s="815" t="str">
        <f t="shared" si="44"/>
        <v/>
      </c>
      <c r="H479" s="812"/>
      <c r="I479" s="812"/>
      <c r="J479" s="812"/>
      <c r="K479" s="816" t="str">
        <f t="shared" si="45"/>
        <v/>
      </c>
      <c r="L479" s="817"/>
      <c r="M479" s="818"/>
      <c r="N479" s="815" t="str">
        <f t="shared" si="46"/>
        <v/>
      </c>
      <c r="O479" s="811"/>
      <c r="P479" s="811"/>
      <c r="Q479" s="904"/>
      <c r="R479" s="904"/>
      <c r="S479" s="901"/>
    </row>
    <row r="480" spans="1:19" s="821" customFormat="1" ht="10.5" customHeight="1">
      <c r="A480" s="822">
        <f t="shared" si="47"/>
        <v>467</v>
      </c>
      <c r="B480" s="823"/>
      <c r="C480" s="811"/>
      <c r="D480" s="812"/>
      <c r="E480" s="813" t="str">
        <f t="shared" si="42"/>
        <v/>
      </c>
      <c r="F480" s="814" t="str">
        <f t="shared" si="43"/>
        <v/>
      </c>
      <c r="G480" s="815" t="str">
        <f t="shared" si="44"/>
        <v/>
      </c>
      <c r="H480" s="812"/>
      <c r="I480" s="812"/>
      <c r="J480" s="812"/>
      <c r="K480" s="816" t="str">
        <f t="shared" si="45"/>
        <v/>
      </c>
      <c r="L480" s="817"/>
      <c r="M480" s="818"/>
      <c r="N480" s="815" t="str">
        <f t="shared" si="46"/>
        <v/>
      </c>
      <c r="O480" s="811"/>
      <c r="P480" s="811"/>
      <c r="Q480" s="904"/>
      <c r="R480" s="904"/>
      <c r="S480" s="901"/>
    </row>
    <row r="481" spans="1:19" s="821" customFormat="1" ht="10.5" customHeight="1">
      <c r="A481" s="822">
        <f t="shared" si="47"/>
        <v>468</v>
      </c>
      <c r="B481" s="823"/>
      <c r="C481" s="811"/>
      <c r="D481" s="812"/>
      <c r="E481" s="813" t="str">
        <f t="shared" si="42"/>
        <v/>
      </c>
      <c r="F481" s="814" t="str">
        <f t="shared" si="43"/>
        <v/>
      </c>
      <c r="G481" s="815" t="str">
        <f t="shared" si="44"/>
        <v/>
      </c>
      <c r="H481" s="812"/>
      <c r="I481" s="812"/>
      <c r="J481" s="812"/>
      <c r="K481" s="816" t="str">
        <f t="shared" si="45"/>
        <v/>
      </c>
      <c r="L481" s="817"/>
      <c r="M481" s="818"/>
      <c r="N481" s="815" t="str">
        <f t="shared" si="46"/>
        <v/>
      </c>
      <c r="O481" s="811"/>
      <c r="P481" s="811"/>
      <c r="Q481" s="904"/>
      <c r="R481" s="904"/>
      <c r="S481" s="901"/>
    </row>
    <row r="482" spans="1:19" s="821" customFormat="1" ht="10.5" customHeight="1">
      <c r="A482" s="822">
        <f t="shared" si="47"/>
        <v>469</v>
      </c>
      <c r="B482" s="823"/>
      <c r="C482" s="811"/>
      <c r="D482" s="812"/>
      <c r="E482" s="813" t="str">
        <f t="shared" si="42"/>
        <v/>
      </c>
      <c r="F482" s="814" t="str">
        <f t="shared" si="43"/>
        <v/>
      </c>
      <c r="G482" s="815" t="str">
        <f t="shared" si="44"/>
        <v/>
      </c>
      <c r="H482" s="812"/>
      <c r="I482" s="812"/>
      <c r="J482" s="812"/>
      <c r="K482" s="816" t="str">
        <f t="shared" si="45"/>
        <v/>
      </c>
      <c r="L482" s="817"/>
      <c r="M482" s="818"/>
      <c r="N482" s="815" t="str">
        <f t="shared" si="46"/>
        <v/>
      </c>
      <c r="O482" s="811"/>
      <c r="P482" s="811"/>
      <c r="Q482" s="904"/>
      <c r="R482" s="904"/>
      <c r="S482" s="901"/>
    </row>
    <row r="483" spans="1:19" s="821" customFormat="1" ht="10.5" customHeight="1">
      <c r="A483" s="822">
        <f t="shared" si="47"/>
        <v>470</v>
      </c>
      <c r="B483" s="823"/>
      <c r="C483" s="811"/>
      <c r="D483" s="812"/>
      <c r="E483" s="813" t="str">
        <f t="shared" si="42"/>
        <v/>
      </c>
      <c r="F483" s="814" t="str">
        <f t="shared" si="43"/>
        <v/>
      </c>
      <c r="G483" s="815" t="str">
        <f t="shared" si="44"/>
        <v/>
      </c>
      <c r="H483" s="812"/>
      <c r="I483" s="812"/>
      <c r="J483" s="812"/>
      <c r="K483" s="816" t="str">
        <f t="shared" si="45"/>
        <v/>
      </c>
      <c r="L483" s="817"/>
      <c r="M483" s="818"/>
      <c r="N483" s="815" t="str">
        <f t="shared" si="46"/>
        <v/>
      </c>
      <c r="O483" s="811"/>
      <c r="P483" s="811"/>
      <c r="Q483" s="904"/>
      <c r="R483" s="904"/>
      <c r="S483" s="901"/>
    </row>
    <row r="484" spans="1:19" s="821" customFormat="1" ht="10.5" customHeight="1">
      <c r="A484" s="822">
        <f t="shared" si="47"/>
        <v>471</v>
      </c>
      <c r="B484" s="823"/>
      <c r="C484" s="811"/>
      <c r="D484" s="812"/>
      <c r="E484" s="813" t="str">
        <f t="shared" si="42"/>
        <v/>
      </c>
      <c r="F484" s="814" t="str">
        <f t="shared" si="43"/>
        <v/>
      </c>
      <c r="G484" s="815" t="str">
        <f t="shared" si="44"/>
        <v/>
      </c>
      <c r="H484" s="812"/>
      <c r="I484" s="812"/>
      <c r="J484" s="812"/>
      <c r="K484" s="816" t="str">
        <f t="shared" si="45"/>
        <v/>
      </c>
      <c r="L484" s="817"/>
      <c r="M484" s="818"/>
      <c r="N484" s="815" t="str">
        <f t="shared" si="46"/>
        <v/>
      </c>
      <c r="O484" s="811"/>
      <c r="P484" s="811"/>
      <c r="Q484" s="904"/>
      <c r="R484" s="904"/>
      <c r="S484" s="901"/>
    </row>
    <row r="485" spans="1:19" s="821" customFormat="1" ht="10.5" customHeight="1">
      <c r="A485" s="822">
        <f t="shared" si="47"/>
        <v>472</v>
      </c>
      <c r="B485" s="823"/>
      <c r="C485" s="811"/>
      <c r="D485" s="812"/>
      <c r="E485" s="813" t="str">
        <f t="shared" si="42"/>
        <v/>
      </c>
      <c r="F485" s="814" t="str">
        <f t="shared" si="43"/>
        <v/>
      </c>
      <c r="G485" s="815" t="str">
        <f t="shared" si="44"/>
        <v/>
      </c>
      <c r="H485" s="812"/>
      <c r="I485" s="812"/>
      <c r="J485" s="812"/>
      <c r="K485" s="816" t="str">
        <f t="shared" si="45"/>
        <v/>
      </c>
      <c r="L485" s="817"/>
      <c r="M485" s="818"/>
      <c r="N485" s="815" t="str">
        <f t="shared" si="46"/>
        <v/>
      </c>
      <c r="O485" s="811"/>
      <c r="P485" s="811"/>
      <c r="Q485" s="904"/>
      <c r="R485" s="904"/>
      <c r="S485" s="901"/>
    </row>
    <row r="486" spans="1:19" s="821" customFormat="1" ht="10.5" customHeight="1">
      <c r="A486" s="822">
        <f t="shared" si="47"/>
        <v>473</v>
      </c>
      <c r="B486" s="823"/>
      <c r="C486" s="811"/>
      <c r="D486" s="812"/>
      <c r="E486" s="813" t="str">
        <f t="shared" si="42"/>
        <v/>
      </c>
      <c r="F486" s="814" t="str">
        <f t="shared" si="43"/>
        <v/>
      </c>
      <c r="G486" s="815" t="str">
        <f t="shared" si="44"/>
        <v/>
      </c>
      <c r="H486" s="812"/>
      <c r="I486" s="812"/>
      <c r="J486" s="812"/>
      <c r="K486" s="816" t="str">
        <f t="shared" si="45"/>
        <v/>
      </c>
      <c r="L486" s="817"/>
      <c r="M486" s="818"/>
      <c r="N486" s="815" t="str">
        <f t="shared" si="46"/>
        <v/>
      </c>
      <c r="O486" s="811"/>
      <c r="P486" s="811"/>
      <c r="Q486" s="904"/>
      <c r="R486" s="904"/>
      <c r="S486" s="901"/>
    </row>
    <row r="487" spans="1:19" s="821" customFormat="1" ht="10.5" customHeight="1">
      <c r="A487" s="822">
        <f t="shared" si="47"/>
        <v>474</v>
      </c>
      <c r="B487" s="823"/>
      <c r="C487" s="811"/>
      <c r="D487" s="812"/>
      <c r="E487" s="813" t="str">
        <f t="shared" si="42"/>
        <v/>
      </c>
      <c r="F487" s="814" t="str">
        <f t="shared" si="43"/>
        <v/>
      </c>
      <c r="G487" s="815" t="str">
        <f t="shared" si="44"/>
        <v/>
      </c>
      <c r="H487" s="812"/>
      <c r="I487" s="812"/>
      <c r="J487" s="812"/>
      <c r="K487" s="816" t="str">
        <f t="shared" si="45"/>
        <v/>
      </c>
      <c r="L487" s="817"/>
      <c r="M487" s="818"/>
      <c r="N487" s="815" t="str">
        <f t="shared" si="46"/>
        <v/>
      </c>
      <c r="O487" s="811"/>
      <c r="P487" s="811"/>
      <c r="Q487" s="904"/>
      <c r="R487" s="904"/>
      <c r="S487" s="901"/>
    </row>
    <row r="488" spans="1:19" s="821" customFormat="1" ht="10.5" customHeight="1">
      <c r="A488" s="822">
        <f t="shared" si="47"/>
        <v>475</v>
      </c>
      <c r="B488" s="823"/>
      <c r="C488" s="811"/>
      <c r="D488" s="812"/>
      <c r="E488" s="813" t="str">
        <f t="shared" si="42"/>
        <v/>
      </c>
      <c r="F488" s="814" t="str">
        <f t="shared" si="43"/>
        <v/>
      </c>
      <c r="G488" s="815" t="str">
        <f t="shared" si="44"/>
        <v/>
      </c>
      <c r="H488" s="812"/>
      <c r="I488" s="812"/>
      <c r="J488" s="812"/>
      <c r="K488" s="816" t="str">
        <f t="shared" si="45"/>
        <v/>
      </c>
      <c r="L488" s="817"/>
      <c r="M488" s="818"/>
      <c r="N488" s="815" t="str">
        <f t="shared" si="46"/>
        <v/>
      </c>
      <c r="O488" s="811"/>
      <c r="P488" s="811"/>
      <c r="Q488" s="904"/>
      <c r="R488" s="904"/>
      <c r="S488" s="901"/>
    </row>
    <row r="489" spans="1:19" s="821" customFormat="1" ht="10.5" customHeight="1">
      <c r="A489" s="822">
        <f t="shared" si="47"/>
        <v>476</v>
      </c>
      <c r="B489" s="823"/>
      <c r="C489" s="811"/>
      <c r="D489" s="812"/>
      <c r="E489" s="813" t="str">
        <f t="shared" si="42"/>
        <v/>
      </c>
      <c r="F489" s="814" t="str">
        <f t="shared" si="43"/>
        <v/>
      </c>
      <c r="G489" s="815" t="str">
        <f t="shared" si="44"/>
        <v/>
      </c>
      <c r="H489" s="812"/>
      <c r="I489" s="812"/>
      <c r="J489" s="812"/>
      <c r="K489" s="816" t="str">
        <f t="shared" si="45"/>
        <v/>
      </c>
      <c r="L489" s="817"/>
      <c r="M489" s="818"/>
      <c r="N489" s="815" t="str">
        <f t="shared" si="46"/>
        <v/>
      </c>
      <c r="O489" s="811"/>
      <c r="P489" s="811"/>
      <c r="Q489" s="904"/>
      <c r="R489" s="904"/>
      <c r="S489" s="901"/>
    </row>
    <row r="490" spans="1:19" s="821" customFormat="1" ht="10.5" customHeight="1">
      <c r="A490" s="822">
        <f t="shared" si="47"/>
        <v>477</v>
      </c>
      <c r="B490" s="823"/>
      <c r="C490" s="811"/>
      <c r="D490" s="812"/>
      <c r="E490" s="813" t="str">
        <f t="shared" si="42"/>
        <v/>
      </c>
      <c r="F490" s="814" t="str">
        <f t="shared" si="43"/>
        <v/>
      </c>
      <c r="G490" s="815" t="str">
        <f t="shared" si="44"/>
        <v/>
      </c>
      <c r="H490" s="812"/>
      <c r="I490" s="812"/>
      <c r="J490" s="812"/>
      <c r="K490" s="816" t="str">
        <f t="shared" si="45"/>
        <v/>
      </c>
      <c r="L490" s="817"/>
      <c r="M490" s="818"/>
      <c r="N490" s="815" t="str">
        <f t="shared" si="46"/>
        <v/>
      </c>
      <c r="O490" s="811"/>
      <c r="P490" s="811"/>
      <c r="Q490" s="904"/>
      <c r="R490" s="904"/>
      <c r="S490" s="901"/>
    </row>
    <row r="491" spans="1:19" s="821" customFormat="1" ht="10.5" customHeight="1">
      <c r="A491" s="822">
        <f t="shared" si="47"/>
        <v>478</v>
      </c>
      <c r="B491" s="823"/>
      <c r="C491" s="811"/>
      <c r="D491" s="812"/>
      <c r="E491" s="813" t="str">
        <f t="shared" si="42"/>
        <v/>
      </c>
      <c r="F491" s="814" t="str">
        <f t="shared" si="43"/>
        <v/>
      </c>
      <c r="G491" s="815" t="str">
        <f t="shared" si="44"/>
        <v/>
      </c>
      <c r="H491" s="812"/>
      <c r="I491" s="812"/>
      <c r="J491" s="812"/>
      <c r="K491" s="816" t="str">
        <f t="shared" si="45"/>
        <v/>
      </c>
      <c r="L491" s="817"/>
      <c r="M491" s="818"/>
      <c r="N491" s="815" t="str">
        <f t="shared" si="46"/>
        <v/>
      </c>
      <c r="O491" s="811"/>
      <c r="P491" s="811"/>
      <c r="Q491" s="904"/>
      <c r="R491" s="904"/>
      <c r="S491" s="901"/>
    </row>
    <row r="492" spans="1:19" s="821" customFormat="1" ht="10.5" customHeight="1">
      <c r="A492" s="822">
        <f t="shared" si="47"/>
        <v>479</v>
      </c>
      <c r="B492" s="823"/>
      <c r="C492" s="811"/>
      <c r="D492" s="812"/>
      <c r="E492" s="813" t="str">
        <f t="shared" si="42"/>
        <v/>
      </c>
      <c r="F492" s="814" t="str">
        <f t="shared" si="43"/>
        <v/>
      </c>
      <c r="G492" s="815" t="str">
        <f t="shared" si="44"/>
        <v/>
      </c>
      <c r="H492" s="812"/>
      <c r="I492" s="812"/>
      <c r="J492" s="812"/>
      <c r="K492" s="816" t="str">
        <f t="shared" si="45"/>
        <v/>
      </c>
      <c r="L492" s="817"/>
      <c r="M492" s="818"/>
      <c r="N492" s="815" t="str">
        <f t="shared" si="46"/>
        <v/>
      </c>
      <c r="O492" s="811"/>
      <c r="P492" s="811"/>
      <c r="Q492" s="904"/>
      <c r="R492" s="904"/>
      <c r="S492" s="901"/>
    </row>
    <row r="493" spans="1:19" s="821" customFormat="1" ht="10.5" customHeight="1">
      <c r="A493" s="822">
        <f t="shared" si="47"/>
        <v>480</v>
      </c>
      <c r="B493" s="823"/>
      <c r="C493" s="811"/>
      <c r="D493" s="812"/>
      <c r="E493" s="813" t="str">
        <f t="shared" si="42"/>
        <v/>
      </c>
      <c r="F493" s="814" t="str">
        <f t="shared" si="43"/>
        <v/>
      </c>
      <c r="G493" s="815" t="str">
        <f t="shared" si="44"/>
        <v/>
      </c>
      <c r="H493" s="812"/>
      <c r="I493" s="812"/>
      <c r="J493" s="812"/>
      <c r="K493" s="816" t="str">
        <f t="shared" si="45"/>
        <v/>
      </c>
      <c r="L493" s="817"/>
      <c r="M493" s="818"/>
      <c r="N493" s="815" t="str">
        <f t="shared" si="46"/>
        <v/>
      </c>
      <c r="O493" s="811"/>
      <c r="P493" s="811"/>
      <c r="Q493" s="904"/>
      <c r="R493" s="904"/>
      <c r="S493" s="901"/>
    </row>
    <row r="494" spans="1:19" s="821" customFormat="1" ht="10.5" customHeight="1">
      <c r="A494" s="822">
        <f t="shared" si="47"/>
        <v>481</v>
      </c>
      <c r="B494" s="823"/>
      <c r="C494" s="811"/>
      <c r="D494" s="812"/>
      <c r="E494" s="813" t="str">
        <f t="shared" si="42"/>
        <v/>
      </c>
      <c r="F494" s="814" t="str">
        <f t="shared" si="43"/>
        <v/>
      </c>
      <c r="G494" s="815" t="str">
        <f t="shared" si="44"/>
        <v/>
      </c>
      <c r="H494" s="812"/>
      <c r="I494" s="812"/>
      <c r="J494" s="812"/>
      <c r="K494" s="816" t="str">
        <f t="shared" si="45"/>
        <v/>
      </c>
      <c r="L494" s="817"/>
      <c r="M494" s="818"/>
      <c r="N494" s="815" t="str">
        <f t="shared" si="46"/>
        <v/>
      </c>
      <c r="O494" s="811"/>
      <c r="P494" s="811"/>
      <c r="Q494" s="904"/>
      <c r="R494" s="904"/>
      <c r="S494" s="901"/>
    </row>
    <row r="495" spans="1:19" s="821" customFormat="1" ht="10.5" customHeight="1">
      <c r="A495" s="822">
        <f t="shared" si="47"/>
        <v>482</v>
      </c>
      <c r="B495" s="823"/>
      <c r="C495" s="811"/>
      <c r="D495" s="812"/>
      <c r="E495" s="813" t="str">
        <f t="shared" si="42"/>
        <v/>
      </c>
      <c r="F495" s="814" t="str">
        <f t="shared" si="43"/>
        <v/>
      </c>
      <c r="G495" s="815" t="str">
        <f t="shared" si="44"/>
        <v/>
      </c>
      <c r="H495" s="812"/>
      <c r="I495" s="812"/>
      <c r="J495" s="812"/>
      <c r="K495" s="816" t="str">
        <f t="shared" si="45"/>
        <v/>
      </c>
      <c r="L495" s="817"/>
      <c r="M495" s="818"/>
      <c r="N495" s="815" t="str">
        <f t="shared" si="46"/>
        <v/>
      </c>
      <c r="O495" s="811"/>
      <c r="P495" s="811"/>
      <c r="Q495" s="904"/>
      <c r="R495" s="904"/>
      <c r="S495" s="901"/>
    </row>
    <row r="496" spans="1:19" s="821" customFormat="1" ht="10.5" customHeight="1">
      <c r="A496" s="822">
        <f t="shared" si="47"/>
        <v>483</v>
      </c>
      <c r="B496" s="823"/>
      <c r="C496" s="811"/>
      <c r="D496" s="812"/>
      <c r="E496" s="813" t="str">
        <f t="shared" si="42"/>
        <v/>
      </c>
      <c r="F496" s="814" t="str">
        <f t="shared" si="43"/>
        <v/>
      </c>
      <c r="G496" s="815" t="str">
        <f t="shared" si="44"/>
        <v/>
      </c>
      <c r="H496" s="812"/>
      <c r="I496" s="812"/>
      <c r="J496" s="812"/>
      <c r="K496" s="816" t="str">
        <f t="shared" si="45"/>
        <v/>
      </c>
      <c r="L496" s="817"/>
      <c r="M496" s="818"/>
      <c r="N496" s="815" t="str">
        <f t="shared" si="46"/>
        <v/>
      </c>
      <c r="O496" s="811"/>
      <c r="P496" s="811"/>
      <c r="Q496" s="904"/>
      <c r="R496" s="904"/>
      <c r="S496" s="901"/>
    </row>
    <row r="497" spans="1:19" s="821" customFormat="1" ht="10.5" customHeight="1">
      <c r="A497" s="822">
        <f t="shared" si="47"/>
        <v>484</v>
      </c>
      <c r="B497" s="823"/>
      <c r="C497" s="811"/>
      <c r="D497" s="812"/>
      <c r="E497" s="813" t="str">
        <f t="shared" si="42"/>
        <v/>
      </c>
      <c r="F497" s="814" t="str">
        <f t="shared" si="43"/>
        <v/>
      </c>
      <c r="G497" s="815" t="str">
        <f t="shared" si="44"/>
        <v/>
      </c>
      <c r="H497" s="812"/>
      <c r="I497" s="812"/>
      <c r="J497" s="812"/>
      <c r="K497" s="816" t="str">
        <f t="shared" si="45"/>
        <v/>
      </c>
      <c r="L497" s="817"/>
      <c r="M497" s="818"/>
      <c r="N497" s="815" t="str">
        <f t="shared" si="46"/>
        <v/>
      </c>
      <c r="O497" s="811"/>
      <c r="P497" s="811"/>
      <c r="Q497" s="904"/>
      <c r="R497" s="904"/>
      <c r="S497" s="901"/>
    </row>
    <row r="498" spans="1:19" s="821" customFormat="1" ht="10.5" customHeight="1">
      <c r="A498" s="822">
        <f t="shared" si="47"/>
        <v>485</v>
      </c>
      <c r="B498" s="823"/>
      <c r="C498" s="811"/>
      <c r="D498" s="812"/>
      <c r="E498" s="813" t="str">
        <f t="shared" si="42"/>
        <v/>
      </c>
      <c r="F498" s="814" t="str">
        <f t="shared" si="43"/>
        <v/>
      </c>
      <c r="G498" s="815" t="str">
        <f t="shared" si="44"/>
        <v/>
      </c>
      <c r="H498" s="812"/>
      <c r="I498" s="812"/>
      <c r="J498" s="812"/>
      <c r="K498" s="816" t="str">
        <f t="shared" si="45"/>
        <v/>
      </c>
      <c r="L498" s="817"/>
      <c r="M498" s="818"/>
      <c r="N498" s="815" t="str">
        <f t="shared" si="46"/>
        <v/>
      </c>
      <c r="O498" s="811"/>
      <c r="P498" s="811"/>
      <c r="Q498" s="904"/>
      <c r="R498" s="904"/>
      <c r="S498" s="901"/>
    </row>
    <row r="499" spans="1:19" s="821" customFormat="1" ht="10.5" customHeight="1">
      <c r="A499" s="822">
        <f t="shared" si="47"/>
        <v>486</v>
      </c>
      <c r="B499" s="823"/>
      <c r="C499" s="811"/>
      <c r="D499" s="812"/>
      <c r="E499" s="813" t="str">
        <f t="shared" si="42"/>
        <v/>
      </c>
      <c r="F499" s="814" t="str">
        <f t="shared" si="43"/>
        <v/>
      </c>
      <c r="G499" s="815" t="str">
        <f t="shared" si="44"/>
        <v/>
      </c>
      <c r="H499" s="812"/>
      <c r="I499" s="812"/>
      <c r="J499" s="812"/>
      <c r="K499" s="816" t="str">
        <f t="shared" si="45"/>
        <v/>
      </c>
      <c r="L499" s="817"/>
      <c r="M499" s="818"/>
      <c r="N499" s="815" t="str">
        <f t="shared" si="46"/>
        <v/>
      </c>
      <c r="O499" s="811"/>
      <c r="P499" s="811"/>
      <c r="Q499" s="904"/>
      <c r="R499" s="904"/>
      <c r="S499" s="901"/>
    </row>
    <row r="500" spans="1:19" s="821" customFormat="1" ht="10.5" customHeight="1">
      <c r="A500" s="822">
        <f t="shared" si="47"/>
        <v>487</v>
      </c>
      <c r="B500" s="823"/>
      <c r="C500" s="811"/>
      <c r="D500" s="812"/>
      <c r="E500" s="813" t="str">
        <f t="shared" si="42"/>
        <v/>
      </c>
      <c r="F500" s="814" t="str">
        <f t="shared" si="43"/>
        <v/>
      </c>
      <c r="G500" s="815" t="str">
        <f t="shared" si="44"/>
        <v/>
      </c>
      <c r="H500" s="812"/>
      <c r="I500" s="812"/>
      <c r="J500" s="812"/>
      <c r="K500" s="816" t="str">
        <f t="shared" si="45"/>
        <v/>
      </c>
      <c r="L500" s="817"/>
      <c r="M500" s="818"/>
      <c r="N500" s="815" t="str">
        <f t="shared" si="46"/>
        <v/>
      </c>
      <c r="O500" s="811"/>
      <c r="P500" s="811"/>
      <c r="Q500" s="904"/>
      <c r="R500" s="904"/>
      <c r="S500" s="901"/>
    </row>
    <row r="501" spans="1:19" s="821" customFormat="1" ht="10.5" customHeight="1">
      <c r="A501" s="822">
        <f t="shared" si="47"/>
        <v>488</v>
      </c>
      <c r="B501" s="823"/>
      <c r="C501" s="811"/>
      <c r="D501" s="812"/>
      <c r="E501" s="813" t="str">
        <f t="shared" si="42"/>
        <v/>
      </c>
      <c r="F501" s="814" t="str">
        <f t="shared" si="43"/>
        <v/>
      </c>
      <c r="G501" s="815" t="str">
        <f t="shared" si="44"/>
        <v/>
      </c>
      <c r="H501" s="812"/>
      <c r="I501" s="812"/>
      <c r="J501" s="812"/>
      <c r="K501" s="816" t="str">
        <f t="shared" si="45"/>
        <v/>
      </c>
      <c r="L501" s="817"/>
      <c r="M501" s="818"/>
      <c r="N501" s="815" t="str">
        <f t="shared" si="46"/>
        <v/>
      </c>
      <c r="O501" s="811"/>
      <c r="P501" s="811"/>
      <c r="Q501" s="904"/>
      <c r="R501" s="904"/>
      <c r="S501" s="901"/>
    </row>
    <row r="502" spans="1:19" s="821" customFormat="1" ht="10.5" customHeight="1">
      <c r="A502" s="822">
        <f t="shared" si="47"/>
        <v>489</v>
      </c>
      <c r="B502" s="823"/>
      <c r="C502" s="811"/>
      <c r="D502" s="812"/>
      <c r="E502" s="813" t="str">
        <f t="shared" si="42"/>
        <v/>
      </c>
      <c r="F502" s="814" t="str">
        <f t="shared" si="43"/>
        <v/>
      </c>
      <c r="G502" s="815" t="str">
        <f t="shared" si="44"/>
        <v/>
      </c>
      <c r="H502" s="812"/>
      <c r="I502" s="812"/>
      <c r="J502" s="812"/>
      <c r="K502" s="816" t="str">
        <f t="shared" si="45"/>
        <v/>
      </c>
      <c r="L502" s="817"/>
      <c r="M502" s="818"/>
      <c r="N502" s="815" t="str">
        <f t="shared" si="46"/>
        <v/>
      </c>
      <c r="O502" s="811"/>
      <c r="P502" s="811"/>
      <c r="Q502" s="904"/>
      <c r="R502" s="904"/>
      <c r="S502" s="901"/>
    </row>
    <row r="503" spans="1:19" s="821" customFormat="1" ht="10.5" customHeight="1">
      <c r="A503" s="822">
        <f t="shared" si="47"/>
        <v>490</v>
      </c>
      <c r="B503" s="823"/>
      <c r="C503" s="811"/>
      <c r="D503" s="812"/>
      <c r="E503" s="813" t="str">
        <f t="shared" si="42"/>
        <v/>
      </c>
      <c r="F503" s="814" t="str">
        <f t="shared" si="43"/>
        <v/>
      </c>
      <c r="G503" s="815" t="str">
        <f t="shared" si="44"/>
        <v/>
      </c>
      <c r="H503" s="812"/>
      <c r="I503" s="812"/>
      <c r="J503" s="812"/>
      <c r="K503" s="816" t="str">
        <f t="shared" si="45"/>
        <v/>
      </c>
      <c r="L503" s="817"/>
      <c r="M503" s="818"/>
      <c r="N503" s="815" t="str">
        <f t="shared" si="46"/>
        <v/>
      </c>
      <c r="O503" s="811"/>
      <c r="P503" s="811"/>
      <c r="Q503" s="904"/>
      <c r="R503" s="904"/>
      <c r="S503" s="901"/>
    </row>
    <row r="504" spans="1:19" s="821" customFormat="1" ht="10.5" customHeight="1">
      <c r="A504" s="822">
        <f t="shared" si="47"/>
        <v>491</v>
      </c>
      <c r="B504" s="823"/>
      <c r="C504" s="811"/>
      <c r="D504" s="812"/>
      <c r="E504" s="813" t="str">
        <f t="shared" si="42"/>
        <v/>
      </c>
      <c r="F504" s="814" t="str">
        <f t="shared" si="43"/>
        <v/>
      </c>
      <c r="G504" s="815" t="str">
        <f t="shared" si="44"/>
        <v/>
      </c>
      <c r="H504" s="812"/>
      <c r="I504" s="812"/>
      <c r="J504" s="812"/>
      <c r="K504" s="816" t="str">
        <f t="shared" si="45"/>
        <v/>
      </c>
      <c r="L504" s="817"/>
      <c r="M504" s="818"/>
      <c r="N504" s="815" t="str">
        <f t="shared" si="46"/>
        <v/>
      </c>
      <c r="O504" s="811"/>
      <c r="P504" s="811"/>
      <c r="Q504" s="904"/>
      <c r="R504" s="904"/>
      <c r="S504" s="901"/>
    </row>
    <row r="505" spans="1:19" s="821" customFormat="1" ht="10.5" customHeight="1">
      <c r="A505" s="822">
        <f t="shared" si="47"/>
        <v>492</v>
      </c>
      <c r="B505" s="823"/>
      <c r="C505" s="811"/>
      <c r="D505" s="812"/>
      <c r="E505" s="813" t="str">
        <f t="shared" si="42"/>
        <v/>
      </c>
      <c r="F505" s="814" t="str">
        <f t="shared" si="43"/>
        <v/>
      </c>
      <c r="G505" s="815" t="str">
        <f t="shared" si="44"/>
        <v/>
      </c>
      <c r="H505" s="812"/>
      <c r="I505" s="812"/>
      <c r="J505" s="812"/>
      <c r="K505" s="816" t="str">
        <f t="shared" si="45"/>
        <v/>
      </c>
      <c r="L505" s="817"/>
      <c r="M505" s="818"/>
      <c r="N505" s="815" t="str">
        <f t="shared" si="46"/>
        <v/>
      </c>
      <c r="O505" s="811"/>
      <c r="P505" s="811"/>
      <c r="Q505" s="904"/>
      <c r="R505" s="904"/>
      <c r="S505" s="901"/>
    </row>
    <row r="506" spans="1:19" s="821" customFormat="1" ht="10.5" customHeight="1">
      <c r="A506" s="822">
        <f t="shared" si="47"/>
        <v>493</v>
      </c>
      <c r="B506" s="823"/>
      <c r="C506" s="811"/>
      <c r="D506" s="812"/>
      <c r="E506" s="813" t="str">
        <f t="shared" si="42"/>
        <v/>
      </c>
      <c r="F506" s="814" t="str">
        <f t="shared" si="43"/>
        <v/>
      </c>
      <c r="G506" s="815" t="str">
        <f t="shared" si="44"/>
        <v/>
      </c>
      <c r="H506" s="812"/>
      <c r="I506" s="812"/>
      <c r="J506" s="812"/>
      <c r="K506" s="816" t="str">
        <f t="shared" si="45"/>
        <v/>
      </c>
      <c r="L506" s="817"/>
      <c r="M506" s="818"/>
      <c r="N506" s="815" t="str">
        <f t="shared" si="46"/>
        <v/>
      </c>
      <c r="O506" s="811"/>
      <c r="P506" s="811"/>
      <c r="Q506" s="904"/>
      <c r="R506" s="904"/>
      <c r="S506" s="901"/>
    </row>
    <row r="507" spans="1:19" s="821" customFormat="1" ht="10.5" customHeight="1">
      <c r="A507" s="822">
        <f t="shared" si="47"/>
        <v>494</v>
      </c>
      <c r="B507" s="823"/>
      <c r="C507" s="811"/>
      <c r="D507" s="812"/>
      <c r="E507" s="813" t="str">
        <f t="shared" si="42"/>
        <v/>
      </c>
      <c r="F507" s="814" t="str">
        <f t="shared" si="43"/>
        <v/>
      </c>
      <c r="G507" s="815" t="str">
        <f t="shared" si="44"/>
        <v/>
      </c>
      <c r="H507" s="812"/>
      <c r="I507" s="812"/>
      <c r="J507" s="812"/>
      <c r="K507" s="816" t="str">
        <f t="shared" si="45"/>
        <v/>
      </c>
      <c r="L507" s="817"/>
      <c r="M507" s="818"/>
      <c r="N507" s="815" t="str">
        <f t="shared" si="46"/>
        <v/>
      </c>
      <c r="O507" s="811"/>
      <c r="P507" s="811"/>
      <c r="Q507" s="904"/>
      <c r="R507" s="904"/>
      <c r="S507" s="901"/>
    </row>
    <row r="508" spans="1:19" s="821" customFormat="1" ht="10.5" customHeight="1">
      <c r="A508" s="822">
        <f t="shared" si="47"/>
        <v>495</v>
      </c>
      <c r="B508" s="823"/>
      <c r="C508" s="811"/>
      <c r="D508" s="812"/>
      <c r="E508" s="813" t="str">
        <f t="shared" si="42"/>
        <v/>
      </c>
      <c r="F508" s="814" t="str">
        <f t="shared" si="43"/>
        <v/>
      </c>
      <c r="G508" s="815" t="str">
        <f t="shared" si="44"/>
        <v/>
      </c>
      <c r="H508" s="812"/>
      <c r="I508" s="812"/>
      <c r="J508" s="812"/>
      <c r="K508" s="816" t="str">
        <f t="shared" si="45"/>
        <v/>
      </c>
      <c r="L508" s="817"/>
      <c r="M508" s="818"/>
      <c r="N508" s="815" t="str">
        <f t="shared" si="46"/>
        <v/>
      </c>
      <c r="O508" s="811"/>
      <c r="P508" s="811"/>
      <c r="Q508" s="904"/>
      <c r="R508" s="904"/>
      <c r="S508" s="901"/>
    </row>
    <row r="509" spans="1:19" s="821" customFormat="1" ht="10.5" customHeight="1">
      <c r="A509" s="822">
        <f t="shared" si="47"/>
        <v>496</v>
      </c>
      <c r="B509" s="823"/>
      <c r="C509" s="811"/>
      <c r="D509" s="812"/>
      <c r="E509" s="813" t="str">
        <f t="shared" si="42"/>
        <v/>
      </c>
      <c r="F509" s="814" t="str">
        <f t="shared" si="43"/>
        <v/>
      </c>
      <c r="G509" s="815" t="str">
        <f t="shared" si="44"/>
        <v/>
      </c>
      <c r="H509" s="812"/>
      <c r="I509" s="812"/>
      <c r="J509" s="812"/>
      <c r="K509" s="816" t="str">
        <f t="shared" si="45"/>
        <v/>
      </c>
      <c r="L509" s="817"/>
      <c r="M509" s="818"/>
      <c r="N509" s="815" t="str">
        <f t="shared" si="46"/>
        <v/>
      </c>
      <c r="O509" s="811"/>
      <c r="P509" s="811"/>
      <c r="Q509" s="904"/>
      <c r="R509" s="904"/>
      <c r="S509" s="901"/>
    </row>
    <row r="510" spans="1:19" s="821" customFormat="1" ht="10.5" customHeight="1">
      <c r="A510" s="822">
        <f t="shared" si="47"/>
        <v>497</v>
      </c>
      <c r="B510" s="823"/>
      <c r="C510" s="811"/>
      <c r="D510" s="812"/>
      <c r="E510" s="813" t="str">
        <f t="shared" si="42"/>
        <v/>
      </c>
      <c r="F510" s="814" t="str">
        <f t="shared" si="43"/>
        <v/>
      </c>
      <c r="G510" s="815" t="str">
        <f t="shared" si="44"/>
        <v/>
      </c>
      <c r="H510" s="812"/>
      <c r="I510" s="812"/>
      <c r="J510" s="812"/>
      <c r="K510" s="816" t="str">
        <f t="shared" si="45"/>
        <v/>
      </c>
      <c r="L510" s="817"/>
      <c r="M510" s="818"/>
      <c r="N510" s="815" t="str">
        <f t="shared" si="46"/>
        <v/>
      </c>
      <c r="O510" s="811"/>
      <c r="P510" s="811"/>
      <c r="Q510" s="904"/>
      <c r="R510" s="904"/>
      <c r="S510" s="901"/>
    </row>
    <row r="511" spans="1:19" s="821" customFormat="1" ht="10.5" customHeight="1">
      <c r="A511" s="822">
        <f t="shared" si="47"/>
        <v>498</v>
      </c>
      <c r="B511" s="823"/>
      <c r="C511" s="811"/>
      <c r="D511" s="812"/>
      <c r="E511" s="813" t="str">
        <f t="shared" si="42"/>
        <v/>
      </c>
      <c r="F511" s="814" t="str">
        <f t="shared" si="43"/>
        <v/>
      </c>
      <c r="G511" s="815" t="str">
        <f t="shared" si="44"/>
        <v/>
      </c>
      <c r="H511" s="812"/>
      <c r="I511" s="812"/>
      <c r="J511" s="812"/>
      <c r="K511" s="816" t="str">
        <f t="shared" si="45"/>
        <v/>
      </c>
      <c r="L511" s="817"/>
      <c r="M511" s="818"/>
      <c r="N511" s="815" t="str">
        <f t="shared" si="46"/>
        <v/>
      </c>
      <c r="O511" s="811"/>
      <c r="P511" s="811"/>
      <c r="Q511" s="904"/>
      <c r="R511" s="904"/>
      <c r="S511" s="901"/>
    </row>
    <row r="512" spans="1:19" s="821" customFormat="1" ht="10.5" customHeight="1">
      <c r="A512" s="822">
        <f t="shared" si="47"/>
        <v>499</v>
      </c>
      <c r="B512" s="823"/>
      <c r="C512" s="811"/>
      <c r="D512" s="812"/>
      <c r="E512" s="813" t="str">
        <f t="shared" si="42"/>
        <v/>
      </c>
      <c r="F512" s="814" t="str">
        <f t="shared" si="43"/>
        <v/>
      </c>
      <c r="G512" s="815" t="str">
        <f t="shared" si="44"/>
        <v/>
      </c>
      <c r="H512" s="812"/>
      <c r="I512" s="812"/>
      <c r="J512" s="812"/>
      <c r="K512" s="816" t="str">
        <f t="shared" si="45"/>
        <v/>
      </c>
      <c r="L512" s="817"/>
      <c r="M512" s="818"/>
      <c r="N512" s="815" t="str">
        <f t="shared" si="46"/>
        <v/>
      </c>
      <c r="O512" s="811"/>
      <c r="P512" s="811"/>
      <c r="Q512" s="904"/>
      <c r="R512" s="904"/>
      <c r="S512" s="901"/>
    </row>
    <row r="513" spans="1:19" s="821" customFormat="1" ht="10.5" customHeight="1">
      <c r="A513" s="822">
        <f t="shared" si="47"/>
        <v>500</v>
      </c>
      <c r="B513" s="823"/>
      <c r="C513" s="811"/>
      <c r="D513" s="812"/>
      <c r="E513" s="813" t="str">
        <f t="shared" si="42"/>
        <v/>
      </c>
      <c r="F513" s="814" t="str">
        <f t="shared" si="43"/>
        <v/>
      </c>
      <c r="G513" s="815" t="str">
        <f t="shared" si="44"/>
        <v/>
      </c>
      <c r="H513" s="812"/>
      <c r="I513" s="812"/>
      <c r="J513" s="812"/>
      <c r="K513" s="816" t="str">
        <f t="shared" si="45"/>
        <v/>
      </c>
      <c r="L513" s="817"/>
      <c r="M513" s="818"/>
      <c r="N513" s="815" t="str">
        <f t="shared" si="46"/>
        <v/>
      </c>
      <c r="O513" s="811"/>
      <c r="P513" s="811"/>
      <c r="Q513" s="904"/>
      <c r="R513" s="904"/>
      <c r="S513" s="901"/>
    </row>
    <row r="514" spans="1:19" s="821" customFormat="1" ht="10.5" customHeight="1">
      <c r="A514" s="822">
        <f t="shared" si="47"/>
        <v>501</v>
      </c>
      <c r="B514" s="823"/>
      <c r="C514" s="811"/>
      <c r="D514" s="812"/>
      <c r="E514" s="813" t="str">
        <f t="shared" si="42"/>
        <v/>
      </c>
      <c r="F514" s="814" t="str">
        <f t="shared" si="43"/>
        <v/>
      </c>
      <c r="G514" s="815" t="str">
        <f t="shared" si="44"/>
        <v/>
      </c>
      <c r="H514" s="812"/>
      <c r="I514" s="812"/>
      <c r="J514" s="812"/>
      <c r="K514" s="816" t="str">
        <f t="shared" si="45"/>
        <v/>
      </c>
      <c r="L514" s="817"/>
      <c r="M514" s="818"/>
      <c r="N514" s="815" t="str">
        <f t="shared" si="46"/>
        <v/>
      </c>
      <c r="O514" s="811"/>
      <c r="P514" s="811"/>
      <c r="Q514" s="904"/>
      <c r="R514" s="904"/>
      <c r="S514" s="901"/>
    </row>
    <row r="515" spans="1:19" s="821" customFormat="1" ht="10.5" customHeight="1">
      <c r="A515" s="822">
        <f t="shared" si="47"/>
        <v>502</v>
      </c>
      <c r="B515" s="823"/>
      <c r="C515" s="811"/>
      <c r="D515" s="812"/>
      <c r="E515" s="813" t="str">
        <f t="shared" si="42"/>
        <v/>
      </c>
      <c r="F515" s="814" t="str">
        <f t="shared" si="43"/>
        <v/>
      </c>
      <c r="G515" s="815" t="str">
        <f t="shared" si="44"/>
        <v/>
      </c>
      <c r="H515" s="812"/>
      <c r="I515" s="812"/>
      <c r="J515" s="812"/>
      <c r="K515" s="816" t="str">
        <f t="shared" si="45"/>
        <v/>
      </c>
      <c r="L515" s="817"/>
      <c r="M515" s="818"/>
      <c r="N515" s="815" t="str">
        <f t="shared" si="46"/>
        <v/>
      </c>
      <c r="O515" s="811"/>
      <c r="P515" s="811"/>
      <c r="Q515" s="904"/>
      <c r="R515" s="904"/>
      <c r="S515" s="901"/>
    </row>
    <row r="516" spans="1:19" s="821" customFormat="1" ht="10.5" customHeight="1">
      <c r="A516" s="822">
        <f t="shared" si="47"/>
        <v>503</v>
      </c>
      <c r="B516" s="823"/>
      <c r="C516" s="811"/>
      <c r="D516" s="812"/>
      <c r="E516" s="813" t="str">
        <f t="shared" si="42"/>
        <v/>
      </c>
      <c r="F516" s="814" t="str">
        <f t="shared" si="43"/>
        <v/>
      </c>
      <c r="G516" s="815" t="str">
        <f t="shared" si="44"/>
        <v/>
      </c>
      <c r="H516" s="812"/>
      <c r="I516" s="812"/>
      <c r="J516" s="812"/>
      <c r="K516" s="816" t="str">
        <f t="shared" si="45"/>
        <v/>
      </c>
      <c r="L516" s="817"/>
      <c r="M516" s="818"/>
      <c r="N516" s="815" t="str">
        <f t="shared" si="46"/>
        <v/>
      </c>
      <c r="O516" s="811"/>
      <c r="P516" s="811"/>
      <c r="Q516" s="904"/>
      <c r="R516" s="904"/>
      <c r="S516" s="901"/>
    </row>
    <row r="517" spans="1:19" s="821" customFormat="1" ht="10.5" customHeight="1">
      <c r="A517" s="822">
        <f t="shared" si="47"/>
        <v>504</v>
      </c>
      <c r="B517" s="823"/>
      <c r="C517" s="811"/>
      <c r="D517" s="812"/>
      <c r="E517" s="813" t="str">
        <f t="shared" si="42"/>
        <v/>
      </c>
      <c r="F517" s="814" t="str">
        <f t="shared" si="43"/>
        <v/>
      </c>
      <c r="G517" s="815" t="str">
        <f t="shared" si="44"/>
        <v/>
      </c>
      <c r="H517" s="812"/>
      <c r="I517" s="812"/>
      <c r="J517" s="812"/>
      <c r="K517" s="816" t="str">
        <f t="shared" si="45"/>
        <v/>
      </c>
      <c r="L517" s="817"/>
      <c r="M517" s="818"/>
      <c r="N517" s="815" t="str">
        <f t="shared" si="46"/>
        <v/>
      </c>
      <c r="O517" s="811"/>
      <c r="P517" s="811"/>
      <c r="Q517" s="904"/>
      <c r="R517" s="904"/>
      <c r="S517" s="901"/>
    </row>
    <row r="518" spans="1:19" s="821" customFormat="1" ht="10.5" customHeight="1">
      <c r="A518" s="822">
        <f t="shared" si="47"/>
        <v>505</v>
      </c>
      <c r="B518" s="823"/>
      <c r="C518" s="811"/>
      <c r="D518" s="812"/>
      <c r="E518" s="813" t="str">
        <f t="shared" si="42"/>
        <v/>
      </c>
      <c r="F518" s="814" t="str">
        <f t="shared" si="43"/>
        <v/>
      </c>
      <c r="G518" s="815" t="str">
        <f t="shared" si="44"/>
        <v/>
      </c>
      <c r="H518" s="812"/>
      <c r="I518" s="812"/>
      <c r="J518" s="812"/>
      <c r="K518" s="816" t="str">
        <f t="shared" si="45"/>
        <v/>
      </c>
      <c r="L518" s="817"/>
      <c r="M518" s="818"/>
      <c r="N518" s="815" t="str">
        <f t="shared" si="46"/>
        <v/>
      </c>
      <c r="O518" s="811"/>
      <c r="P518" s="811"/>
      <c r="Q518" s="904"/>
      <c r="R518" s="904"/>
      <c r="S518" s="901"/>
    </row>
    <row r="519" spans="1:19" s="821" customFormat="1" ht="10.5" customHeight="1">
      <c r="A519" s="822">
        <f t="shared" si="47"/>
        <v>506</v>
      </c>
      <c r="B519" s="823"/>
      <c r="C519" s="811"/>
      <c r="D519" s="812"/>
      <c r="E519" s="813" t="str">
        <f t="shared" si="42"/>
        <v/>
      </c>
      <c r="F519" s="814" t="str">
        <f t="shared" si="43"/>
        <v/>
      </c>
      <c r="G519" s="815" t="str">
        <f t="shared" si="44"/>
        <v/>
      </c>
      <c r="H519" s="812"/>
      <c r="I519" s="812"/>
      <c r="J519" s="812"/>
      <c r="K519" s="816" t="str">
        <f t="shared" si="45"/>
        <v/>
      </c>
      <c r="L519" s="817"/>
      <c r="M519" s="818"/>
      <c r="N519" s="815" t="str">
        <f t="shared" si="46"/>
        <v/>
      </c>
      <c r="O519" s="811"/>
      <c r="P519" s="811"/>
      <c r="Q519" s="904"/>
      <c r="R519" s="904"/>
      <c r="S519" s="901"/>
    </row>
    <row r="520" spans="1:19" s="821" customFormat="1" ht="10.5" customHeight="1">
      <c r="A520" s="822">
        <f t="shared" si="47"/>
        <v>507</v>
      </c>
      <c r="B520" s="823"/>
      <c r="C520" s="811"/>
      <c r="D520" s="812"/>
      <c r="E520" s="813" t="str">
        <f t="shared" si="42"/>
        <v/>
      </c>
      <c r="F520" s="814" t="str">
        <f t="shared" si="43"/>
        <v/>
      </c>
      <c r="G520" s="815" t="str">
        <f t="shared" si="44"/>
        <v/>
      </c>
      <c r="H520" s="812"/>
      <c r="I520" s="812"/>
      <c r="J520" s="812"/>
      <c r="K520" s="816" t="str">
        <f t="shared" si="45"/>
        <v/>
      </c>
      <c r="L520" s="817"/>
      <c r="M520" s="818"/>
      <c r="N520" s="815" t="str">
        <f t="shared" si="46"/>
        <v/>
      </c>
      <c r="O520" s="811"/>
      <c r="P520" s="811"/>
      <c r="Q520" s="904"/>
      <c r="R520" s="904"/>
      <c r="S520" s="901"/>
    </row>
    <row r="521" spans="1:19" s="821" customFormat="1" ht="10.5" customHeight="1">
      <c r="A521" s="822">
        <f t="shared" si="47"/>
        <v>508</v>
      </c>
      <c r="B521" s="823"/>
      <c r="C521" s="811"/>
      <c r="D521" s="812"/>
      <c r="E521" s="813" t="str">
        <f t="shared" si="42"/>
        <v/>
      </c>
      <c r="F521" s="814" t="str">
        <f t="shared" si="43"/>
        <v/>
      </c>
      <c r="G521" s="815" t="str">
        <f t="shared" si="44"/>
        <v/>
      </c>
      <c r="H521" s="812"/>
      <c r="I521" s="812"/>
      <c r="J521" s="812"/>
      <c r="K521" s="816" t="str">
        <f t="shared" si="45"/>
        <v/>
      </c>
      <c r="L521" s="817"/>
      <c r="M521" s="818"/>
      <c r="N521" s="815" t="str">
        <f t="shared" si="46"/>
        <v/>
      </c>
      <c r="O521" s="811"/>
      <c r="P521" s="811"/>
      <c r="Q521" s="904"/>
      <c r="R521" s="904"/>
      <c r="S521" s="901"/>
    </row>
    <row r="522" spans="1:19" s="821" customFormat="1" ht="10.5" customHeight="1">
      <c r="A522" s="822">
        <f t="shared" si="47"/>
        <v>509</v>
      </c>
      <c r="B522" s="823"/>
      <c r="C522" s="811"/>
      <c r="D522" s="812"/>
      <c r="E522" s="813" t="str">
        <f t="shared" si="42"/>
        <v/>
      </c>
      <c r="F522" s="814" t="str">
        <f t="shared" si="43"/>
        <v/>
      </c>
      <c r="G522" s="815" t="str">
        <f t="shared" si="44"/>
        <v/>
      </c>
      <c r="H522" s="812"/>
      <c r="I522" s="812"/>
      <c r="J522" s="812"/>
      <c r="K522" s="816" t="str">
        <f t="shared" si="45"/>
        <v/>
      </c>
      <c r="L522" s="817"/>
      <c r="M522" s="818"/>
      <c r="N522" s="815" t="str">
        <f t="shared" si="46"/>
        <v/>
      </c>
      <c r="O522" s="811"/>
      <c r="P522" s="811"/>
      <c r="Q522" s="904"/>
      <c r="R522" s="904"/>
      <c r="S522" s="901"/>
    </row>
    <row r="523" spans="1:19" s="821" customFormat="1" ht="10.5" customHeight="1">
      <c r="A523" s="822">
        <f t="shared" si="47"/>
        <v>510</v>
      </c>
      <c r="B523" s="823"/>
      <c r="C523" s="811"/>
      <c r="D523" s="812"/>
      <c r="E523" s="813" t="str">
        <f t="shared" si="42"/>
        <v/>
      </c>
      <c r="F523" s="814" t="str">
        <f t="shared" si="43"/>
        <v/>
      </c>
      <c r="G523" s="815" t="str">
        <f t="shared" si="44"/>
        <v/>
      </c>
      <c r="H523" s="812"/>
      <c r="I523" s="812"/>
      <c r="J523" s="812"/>
      <c r="K523" s="816" t="str">
        <f t="shared" si="45"/>
        <v/>
      </c>
      <c r="L523" s="817"/>
      <c r="M523" s="818"/>
      <c r="N523" s="815" t="str">
        <f t="shared" si="46"/>
        <v/>
      </c>
      <c r="O523" s="811"/>
      <c r="P523" s="811"/>
      <c r="Q523" s="904"/>
      <c r="R523" s="904"/>
      <c r="S523" s="901"/>
    </row>
    <row r="524" spans="1:19" s="821" customFormat="1" ht="10.5" customHeight="1">
      <c r="A524" s="822">
        <f t="shared" si="47"/>
        <v>511</v>
      </c>
      <c r="B524" s="823"/>
      <c r="C524" s="811"/>
      <c r="D524" s="812"/>
      <c r="E524" s="813" t="str">
        <f t="shared" si="42"/>
        <v/>
      </c>
      <c r="F524" s="814" t="str">
        <f t="shared" si="43"/>
        <v/>
      </c>
      <c r="G524" s="815" t="str">
        <f t="shared" si="44"/>
        <v/>
      </c>
      <c r="H524" s="812"/>
      <c r="I524" s="812"/>
      <c r="J524" s="812"/>
      <c r="K524" s="816" t="str">
        <f t="shared" si="45"/>
        <v/>
      </c>
      <c r="L524" s="817"/>
      <c r="M524" s="818"/>
      <c r="N524" s="815" t="str">
        <f t="shared" si="46"/>
        <v/>
      </c>
      <c r="O524" s="811"/>
      <c r="P524" s="811"/>
      <c r="Q524" s="904"/>
      <c r="R524" s="904"/>
      <c r="S524" s="901"/>
    </row>
    <row r="525" spans="1:19" s="821" customFormat="1" ht="10.5" customHeight="1">
      <c r="A525" s="822">
        <f t="shared" si="47"/>
        <v>512</v>
      </c>
      <c r="B525" s="823"/>
      <c r="C525" s="811"/>
      <c r="D525" s="812"/>
      <c r="E525" s="813" t="str">
        <f t="shared" si="42"/>
        <v/>
      </c>
      <c r="F525" s="814" t="str">
        <f t="shared" si="43"/>
        <v/>
      </c>
      <c r="G525" s="815" t="str">
        <f t="shared" si="44"/>
        <v/>
      </c>
      <c r="H525" s="812"/>
      <c r="I525" s="812"/>
      <c r="J525" s="812"/>
      <c r="K525" s="816" t="str">
        <f t="shared" si="45"/>
        <v/>
      </c>
      <c r="L525" s="817"/>
      <c r="M525" s="818"/>
      <c r="N525" s="815" t="str">
        <f t="shared" si="46"/>
        <v/>
      </c>
      <c r="O525" s="811"/>
      <c r="P525" s="811"/>
      <c r="Q525" s="904"/>
      <c r="R525" s="904"/>
      <c r="S525" s="901"/>
    </row>
    <row r="526" spans="1:19" s="821" customFormat="1" ht="10.5" customHeight="1">
      <c r="A526" s="822">
        <f t="shared" si="47"/>
        <v>513</v>
      </c>
      <c r="B526" s="823"/>
      <c r="C526" s="811"/>
      <c r="D526" s="812"/>
      <c r="E526" s="813" t="str">
        <f t="shared" ref="E526:E589" si="48">IF(OR(D526="YES", D526="B",D526="BZ",D526="H",D526="HSP",D526="H/V",D526="SP",D526="V",D526="DS",D526="EM",D526="FHT",D526="GA",D526="HHT",D526="M",D526="RHT", D526="RHT/S", D526="RI",D526="S", D526="SW",D526="RELAY",D526="DH",D526="AD",D526="MAG",D526="FAN",D526="SA",,D526="SA",D526="SAA",D526="SAAB",D526="SAB", D526="SAPA",D526="SAPAB",D526="SAPB",D526="SACOA",D526="SACOB",D526="SACOAB", D526="SAPCOA", D526="SAPCOB",D526="SAPCOB",D526="SAPCOAB",D526="SALi", D526="SAALi",D526="SAPLi",D526="SAAR",,D526="SAPABR",D526="SAABR",D526="SAPCOLi",D526="SACOALi",D526="SAALiV",D526="SAPALiV",D526="SAAV",D526="SAPAV",D526="SAPABV",D526="SAABV", D526="COPI", D526="COPI-B", D526="PANEL",D526="BATT",D526="ANNUN", D526="BOOSTER",D526="SFD", D526="S/CO", D526="ET", D526="MOD-2", D526="MOD-10", D526="MOD-M",D526="MOD-R", D526="MOD-R6", D526="MOD-CR", D526="MOD-1", D526="MOD-S",D526="MOD-P",),"3", IF(OR(D526="EOL"),"m",""))</f>
        <v/>
      </c>
      <c r="F526" s="814" t="str">
        <f t="shared" ref="F526:F589" si="49">IF(OR(D526="PANEL", D526="ANNUN", D526="S/CO", D526="MOD-2", D526="MOD-10", D526="MOD-M",D526="ISO-D", D526="SFD", D526="DS", D526="ET", D526="FHT", D526="GA", D526="HHT", D526="M", D526="RHT", D526="RHT/S",D526="S",D526="S/CO", D526="FS",D526="TS",D526="SS",D526="LA",D526="FP",D526="PL",D526="SUP"), "3", IF(OR(D526="B", D526="BZ", D526="H", D526="HSP", D526="H/V", D526="SP", D526="V", D526="SW", D526="AD", D526="MAG", D526="FAN", D526="RI", D526="EOL", D526="EM",  D526="SW", D526="RELAY", D526="DH",D526="MOD-R", D526="MOD-R6", D526="MOD-CR"), "m", ""))</f>
        <v/>
      </c>
      <c r="G526" s="815" t="str">
        <f t="shared" ref="G526:G589" si="50">IF(OR(D526="YES",D526="PANEL",D526="BOOSTER",D526="B",D526="BZ",D526="H",D526="HSP",D526="H/V",D526="SP",D526="V",D526="AD",D526="MAG",D526="FAN",D526="RELAY",D526="DH",D526="SW",D526="MOD-R", D526="MOD-R6", D526="MOD-CR",D526="ISO-A"),"3",IF(OR(D526="SFD"),"m",""))</f>
        <v/>
      </c>
      <c r="H526" s="812"/>
      <c r="I526" s="812"/>
      <c r="J526" s="812"/>
      <c r="K526" s="816" t="str">
        <f t="shared" ref="K526:K589" si="51">IF(D526="EOL","3","")</f>
        <v/>
      </c>
      <c r="L526" s="817"/>
      <c r="M526" s="818"/>
      <c r="N526" s="815" t="str">
        <f t="shared" ref="N526:N589" si="52">IF(OR(D526="PANEL", D526="ANNUN", D526="BATT",D526="BOOSTER",D526="B", D526="BZ", D526="H", D526="HSP", D526="H/V", D526="SP", D526="V", D526="DS", D526="EOL", D526="EM", D526="ET", D526="FHT", D526="GA", D526="HHT", D526="M", D526="RHT",D526="RHT/S", D526="RI", D526="S",D526="S/CO",D526="SW",D526="ISO-D",D526="ISO-A",D526="SA",D526="SAA",D526="SAAB",D526="SAB", D526="SAPA",D526="SAPAB",D526="SAPB",D526="SACOA",D526="SACOB",D526="SACOAB", D526="SAPCOA", D526="SAPCOB",D526="SAPCOB",D526="SAPCOAB",D526="SALi", D526="SAALi",D526="SAPLi",D526="SAAR",D526="SAPABR",D526="SAABR",,D526="SAPCOLi",D526="SACOALi",D526="SAALiV",D526="SAPALiV",D526="SAAV",D526="SAPAV",D526="SAPABV",D526="SAABV", D526="COPI", D526="COPI-B", D526="SW",D526="MOD-1", D526="MOD-S",D526="MOD-P",D526="MOD-2", D526="MOD-10", D526="MOD-M",D526="MOD-R", D526="MOD-R6", D526="MOD-CR",D526="SFD"), "3", IF(OR(D526="RELAY", D526="AD", D526="MAG", D526="FAN",D526="DH"), "m", ""))</f>
        <v/>
      </c>
      <c r="O526" s="811"/>
      <c r="P526" s="811"/>
      <c r="Q526" s="904"/>
      <c r="R526" s="904"/>
      <c r="S526" s="901"/>
    </row>
    <row r="527" spans="1:19" s="821" customFormat="1" ht="10.5" customHeight="1">
      <c r="A527" s="822">
        <f t="shared" si="47"/>
        <v>514</v>
      </c>
      <c r="B527" s="823"/>
      <c r="C527" s="811"/>
      <c r="D527" s="812"/>
      <c r="E527" s="813" t="str">
        <f t="shared" si="48"/>
        <v/>
      </c>
      <c r="F527" s="814" t="str">
        <f t="shared" si="49"/>
        <v/>
      </c>
      <c r="G527" s="815" t="str">
        <f t="shared" si="50"/>
        <v/>
      </c>
      <c r="H527" s="812"/>
      <c r="I527" s="812"/>
      <c r="J527" s="812"/>
      <c r="K527" s="816" t="str">
        <f t="shared" si="51"/>
        <v/>
      </c>
      <c r="L527" s="817"/>
      <c r="M527" s="818"/>
      <c r="N527" s="815" t="str">
        <f t="shared" si="52"/>
        <v/>
      </c>
      <c r="O527" s="811"/>
      <c r="P527" s="811"/>
      <c r="Q527" s="904"/>
      <c r="R527" s="904"/>
      <c r="S527" s="901"/>
    </row>
    <row r="528" spans="1:19" s="821" customFormat="1" ht="10.5" customHeight="1">
      <c r="A528" s="822">
        <f t="shared" ref="A528:A591" si="53">A527+1</f>
        <v>515</v>
      </c>
      <c r="B528" s="823"/>
      <c r="C528" s="811"/>
      <c r="D528" s="812"/>
      <c r="E528" s="813" t="str">
        <f t="shared" si="48"/>
        <v/>
      </c>
      <c r="F528" s="814" t="str">
        <f t="shared" si="49"/>
        <v/>
      </c>
      <c r="G528" s="815" t="str">
        <f t="shared" si="50"/>
        <v/>
      </c>
      <c r="H528" s="812"/>
      <c r="I528" s="812"/>
      <c r="J528" s="812"/>
      <c r="K528" s="816" t="str">
        <f t="shared" si="51"/>
        <v/>
      </c>
      <c r="L528" s="817"/>
      <c r="M528" s="818"/>
      <c r="N528" s="815" t="str">
        <f t="shared" si="52"/>
        <v/>
      </c>
      <c r="O528" s="811"/>
      <c r="P528" s="811"/>
      <c r="Q528" s="904"/>
      <c r="R528" s="904"/>
      <c r="S528" s="901"/>
    </row>
    <row r="529" spans="1:19" s="821" customFormat="1" ht="10.5" customHeight="1">
      <c r="A529" s="822">
        <f t="shared" si="53"/>
        <v>516</v>
      </c>
      <c r="B529" s="823"/>
      <c r="C529" s="811"/>
      <c r="D529" s="812"/>
      <c r="E529" s="813" t="str">
        <f t="shared" si="48"/>
        <v/>
      </c>
      <c r="F529" s="814" t="str">
        <f t="shared" si="49"/>
        <v/>
      </c>
      <c r="G529" s="815" t="str">
        <f t="shared" si="50"/>
        <v/>
      </c>
      <c r="H529" s="812"/>
      <c r="I529" s="812"/>
      <c r="J529" s="812"/>
      <c r="K529" s="816" t="str">
        <f t="shared" si="51"/>
        <v/>
      </c>
      <c r="L529" s="817"/>
      <c r="M529" s="818"/>
      <c r="N529" s="815" t="str">
        <f t="shared" si="52"/>
        <v/>
      </c>
      <c r="O529" s="811"/>
      <c r="P529" s="811"/>
      <c r="Q529" s="904"/>
      <c r="R529" s="904"/>
      <c r="S529" s="901"/>
    </row>
    <row r="530" spans="1:19" s="821" customFormat="1" ht="10.5" customHeight="1">
      <c r="A530" s="822">
        <f t="shared" si="53"/>
        <v>517</v>
      </c>
      <c r="B530" s="823"/>
      <c r="C530" s="811"/>
      <c r="D530" s="812"/>
      <c r="E530" s="813" t="str">
        <f t="shared" si="48"/>
        <v/>
      </c>
      <c r="F530" s="814" t="str">
        <f t="shared" si="49"/>
        <v/>
      </c>
      <c r="G530" s="815" t="str">
        <f t="shared" si="50"/>
        <v/>
      </c>
      <c r="H530" s="812"/>
      <c r="I530" s="812"/>
      <c r="J530" s="812"/>
      <c r="K530" s="816" t="str">
        <f t="shared" si="51"/>
        <v/>
      </c>
      <c r="L530" s="817"/>
      <c r="M530" s="818"/>
      <c r="N530" s="815" t="str">
        <f t="shared" si="52"/>
        <v/>
      </c>
      <c r="O530" s="811"/>
      <c r="P530" s="811"/>
      <c r="Q530" s="904"/>
      <c r="R530" s="904"/>
      <c r="S530" s="901"/>
    </row>
    <row r="531" spans="1:19" s="821" customFormat="1" ht="10.5" customHeight="1">
      <c r="A531" s="822">
        <f t="shared" si="53"/>
        <v>518</v>
      </c>
      <c r="B531" s="823"/>
      <c r="C531" s="811"/>
      <c r="D531" s="812"/>
      <c r="E531" s="813" t="str">
        <f t="shared" si="48"/>
        <v/>
      </c>
      <c r="F531" s="814" t="str">
        <f t="shared" si="49"/>
        <v/>
      </c>
      <c r="G531" s="815" t="str">
        <f t="shared" si="50"/>
        <v/>
      </c>
      <c r="H531" s="812"/>
      <c r="I531" s="812"/>
      <c r="J531" s="812"/>
      <c r="K531" s="816" t="str">
        <f t="shared" si="51"/>
        <v/>
      </c>
      <c r="L531" s="817"/>
      <c r="M531" s="818"/>
      <c r="N531" s="815" t="str">
        <f t="shared" si="52"/>
        <v/>
      </c>
      <c r="O531" s="811"/>
      <c r="P531" s="811"/>
      <c r="Q531" s="904"/>
      <c r="R531" s="904"/>
      <c r="S531" s="901"/>
    </row>
    <row r="532" spans="1:19" s="821" customFormat="1" ht="10.5" customHeight="1">
      <c r="A532" s="822">
        <f t="shared" si="53"/>
        <v>519</v>
      </c>
      <c r="B532" s="823"/>
      <c r="C532" s="811"/>
      <c r="D532" s="812"/>
      <c r="E532" s="813" t="str">
        <f t="shared" si="48"/>
        <v/>
      </c>
      <c r="F532" s="814" t="str">
        <f t="shared" si="49"/>
        <v/>
      </c>
      <c r="G532" s="815" t="str">
        <f t="shared" si="50"/>
        <v/>
      </c>
      <c r="H532" s="812"/>
      <c r="I532" s="812"/>
      <c r="J532" s="812"/>
      <c r="K532" s="816" t="str">
        <f t="shared" si="51"/>
        <v/>
      </c>
      <c r="L532" s="817"/>
      <c r="M532" s="818"/>
      <c r="N532" s="815" t="str">
        <f t="shared" si="52"/>
        <v/>
      </c>
      <c r="O532" s="811"/>
      <c r="P532" s="811"/>
      <c r="Q532" s="904"/>
      <c r="R532" s="904"/>
      <c r="S532" s="901"/>
    </row>
    <row r="533" spans="1:19" s="821" customFormat="1" ht="10.5" customHeight="1">
      <c r="A533" s="822">
        <f t="shared" si="53"/>
        <v>520</v>
      </c>
      <c r="B533" s="823"/>
      <c r="C533" s="811"/>
      <c r="D533" s="812"/>
      <c r="E533" s="813" t="str">
        <f t="shared" si="48"/>
        <v/>
      </c>
      <c r="F533" s="814" t="str">
        <f t="shared" si="49"/>
        <v/>
      </c>
      <c r="G533" s="815" t="str">
        <f t="shared" si="50"/>
        <v/>
      </c>
      <c r="H533" s="812"/>
      <c r="I533" s="812"/>
      <c r="J533" s="812"/>
      <c r="K533" s="816" t="str">
        <f t="shared" si="51"/>
        <v/>
      </c>
      <c r="L533" s="817"/>
      <c r="M533" s="818"/>
      <c r="N533" s="815" t="str">
        <f t="shared" si="52"/>
        <v/>
      </c>
      <c r="O533" s="811"/>
      <c r="P533" s="811"/>
      <c r="Q533" s="904"/>
      <c r="R533" s="904"/>
      <c r="S533" s="901"/>
    </row>
    <row r="534" spans="1:19" s="821" customFormat="1" ht="10.5" customHeight="1">
      <c r="A534" s="822">
        <f t="shared" si="53"/>
        <v>521</v>
      </c>
      <c r="B534" s="823"/>
      <c r="C534" s="811"/>
      <c r="D534" s="812"/>
      <c r="E534" s="813" t="str">
        <f t="shared" si="48"/>
        <v/>
      </c>
      <c r="F534" s="814" t="str">
        <f t="shared" si="49"/>
        <v/>
      </c>
      <c r="G534" s="815" t="str">
        <f t="shared" si="50"/>
        <v/>
      </c>
      <c r="H534" s="812"/>
      <c r="I534" s="812"/>
      <c r="J534" s="812"/>
      <c r="K534" s="816" t="str">
        <f t="shared" si="51"/>
        <v/>
      </c>
      <c r="L534" s="817"/>
      <c r="M534" s="818"/>
      <c r="N534" s="815" t="str">
        <f t="shared" si="52"/>
        <v/>
      </c>
      <c r="O534" s="811"/>
      <c r="P534" s="811"/>
      <c r="Q534" s="904"/>
      <c r="R534" s="904"/>
      <c r="S534" s="901"/>
    </row>
    <row r="535" spans="1:19" s="821" customFormat="1" ht="10.5" customHeight="1">
      <c r="A535" s="822">
        <f t="shared" si="53"/>
        <v>522</v>
      </c>
      <c r="B535" s="823"/>
      <c r="C535" s="811"/>
      <c r="D535" s="812"/>
      <c r="E535" s="813" t="str">
        <f t="shared" si="48"/>
        <v/>
      </c>
      <c r="F535" s="814" t="str">
        <f t="shared" si="49"/>
        <v/>
      </c>
      <c r="G535" s="815" t="str">
        <f t="shared" si="50"/>
        <v/>
      </c>
      <c r="H535" s="812"/>
      <c r="I535" s="812"/>
      <c r="J535" s="812"/>
      <c r="K535" s="816" t="str">
        <f t="shared" si="51"/>
        <v/>
      </c>
      <c r="L535" s="817"/>
      <c r="M535" s="818"/>
      <c r="N535" s="815" t="str">
        <f t="shared" si="52"/>
        <v/>
      </c>
      <c r="O535" s="811"/>
      <c r="P535" s="811"/>
      <c r="Q535" s="904"/>
      <c r="R535" s="904"/>
      <c r="S535" s="901"/>
    </row>
    <row r="536" spans="1:19" s="821" customFormat="1" ht="10.5" customHeight="1">
      <c r="A536" s="822">
        <f t="shared" si="53"/>
        <v>523</v>
      </c>
      <c r="B536" s="823"/>
      <c r="C536" s="811"/>
      <c r="D536" s="812"/>
      <c r="E536" s="813" t="str">
        <f t="shared" si="48"/>
        <v/>
      </c>
      <c r="F536" s="814" t="str">
        <f t="shared" si="49"/>
        <v/>
      </c>
      <c r="G536" s="815" t="str">
        <f t="shared" si="50"/>
        <v/>
      </c>
      <c r="H536" s="812"/>
      <c r="I536" s="812"/>
      <c r="J536" s="812"/>
      <c r="K536" s="816" t="str">
        <f t="shared" si="51"/>
        <v/>
      </c>
      <c r="L536" s="817"/>
      <c r="M536" s="818"/>
      <c r="N536" s="815" t="str">
        <f t="shared" si="52"/>
        <v/>
      </c>
      <c r="O536" s="811"/>
      <c r="P536" s="811"/>
      <c r="Q536" s="904"/>
      <c r="R536" s="904"/>
      <c r="S536" s="901"/>
    </row>
    <row r="537" spans="1:19" s="821" customFormat="1" ht="10.5" customHeight="1">
      <c r="A537" s="822">
        <f t="shared" si="53"/>
        <v>524</v>
      </c>
      <c r="B537" s="823"/>
      <c r="C537" s="811"/>
      <c r="D537" s="812"/>
      <c r="E537" s="813" t="str">
        <f t="shared" si="48"/>
        <v/>
      </c>
      <c r="F537" s="814" t="str">
        <f t="shared" si="49"/>
        <v/>
      </c>
      <c r="G537" s="815" t="str">
        <f t="shared" si="50"/>
        <v/>
      </c>
      <c r="H537" s="812"/>
      <c r="I537" s="812"/>
      <c r="J537" s="812"/>
      <c r="K537" s="816" t="str">
        <f t="shared" si="51"/>
        <v/>
      </c>
      <c r="L537" s="817"/>
      <c r="M537" s="818"/>
      <c r="N537" s="815" t="str">
        <f t="shared" si="52"/>
        <v/>
      </c>
      <c r="O537" s="811"/>
      <c r="P537" s="811"/>
      <c r="Q537" s="904"/>
      <c r="R537" s="904"/>
      <c r="S537" s="901"/>
    </row>
    <row r="538" spans="1:19" s="821" customFormat="1" ht="10.5" customHeight="1">
      <c r="A538" s="822">
        <f t="shared" si="53"/>
        <v>525</v>
      </c>
      <c r="B538" s="823"/>
      <c r="C538" s="811"/>
      <c r="D538" s="812"/>
      <c r="E538" s="813" t="str">
        <f t="shared" si="48"/>
        <v/>
      </c>
      <c r="F538" s="814" t="str">
        <f t="shared" si="49"/>
        <v/>
      </c>
      <c r="G538" s="815" t="str">
        <f t="shared" si="50"/>
        <v/>
      </c>
      <c r="H538" s="812"/>
      <c r="I538" s="812"/>
      <c r="J538" s="812"/>
      <c r="K538" s="816" t="str">
        <f t="shared" si="51"/>
        <v/>
      </c>
      <c r="L538" s="817"/>
      <c r="M538" s="818"/>
      <c r="N538" s="815" t="str">
        <f t="shared" si="52"/>
        <v/>
      </c>
      <c r="O538" s="811"/>
      <c r="P538" s="811"/>
      <c r="Q538" s="904"/>
      <c r="R538" s="904"/>
      <c r="S538" s="901"/>
    </row>
    <row r="539" spans="1:19" s="821" customFormat="1" ht="10.5" customHeight="1">
      <c r="A539" s="822">
        <f t="shared" si="53"/>
        <v>526</v>
      </c>
      <c r="B539" s="823"/>
      <c r="C539" s="811"/>
      <c r="D539" s="812"/>
      <c r="E539" s="813" t="str">
        <f t="shared" si="48"/>
        <v/>
      </c>
      <c r="F539" s="814" t="str">
        <f t="shared" si="49"/>
        <v/>
      </c>
      <c r="G539" s="815" t="str">
        <f t="shared" si="50"/>
        <v/>
      </c>
      <c r="H539" s="812"/>
      <c r="I539" s="812"/>
      <c r="J539" s="812"/>
      <c r="K539" s="816" t="str">
        <f t="shared" si="51"/>
        <v/>
      </c>
      <c r="L539" s="817"/>
      <c r="M539" s="818"/>
      <c r="N539" s="815" t="str">
        <f t="shared" si="52"/>
        <v/>
      </c>
      <c r="O539" s="811"/>
      <c r="P539" s="811"/>
      <c r="Q539" s="904"/>
      <c r="R539" s="904"/>
      <c r="S539" s="901"/>
    </row>
    <row r="540" spans="1:19" s="821" customFormat="1" ht="10.5" customHeight="1">
      <c r="A540" s="822">
        <f t="shared" si="53"/>
        <v>527</v>
      </c>
      <c r="B540" s="823"/>
      <c r="C540" s="811"/>
      <c r="D540" s="812"/>
      <c r="E540" s="813" t="str">
        <f t="shared" si="48"/>
        <v/>
      </c>
      <c r="F540" s="814" t="str">
        <f t="shared" si="49"/>
        <v/>
      </c>
      <c r="G540" s="815" t="str">
        <f t="shared" si="50"/>
        <v/>
      </c>
      <c r="H540" s="812"/>
      <c r="I540" s="812"/>
      <c r="J540" s="812"/>
      <c r="K540" s="816" t="str">
        <f t="shared" si="51"/>
        <v/>
      </c>
      <c r="L540" s="817"/>
      <c r="M540" s="818"/>
      <c r="N540" s="815" t="str">
        <f t="shared" si="52"/>
        <v/>
      </c>
      <c r="O540" s="811"/>
      <c r="P540" s="811"/>
      <c r="Q540" s="904"/>
      <c r="R540" s="904"/>
      <c r="S540" s="901"/>
    </row>
    <row r="541" spans="1:19" s="821" customFormat="1" ht="10.5" customHeight="1">
      <c r="A541" s="822">
        <f t="shared" si="53"/>
        <v>528</v>
      </c>
      <c r="B541" s="823"/>
      <c r="C541" s="811"/>
      <c r="D541" s="812"/>
      <c r="E541" s="813" t="str">
        <f t="shared" si="48"/>
        <v/>
      </c>
      <c r="F541" s="814" t="str">
        <f t="shared" si="49"/>
        <v/>
      </c>
      <c r="G541" s="815" t="str">
        <f t="shared" si="50"/>
        <v/>
      </c>
      <c r="H541" s="812"/>
      <c r="I541" s="812"/>
      <c r="J541" s="812"/>
      <c r="K541" s="816" t="str">
        <f t="shared" si="51"/>
        <v/>
      </c>
      <c r="L541" s="817"/>
      <c r="M541" s="818"/>
      <c r="N541" s="815" t="str">
        <f t="shared" si="52"/>
        <v/>
      </c>
      <c r="O541" s="811"/>
      <c r="P541" s="811"/>
      <c r="Q541" s="904"/>
      <c r="R541" s="904"/>
      <c r="S541" s="901"/>
    </row>
    <row r="542" spans="1:19" s="821" customFormat="1" ht="10.5" customHeight="1">
      <c r="A542" s="822">
        <f t="shared" si="53"/>
        <v>529</v>
      </c>
      <c r="B542" s="823"/>
      <c r="C542" s="811"/>
      <c r="D542" s="812"/>
      <c r="E542" s="813" t="str">
        <f t="shared" si="48"/>
        <v/>
      </c>
      <c r="F542" s="814" t="str">
        <f t="shared" si="49"/>
        <v/>
      </c>
      <c r="G542" s="815" t="str">
        <f t="shared" si="50"/>
        <v/>
      </c>
      <c r="H542" s="812"/>
      <c r="I542" s="812"/>
      <c r="J542" s="812"/>
      <c r="K542" s="816" t="str">
        <f t="shared" si="51"/>
        <v/>
      </c>
      <c r="L542" s="817"/>
      <c r="M542" s="818"/>
      <c r="N542" s="815" t="str">
        <f t="shared" si="52"/>
        <v/>
      </c>
      <c r="O542" s="811"/>
      <c r="P542" s="811"/>
      <c r="Q542" s="904"/>
      <c r="R542" s="904"/>
      <c r="S542" s="901"/>
    </row>
    <row r="543" spans="1:19" s="821" customFormat="1" ht="10.5" customHeight="1">
      <c r="A543" s="822">
        <f t="shared" si="53"/>
        <v>530</v>
      </c>
      <c r="B543" s="823"/>
      <c r="C543" s="811"/>
      <c r="D543" s="812"/>
      <c r="E543" s="813" t="str">
        <f t="shared" si="48"/>
        <v/>
      </c>
      <c r="F543" s="814" t="str">
        <f t="shared" si="49"/>
        <v/>
      </c>
      <c r="G543" s="815" t="str">
        <f t="shared" si="50"/>
        <v/>
      </c>
      <c r="H543" s="812"/>
      <c r="I543" s="812"/>
      <c r="J543" s="812"/>
      <c r="K543" s="816" t="str">
        <f t="shared" si="51"/>
        <v/>
      </c>
      <c r="L543" s="817"/>
      <c r="M543" s="818"/>
      <c r="N543" s="815" t="str">
        <f t="shared" si="52"/>
        <v/>
      </c>
      <c r="O543" s="811"/>
      <c r="P543" s="811"/>
      <c r="Q543" s="904"/>
      <c r="R543" s="904"/>
      <c r="S543" s="901"/>
    </row>
    <row r="544" spans="1:19" s="821" customFormat="1" ht="10.5" customHeight="1">
      <c r="A544" s="822">
        <f t="shared" si="53"/>
        <v>531</v>
      </c>
      <c r="B544" s="823"/>
      <c r="C544" s="811"/>
      <c r="D544" s="812"/>
      <c r="E544" s="813" t="str">
        <f t="shared" si="48"/>
        <v/>
      </c>
      <c r="F544" s="814" t="str">
        <f t="shared" si="49"/>
        <v/>
      </c>
      <c r="G544" s="815" t="str">
        <f t="shared" si="50"/>
        <v/>
      </c>
      <c r="H544" s="812"/>
      <c r="I544" s="812"/>
      <c r="J544" s="812"/>
      <c r="K544" s="816" t="str">
        <f t="shared" si="51"/>
        <v/>
      </c>
      <c r="L544" s="817"/>
      <c r="M544" s="818"/>
      <c r="N544" s="815" t="str">
        <f t="shared" si="52"/>
        <v/>
      </c>
      <c r="O544" s="811"/>
      <c r="P544" s="811"/>
      <c r="Q544" s="904"/>
      <c r="R544" s="904"/>
      <c r="S544" s="901"/>
    </row>
    <row r="545" spans="1:19" s="821" customFormat="1" ht="10.5" customHeight="1">
      <c r="A545" s="822">
        <f t="shared" si="53"/>
        <v>532</v>
      </c>
      <c r="B545" s="823"/>
      <c r="C545" s="811"/>
      <c r="D545" s="812"/>
      <c r="E545" s="813" t="str">
        <f t="shared" si="48"/>
        <v/>
      </c>
      <c r="F545" s="814" t="str">
        <f t="shared" si="49"/>
        <v/>
      </c>
      <c r="G545" s="815" t="str">
        <f t="shared" si="50"/>
        <v/>
      </c>
      <c r="H545" s="812"/>
      <c r="I545" s="812"/>
      <c r="J545" s="812"/>
      <c r="K545" s="816" t="str">
        <f t="shared" si="51"/>
        <v/>
      </c>
      <c r="L545" s="817"/>
      <c r="M545" s="818"/>
      <c r="N545" s="815" t="str">
        <f t="shared" si="52"/>
        <v/>
      </c>
      <c r="O545" s="811"/>
      <c r="P545" s="811"/>
      <c r="Q545" s="904"/>
      <c r="R545" s="904"/>
      <c r="S545" s="901"/>
    </row>
    <row r="546" spans="1:19" s="821" customFormat="1" ht="10.5" customHeight="1">
      <c r="A546" s="822">
        <f t="shared" si="53"/>
        <v>533</v>
      </c>
      <c r="B546" s="823"/>
      <c r="C546" s="811"/>
      <c r="D546" s="812"/>
      <c r="E546" s="813" t="str">
        <f t="shared" si="48"/>
        <v/>
      </c>
      <c r="F546" s="814" t="str">
        <f t="shared" si="49"/>
        <v/>
      </c>
      <c r="G546" s="815" t="str">
        <f t="shared" si="50"/>
        <v/>
      </c>
      <c r="H546" s="812"/>
      <c r="I546" s="812"/>
      <c r="J546" s="812"/>
      <c r="K546" s="816" t="str">
        <f t="shared" si="51"/>
        <v/>
      </c>
      <c r="L546" s="817"/>
      <c r="M546" s="818"/>
      <c r="N546" s="815" t="str">
        <f t="shared" si="52"/>
        <v/>
      </c>
      <c r="O546" s="811"/>
      <c r="P546" s="811"/>
      <c r="Q546" s="904"/>
      <c r="R546" s="904"/>
      <c r="S546" s="901"/>
    </row>
    <row r="547" spans="1:19" s="821" customFormat="1" ht="10.5" customHeight="1">
      <c r="A547" s="822">
        <f t="shared" si="53"/>
        <v>534</v>
      </c>
      <c r="B547" s="823"/>
      <c r="C547" s="811"/>
      <c r="D547" s="812"/>
      <c r="E547" s="813" t="str">
        <f t="shared" si="48"/>
        <v/>
      </c>
      <c r="F547" s="814" t="str">
        <f t="shared" si="49"/>
        <v/>
      </c>
      <c r="G547" s="815" t="str">
        <f t="shared" si="50"/>
        <v/>
      </c>
      <c r="H547" s="812"/>
      <c r="I547" s="812"/>
      <c r="J547" s="812"/>
      <c r="K547" s="816" t="str">
        <f t="shared" si="51"/>
        <v/>
      </c>
      <c r="L547" s="817"/>
      <c r="M547" s="818"/>
      <c r="N547" s="815" t="str">
        <f t="shared" si="52"/>
        <v/>
      </c>
      <c r="O547" s="811"/>
      <c r="P547" s="811"/>
      <c r="Q547" s="904"/>
      <c r="R547" s="904"/>
      <c r="S547" s="901"/>
    </row>
    <row r="548" spans="1:19" s="821" customFormat="1" ht="10.5" customHeight="1">
      <c r="A548" s="822">
        <f t="shared" si="53"/>
        <v>535</v>
      </c>
      <c r="B548" s="823"/>
      <c r="C548" s="811"/>
      <c r="D548" s="812"/>
      <c r="E548" s="813" t="str">
        <f t="shared" si="48"/>
        <v/>
      </c>
      <c r="F548" s="814" t="str">
        <f t="shared" si="49"/>
        <v/>
      </c>
      <c r="G548" s="815" t="str">
        <f t="shared" si="50"/>
        <v/>
      </c>
      <c r="H548" s="812"/>
      <c r="I548" s="812"/>
      <c r="J548" s="812"/>
      <c r="K548" s="816" t="str">
        <f t="shared" si="51"/>
        <v/>
      </c>
      <c r="L548" s="817"/>
      <c r="M548" s="818"/>
      <c r="N548" s="815" t="str">
        <f t="shared" si="52"/>
        <v/>
      </c>
      <c r="O548" s="811"/>
      <c r="P548" s="811"/>
      <c r="Q548" s="904"/>
      <c r="R548" s="904"/>
      <c r="S548" s="901"/>
    </row>
    <row r="549" spans="1:19" s="821" customFormat="1" ht="10.5" customHeight="1">
      <c r="A549" s="822">
        <f t="shared" si="53"/>
        <v>536</v>
      </c>
      <c r="B549" s="823"/>
      <c r="C549" s="811"/>
      <c r="D549" s="812"/>
      <c r="E549" s="813" t="str">
        <f t="shared" si="48"/>
        <v/>
      </c>
      <c r="F549" s="814" t="str">
        <f t="shared" si="49"/>
        <v/>
      </c>
      <c r="G549" s="815" t="str">
        <f t="shared" si="50"/>
        <v/>
      </c>
      <c r="H549" s="812"/>
      <c r="I549" s="812"/>
      <c r="J549" s="812"/>
      <c r="K549" s="816" t="str">
        <f t="shared" si="51"/>
        <v/>
      </c>
      <c r="L549" s="817"/>
      <c r="M549" s="818"/>
      <c r="N549" s="815" t="str">
        <f t="shared" si="52"/>
        <v/>
      </c>
      <c r="O549" s="811"/>
      <c r="P549" s="811"/>
      <c r="Q549" s="904"/>
      <c r="R549" s="904"/>
      <c r="S549" s="901"/>
    </row>
    <row r="550" spans="1:19" s="821" customFormat="1" ht="10.5" customHeight="1">
      <c r="A550" s="822">
        <f t="shared" si="53"/>
        <v>537</v>
      </c>
      <c r="B550" s="823"/>
      <c r="C550" s="811"/>
      <c r="D550" s="812"/>
      <c r="E550" s="813" t="str">
        <f t="shared" si="48"/>
        <v/>
      </c>
      <c r="F550" s="814" t="str">
        <f t="shared" si="49"/>
        <v/>
      </c>
      <c r="G550" s="815" t="str">
        <f t="shared" si="50"/>
        <v/>
      </c>
      <c r="H550" s="812"/>
      <c r="I550" s="812"/>
      <c r="J550" s="812"/>
      <c r="K550" s="816" t="str">
        <f t="shared" si="51"/>
        <v/>
      </c>
      <c r="L550" s="817"/>
      <c r="M550" s="818"/>
      <c r="N550" s="815" t="str">
        <f t="shared" si="52"/>
        <v/>
      </c>
      <c r="O550" s="811"/>
      <c r="P550" s="811"/>
      <c r="Q550" s="904"/>
      <c r="R550" s="904"/>
      <c r="S550" s="901"/>
    </row>
    <row r="551" spans="1:19" s="821" customFormat="1" ht="10.5" customHeight="1">
      <c r="A551" s="822">
        <f t="shared" si="53"/>
        <v>538</v>
      </c>
      <c r="B551" s="823"/>
      <c r="C551" s="811"/>
      <c r="D551" s="812"/>
      <c r="E551" s="813" t="str">
        <f t="shared" si="48"/>
        <v/>
      </c>
      <c r="F551" s="814" t="str">
        <f t="shared" si="49"/>
        <v/>
      </c>
      <c r="G551" s="815" t="str">
        <f t="shared" si="50"/>
        <v/>
      </c>
      <c r="H551" s="812"/>
      <c r="I551" s="812"/>
      <c r="J551" s="812"/>
      <c r="K551" s="816" t="str">
        <f t="shared" si="51"/>
        <v/>
      </c>
      <c r="L551" s="817"/>
      <c r="M551" s="818"/>
      <c r="N551" s="815" t="str">
        <f t="shared" si="52"/>
        <v/>
      </c>
      <c r="O551" s="811"/>
      <c r="P551" s="811"/>
      <c r="Q551" s="904"/>
      <c r="R551" s="904"/>
      <c r="S551" s="901"/>
    </row>
    <row r="552" spans="1:19" s="821" customFormat="1" ht="10.5" customHeight="1">
      <c r="A552" s="822">
        <f t="shared" si="53"/>
        <v>539</v>
      </c>
      <c r="B552" s="823"/>
      <c r="C552" s="811"/>
      <c r="D552" s="812"/>
      <c r="E552" s="813" t="str">
        <f t="shared" si="48"/>
        <v/>
      </c>
      <c r="F552" s="814" t="str">
        <f t="shared" si="49"/>
        <v/>
      </c>
      <c r="G552" s="815" t="str">
        <f t="shared" si="50"/>
        <v/>
      </c>
      <c r="H552" s="812"/>
      <c r="I552" s="812"/>
      <c r="J552" s="812"/>
      <c r="K552" s="816" t="str">
        <f t="shared" si="51"/>
        <v/>
      </c>
      <c r="L552" s="817"/>
      <c r="M552" s="818"/>
      <c r="N552" s="815" t="str">
        <f t="shared" si="52"/>
        <v/>
      </c>
      <c r="O552" s="811"/>
      <c r="P552" s="811"/>
      <c r="Q552" s="904"/>
      <c r="R552" s="904"/>
      <c r="S552" s="901"/>
    </row>
    <row r="553" spans="1:19" s="821" customFormat="1" ht="10.5" customHeight="1">
      <c r="A553" s="822">
        <f t="shared" si="53"/>
        <v>540</v>
      </c>
      <c r="B553" s="823"/>
      <c r="C553" s="811"/>
      <c r="D553" s="812"/>
      <c r="E553" s="813" t="str">
        <f t="shared" si="48"/>
        <v/>
      </c>
      <c r="F553" s="814" t="str">
        <f t="shared" si="49"/>
        <v/>
      </c>
      <c r="G553" s="815" t="str">
        <f t="shared" si="50"/>
        <v/>
      </c>
      <c r="H553" s="812"/>
      <c r="I553" s="812"/>
      <c r="J553" s="812"/>
      <c r="K553" s="816" t="str">
        <f t="shared" si="51"/>
        <v/>
      </c>
      <c r="L553" s="817"/>
      <c r="M553" s="818"/>
      <c r="N553" s="815" t="str">
        <f t="shared" si="52"/>
        <v/>
      </c>
      <c r="O553" s="811"/>
      <c r="P553" s="811"/>
      <c r="Q553" s="904"/>
      <c r="R553" s="904"/>
      <c r="S553" s="901"/>
    </row>
    <row r="554" spans="1:19" s="821" customFormat="1" ht="10.5" customHeight="1">
      <c r="A554" s="822">
        <f t="shared" si="53"/>
        <v>541</v>
      </c>
      <c r="B554" s="823"/>
      <c r="C554" s="811"/>
      <c r="D554" s="812"/>
      <c r="E554" s="813" t="str">
        <f t="shared" si="48"/>
        <v/>
      </c>
      <c r="F554" s="814" t="str">
        <f t="shared" si="49"/>
        <v/>
      </c>
      <c r="G554" s="815" t="str">
        <f t="shared" si="50"/>
        <v/>
      </c>
      <c r="H554" s="812"/>
      <c r="I554" s="812"/>
      <c r="J554" s="812"/>
      <c r="K554" s="816" t="str">
        <f t="shared" si="51"/>
        <v/>
      </c>
      <c r="L554" s="817"/>
      <c r="M554" s="818"/>
      <c r="N554" s="815" t="str">
        <f t="shared" si="52"/>
        <v/>
      </c>
      <c r="O554" s="811"/>
      <c r="P554" s="811"/>
      <c r="Q554" s="904"/>
      <c r="R554" s="904"/>
      <c r="S554" s="901"/>
    </row>
    <row r="555" spans="1:19" s="821" customFormat="1" ht="10.5" customHeight="1">
      <c r="A555" s="822">
        <f t="shared" si="53"/>
        <v>542</v>
      </c>
      <c r="B555" s="823"/>
      <c r="C555" s="811"/>
      <c r="D555" s="812"/>
      <c r="E555" s="813" t="str">
        <f t="shared" si="48"/>
        <v/>
      </c>
      <c r="F555" s="814" t="str">
        <f t="shared" si="49"/>
        <v/>
      </c>
      <c r="G555" s="815" t="str">
        <f t="shared" si="50"/>
        <v/>
      </c>
      <c r="H555" s="812"/>
      <c r="I555" s="812"/>
      <c r="J555" s="812"/>
      <c r="K555" s="816" t="str">
        <f t="shared" si="51"/>
        <v/>
      </c>
      <c r="L555" s="817"/>
      <c r="M555" s="818"/>
      <c r="N555" s="815" t="str">
        <f t="shared" si="52"/>
        <v/>
      </c>
      <c r="O555" s="811"/>
      <c r="P555" s="811"/>
      <c r="Q555" s="904"/>
      <c r="R555" s="904"/>
      <c r="S555" s="901"/>
    </row>
    <row r="556" spans="1:19" s="821" customFormat="1" ht="10.5" customHeight="1">
      <c r="A556" s="822">
        <f t="shared" si="53"/>
        <v>543</v>
      </c>
      <c r="B556" s="823"/>
      <c r="C556" s="811"/>
      <c r="D556" s="812"/>
      <c r="E556" s="813" t="str">
        <f t="shared" si="48"/>
        <v/>
      </c>
      <c r="F556" s="814" t="str">
        <f t="shared" si="49"/>
        <v/>
      </c>
      <c r="G556" s="815" t="str">
        <f t="shared" si="50"/>
        <v/>
      </c>
      <c r="H556" s="812"/>
      <c r="I556" s="812"/>
      <c r="J556" s="812"/>
      <c r="K556" s="816" t="str">
        <f t="shared" si="51"/>
        <v/>
      </c>
      <c r="L556" s="817"/>
      <c r="M556" s="818"/>
      <c r="N556" s="815" t="str">
        <f t="shared" si="52"/>
        <v/>
      </c>
      <c r="O556" s="811"/>
      <c r="P556" s="811"/>
      <c r="Q556" s="904"/>
      <c r="R556" s="904"/>
      <c r="S556" s="901"/>
    </row>
    <row r="557" spans="1:19" s="821" customFormat="1" ht="10.5" customHeight="1">
      <c r="A557" s="822">
        <f t="shared" si="53"/>
        <v>544</v>
      </c>
      <c r="B557" s="823"/>
      <c r="C557" s="811"/>
      <c r="D557" s="812"/>
      <c r="E557" s="813" t="str">
        <f t="shared" si="48"/>
        <v/>
      </c>
      <c r="F557" s="814" t="str">
        <f t="shared" si="49"/>
        <v/>
      </c>
      <c r="G557" s="815" t="str">
        <f t="shared" si="50"/>
        <v/>
      </c>
      <c r="H557" s="812"/>
      <c r="I557" s="812"/>
      <c r="J557" s="812"/>
      <c r="K557" s="816" t="str">
        <f t="shared" si="51"/>
        <v/>
      </c>
      <c r="L557" s="817"/>
      <c r="M557" s="818"/>
      <c r="N557" s="815" t="str">
        <f t="shared" si="52"/>
        <v/>
      </c>
      <c r="O557" s="811"/>
      <c r="P557" s="811"/>
      <c r="Q557" s="904"/>
      <c r="R557" s="904"/>
      <c r="S557" s="901"/>
    </row>
    <row r="558" spans="1:19" s="821" customFormat="1" ht="10.5" customHeight="1">
      <c r="A558" s="822">
        <f t="shared" si="53"/>
        <v>545</v>
      </c>
      <c r="B558" s="823"/>
      <c r="C558" s="811"/>
      <c r="D558" s="812"/>
      <c r="E558" s="813" t="str">
        <f t="shared" si="48"/>
        <v/>
      </c>
      <c r="F558" s="814" t="str">
        <f t="shared" si="49"/>
        <v/>
      </c>
      <c r="G558" s="815" t="str">
        <f t="shared" si="50"/>
        <v/>
      </c>
      <c r="H558" s="812"/>
      <c r="I558" s="812"/>
      <c r="J558" s="812"/>
      <c r="K558" s="816" t="str">
        <f t="shared" si="51"/>
        <v/>
      </c>
      <c r="L558" s="817"/>
      <c r="M558" s="818"/>
      <c r="N558" s="815" t="str">
        <f t="shared" si="52"/>
        <v/>
      </c>
      <c r="O558" s="811"/>
      <c r="P558" s="811"/>
      <c r="Q558" s="904"/>
      <c r="R558" s="904"/>
      <c r="S558" s="901"/>
    </row>
    <row r="559" spans="1:19" s="821" customFormat="1" ht="10.5" customHeight="1">
      <c r="A559" s="822">
        <f t="shared" si="53"/>
        <v>546</v>
      </c>
      <c r="B559" s="823"/>
      <c r="C559" s="811"/>
      <c r="D559" s="812"/>
      <c r="E559" s="813" t="str">
        <f t="shared" si="48"/>
        <v/>
      </c>
      <c r="F559" s="814" t="str">
        <f t="shared" si="49"/>
        <v/>
      </c>
      <c r="G559" s="815" t="str">
        <f t="shared" si="50"/>
        <v/>
      </c>
      <c r="H559" s="812"/>
      <c r="I559" s="812"/>
      <c r="J559" s="812"/>
      <c r="K559" s="816" t="str">
        <f t="shared" si="51"/>
        <v/>
      </c>
      <c r="L559" s="817"/>
      <c r="M559" s="818"/>
      <c r="N559" s="815" t="str">
        <f t="shared" si="52"/>
        <v/>
      </c>
      <c r="O559" s="811"/>
      <c r="P559" s="811"/>
      <c r="Q559" s="904"/>
      <c r="R559" s="904"/>
      <c r="S559" s="901"/>
    </row>
    <row r="560" spans="1:19" s="821" customFormat="1" ht="10.5" customHeight="1">
      <c r="A560" s="822">
        <f t="shared" si="53"/>
        <v>547</v>
      </c>
      <c r="B560" s="823"/>
      <c r="C560" s="811"/>
      <c r="D560" s="812"/>
      <c r="E560" s="813" t="str">
        <f t="shared" si="48"/>
        <v/>
      </c>
      <c r="F560" s="814" t="str">
        <f t="shared" si="49"/>
        <v/>
      </c>
      <c r="G560" s="815" t="str">
        <f t="shared" si="50"/>
        <v/>
      </c>
      <c r="H560" s="812"/>
      <c r="I560" s="812"/>
      <c r="J560" s="812"/>
      <c r="K560" s="816" t="str">
        <f t="shared" si="51"/>
        <v/>
      </c>
      <c r="L560" s="817"/>
      <c r="M560" s="818"/>
      <c r="N560" s="815" t="str">
        <f t="shared" si="52"/>
        <v/>
      </c>
      <c r="O560" s="811"/>
      <c r="P560" s="811"/>
      <c r="Q560" s="904"/>
      <c r="R560" s="904"/>
      <c r="S560" s="901"/>
    </row>
    <row r="561" spans="1:19" s="821" customFormat="1" ht="10.5" customHeight="1">
      <c r="A561" s="822">
        <f t="shared" si="53"/>
        <v>548</v>
      </c>
      <c r="B561" s="823"/>
      <c r="C561" s="811"/>
      <c r="D561" s="812"/>
      <c r="E561" s="813" t="str">
        <f t="shared" si="48"/>
        <v/>
      </c>
      <c r="F561" s="814" t="str">
        <f t="shared" si="49"/>
        <v/>
      </c>
      <c r="G561" s="815" t="str">
        <f t="shared" si="50"/>
        <v/>
      </c>
      <c r="H561" s="812"/>
      <c r="I561" s="812"/>
      <c r="J561" s="812"/>
      <c r="K561" s="816" t="str">
        <f t="shared" si="51"/>
        <v/>
      </c>
      <c r="L561" s="817"/>
      <c r="M561" s="818"/>
      <c r="N561" s="815" t="str">
        <f t="shared" si="52"/>
        <v/>
      </c>
      <c r="O561" s="811"/>
      <c r="P561" s="811"/>
      <c r="Q561" s="904"/>
      <c r="R561" s="904"/>
      <c r="S561" s="901"/>
    </row>
    <row r="562" spans="1:19" s="821" customFormat="1" ht="10.5" customHeight="1">
      <c r="A562" s="822">
        <f t="shared" si="53"/>
        <v>549</v>
      </c>
      <c r="B562" s="823"/>
      <c r="C562" s="811"/>
      <c r="D562" s="812"/>
      <c r="E562" s="813" t="str">
        <f t="shared" si="48"/>
        <v/>
      </c>
      <c r="F562" s="814" t="str">
        <f t="shared" si="49"/>
        <v/>
      </c>
      <c r="G562" s="815" t="str">
        <f t="shared" si="50"/>
        <v/>
      </c>
      <c r="H562" s="812"/>
      <c r="I562" s="812"/>
      <c r="J562" s="812"/>
      <c r="K562" s="816" t="str">
        <f t="shared" si="51"/>
        <v/>
      </c>
      <c r="L562" s="817"/>
      <c r="M562" s="818"/>
      <c r="N562" s="815" t="str">
        <f t="shared" si="52"/>
        <v/>
      </c>
      <c r="O562" s="811"/>
      <c r="P562" s="811"/>
      <c r="Q562" s="904"/>
      <c r="R562" s="904"/>
      <c r="S562" s="901"/>
    </row>
    <row r="563" spans="1:19" s="821" customFormat="1" ht="10.5" customHeight="1">
      <c r="A563" s="822">
        <f t="shared" si="53"/>
        <v>550</v>
      </c>
      <c r="B563" s="823"/>
      <c r="C563" s="811"/>
      <c r="D563" s="812"/>
      <c r="E563" s="813" t="str">
        <f t="shared" si="48"/>
        <v/>
      </c>
      <c r="F563" s="814" t="str">
        <f t="shared" si="49"/>
        <v/>
      </c>
      <c r="G563" s="815" t="str">
        <f t="shared" si="50"/>
        <v/>
      </c>
      <c r="H563" s="812"/>
      <c r="I563" s="812"/>
      <c r="J563" s="812"/>
      <c r="K563" s="816" t="str">
        <f t="shared" si="51"/>
        <v/>
      </c>
      <c r="L563" s="817"/>
      <c r="M563" s="818"/>
      <c r="N563" s="815" t="str">
        <f t="shared" si="52"/>
        <v/>
      </c>
      <c r="O563" s="811"/>
      <c r="P563" s="811"/>
      <c r="Q563" s="904"/>
      <c r="R563" s="904"/>
      <c r="S563" s="901"/>
    </row>
    <row r="564" spans="1:19" s="821" customFormat="1" ht="10.5" customHeight="1">
      <c r="A564" s="822">
        <f t="shared" si="53"/>
        <v>551</v>
      </c>
      <c r="B564" s="823"/>
      <c r="C564" s="811"/>
      <c r="D564" s="812"/>
      <c r="E564" s="813" t="str">
        <f t="shared" si="48"/>
        <v/>
      </c>
      <c r="F564" s="814" t="str">
        <f t="shared" si="49"/>
        <v/>
      </c>
      <c r="G564" s="815" t="str">
        <f t="shared" si="50"/>
        <v/>
      </c>
      <c r="H564" s="812"/>
      <c r="I564" s="812"/>
      <c r="J564" s="812"/>
      <c r="K564" s="816" t="str">
        <f t="shared" si="51"/>
        <v/>
      </c>
      <c r="L564" s="817"/>
      <c r="M564" s="818"/>
      <c r="N564" s="815" t="str">
        <f t="shared" si="52"/>
        <v/>
      </c>
      <c r="O564" s="811"/>
      <c r="P564" s="811"/>
      <c r="Q564" s="904"/>
      <c r="R564" s="904"/>
      <c r="S564" s="901"/>
    </row>
    <row r="565" spans="1:19" s="821" customFormat="1" ht="10.5" customHeight="1">
      <c r="A565" s="822">
        <f t="shared" si="53"/>
        <v>552</v>
      </c>
      <c r="B565" s="823"/>
      <c r="C565" s="811"/>
      <c r="D565" s="812"/>
      <c r="E565" s="813" t="str">
        <f t="shared" si="48"/>
        <v/>
      </c>
      <c r="F565" s="814" t="str">
        <f t="shared" si="49"/>
        <v/>
      </c>
      <c r="G565" s="815" t="str">
        <f t="shared" si="50"/>
        <v/>
      </c>
      <c r="H565" s="812"/>
      <c r="I565" s="812"/>
      <c r="J565" s="812"/>
      <c r="K565" s="816" t="str">
        <f t="shared" si="51"/>
        <v/>
      </c>
      <c r="L565" s="817"/>
      <c r="M565" s="818"/>
      <c r="N565" s="815" t="str">
        <f t="shared" si="52"/>
        <v/>
      </c>
      <c r="O565" s="811"/>
      <c r="P565" s="811"/>
      <c r="Q565" s="904"/>
      <c r="R565" s="904"/>
      <c r="S565" s="901"/>
    </row>
    <row r="566" spans="1:19" s="821" customFormat="1" ht="10.5" customHeight="1">
      <c r="A566" s="822">
        <f t="shared" si="53"/>
        <v>553</v>
      </c>
      <c r="B566" s="823"/>
      <c r="C566" s="811"/>
      <c r="D566" s="812"/>
      <c r="E566" s="813" t="str">
        <f t="shared" si="48"/>
        <v/>
      </c>
      <c r="F566" s="814" t="str">
        <f t="shared" si="49"/>
        <v/>
      </c>
      <c r="G566" s="815" t="str">
        <f t="shared" si="50"/>
        <v/>
      </c>
      <c r="H566" s="812"/>
      <c r="I566" s="812"/>
      <c r="J566" s="812"/>
      <c r="K566" s="816" t="str">
        <f t="shared" si="51"/>
        <v/>
      </c>
      <c r="L566" s="817"/>
      <c r="M566" s="818"/>
      <c r="N566" s="815" t="str">
        <f t="shared" si="52"/>
        <v/>
      </c>
      <c r="O566" s="811"/>
      <c r="P566" s="811"/>
      <c r="Q566" s="904"/>
      <c r="R566" s="904"/>
      <c r="S566" s="901"/>
    </row>
    <row r="567" spans="1:19" s="821" customFormat="1" ht="10.5" customHeight="1">
      <c r="A567" s="822">
        <f t="shared" si="53"/>
        <v>554</v>
      </c>
      <c r="B567" s="823"/>
      <c r="C567" s="811"/>
      <c r="D567" s="812"/>
      <c r="E567" s="813" t="str">
        <f t="shared" si="48"/>
        <v/>
      </c>
      <c r="F567" s="814" t="str">
        <f t="shared" si="49"/>
        <v/>
      </c>
      <c r="G567" s="815" t="str">
        <f t="shared" si="50"/>
        <v/>
      </c>
      <c r="H567" s="812"/>
      <c r="I567" s="812"/>
      <c r="J567" s="812"/>
      <c r="K567" s="816" t="str">
        <f t="shared" si="51"/>
        <v/>
      </c>
      <c r="L567" s="817"/>
      <c r="M567" s="818"/>
      <c r="N567" s="815" t="str">
        <f t="shared" si="52"/>
        <v/>
      </c>
      <c r="O567" s="811"/>
      <c r="P567" s="811"/>
      <c r="Q567" s="904"/>
      <c r="R567" s="904"/>
      <c r="S567" s="901"/>
    </row>
    <row r="568" spans="1:19" s="821" customFormat="1" ht="10.5" customHeight="1">
      <c r="A568" s="822">
        <f t="shared" si="53"/>
        <v>555</v>
      </c>
      <c r="B568" s="823"/>
      <c r="C568" s="811"/>
      <c r="D568" s="812"/>
      <c r="E568" s="813" t="str">
        <f t="shared" si="48"/>
        <v/>
      </c>
      <c r="F568" s="814" t="str">
        <f t="shared" si="49"/>
        <v/>
      </c>
      <c r="G568" s="815" t="str">
        <f t="shared" si="50"/>
        <v/>
      </c>
      <c r="H568" s="812"/>
      <c r="I568" s="812"/>
      <c r="J568" s="812"/>
      <c r="K568" s="816" t="str">
        <f t="shared" si="51"/>
        <v/>
      </c>
      <c r="L568" s="817"/>
      <c r="M568" s="818"/>
      <c r="N568" s="815" t="str">
        <f t="shared" si="52"/>
        <v/>
      </c>
      <c r="O568" s="811"/>
      <c r="P568" s="811"/>
      <c r="Q568" s="904"/>
      <c r="R568" s="904"/>
      <c r="S568" s="901"/>
    </row>
    <row r="569" spans="1:19" s="821" customFormat="1" ht="10.5" customHeight="1">
      <c r="A569" s="822">
        <f t="shared" si="53"/>
        <v>556</v>
      </c>
      <c r="B569" s="823"/>
      <c r="C569" s="811"/>
      <c r="D569" s="812"/>
      <c r="E569" s="813" t="str">
        <f t="shared" si="48"/>
        <v/>
      </c>
      <c r="F569" s="814" t="str">
        <f t="shared" si="49"/>
        <v/>
      </c>
      <c r="G569" s="815" t="str">
        <f t="shared" si="50"/>
        <v/>
      </c>
      <c r="H569" s="812"/>
      <c r="I569" s="812"/>
      <c r="J569" s="812"/>
      <c r="K569" s="816" t="str">
        <f t="shared" si="51"/>
        <v/>
      </c>
      <c r="L569" s="817"/>
      <c r="M569" s="818"/>
      <c r="N569" s="815" t="str">
        <f t="shared" si="52"/>
        <v/>
      </c>
      <c r="O569" s="811"/>
      <c r="P569" s="811"/>
      <c r="Q569" s="904"/>
      <c r="R569" s="904"/>
      <c r="S569" s="901"/>
    </row>
    <row r="570" spans="1:19" s="821" customFormat="1" ht="10.5" customHeight="1">
      <c r="A570" s="822">
        <f t="shared" si="53"/>
        <v>557</v>
      </c>
      <c r="B570" s="823"/>
      <c r="C570" s="811"/>
      <c r="D570" s="812"/>
      <c r="E570" s="813" t="str">
        <f t="shared" si="48"/>
        <v/>
      </c>
      <c r="F570" s="814" t="str">
        <f t="shared" si="49"/>
        <v/>
      </c>
      <c r="G570" s="815" t="str">
        <f t="shared" si="50"/>
        <v/>
      </c>
      <c r="H570" s="812"/>
      <c r="I570" s="812"/>
      <c r="J570" s="812"/>
      <c r="K570" s="816" t="str">
        <f t="shared" si="51"/>
        <v/>
      </c>
      <c r="L570" s="817"/>
      <c r="M570" s="818"/>
      <c r="N570" s="815" t="str">
        <f t="shared" si="52"/>
        <v/>
      </c>
      <c r="O570" s="811"/>
      <c r="P570" s="811"/>
      <c r="Q570" s="904"/>
      <c r="R570" s="904"/>
      <c r="S570" s="901"/>
    </row>
    <row r="571" spans="1:19" s="821" customFormat="1" ht="10.5" customHeight="1">
      <c r="A571" s="822">
        <f t="shared" si="53"/>
        <v>558</v>
      </c>
      <c r="B571" s="823"/>
      <c r="C571" s="811"/>
      <c r="D571" s="812"/>
      <c r="E571" s="813" t="str">
        <f t="shared" si="48"/>
        <v/>
      </c>
      <c r="F571" s="814" t="str">
        <f t="shared" si="49"/>
        <v/>
      </c>
      <c r="G571" s="815" t="str">
        <f t="shared" si="50"/>
        <v/>
      </c>
      <c r="H571" s="812"/>
      <c r="I571" s="812"/>
      <c r="J571" s="812"/>
      <c r="K571" s="816" t="str">
        <f t="shared" si="51"/>
        <v/>
      </c>
      <c r="L571" s="817"/>
      <c r="M571" s="818"/>
      <c r="N571" s="815" t="str">
        <f t="shared" si="52"/>
        <v/>
      </c>
      <c r="O571" s="811"/>
      <c r="P571" s="811"/>
      <c r="Q571" s="904"/>
      <c r="R571" s="904"/>
      <c r="S571" s="901"/>
    </row>
    <row r="572" spans="1:19" s="821" customFormat="1" ht="10.5" customHeight="1">
      <c r="A572" s="822">
        <f t="shared" si="53"/>
        <v>559</v>
      </c>
      <c r="B572" s="823"/>
      <c r="C572" s="811"/>
      <c r="D572" s="812"/>
      <c r="E572" s="813" t="str">
        <f t="shared" si="48"/>
        <v/>
      </c>
      <c r="F572" s="814" t="str">
        <f t="shared" si="49"/>
        <v/>
      </c>
      <c r="G572" s="815" t="str">
        <f t="shared" si="50"/>
        <v/>
      </c>
      <c r="H572" s="812"/>
      <c r="I572" s="812"/>
      <c r="J572" s="812"/>
      <c r="K572" s="816" t="str">
        <f t="shared" si="51"/>
        <v/>
      </c>
      <c r="L572" s="817"/>
      <c r="M572" s="818"/>
      <c r="N572" s="815" t="str">
        <f t="shared" si="52"/>
        <v/>
      </c>
      <c r="O572" s="811"/>
      <c r="P572" s="811"/>
      <c r="Q572" s="904"/>
      <c r="R572" s="904"/>
      <c r="S572" s="901"/>
    </row>
    <row r="573" spans="1:19" s="821" customFormat="1" ht="10.5" customHeight="1">
      <c r="A573" s="822">
        <f t="shared" si="53"/>
        <v>560</v>
      </c>
      <c r="B573" s="823"/>
      <c r="C573" s="811"/>
      <c r="D573" s="812"/>
      <c r="E573" s="813" t="str">
        <f t="shared" si="48"/>
        <v/>
      </c>
      <c r="F573" s="814" t="str">
        <f t="shared" si="49"/>
        <v/>
      </c>
      <c r="G573" s="815" t="str">
        <f t="shared" si="50"/>
        <v/>
      </c>
      <c r="H573" s="812"/>
      <c r="I573" s="812"/>
      <c r="J573" s="812"/>
      <c r="K573" s="816" t="str">
        <f t="shared" si="51"/>
        <v/>
      </c>
      <c r="L573" s="817"/>
      <c r="M573" s="818"/>
      <c r="N573" s="815" t="str">
        <f t="shared" si="52"/>
        <v/>
      </c>
      <c r="O573" s="811"/>
      <c r="P573" s="811"/>
      <c r="Q573" s="904"/>
      <c r="R573" s="904"/>
      <c r="S573" s="901"/>
    </row>
    <row r="574" spans="1:19" s="821" customFormat="1" ht="10.5" customHeight="1">
      <c r="A574" s="822">
        <f t="shared" si="53"/>
        <v>561</v>
      </c>
      <c r="B574" s="823"/>
      <c r="C574" s="811"/>
      <c r="D574" s="812"/>
      <c r="E574" s="813" t="str">
        <f t="shared" si="48"/>
        <v/>
      </c>
      <c r="F574" s="814" t="str">
        <f t="shared" si="49"/>
        <v/>
      </c>
      <c r="G574" s="815" t="str">
        <f t="shared" si="50"/>
        <v/>
      </c>
      <c r="H574" s="812"/>
      <c r="I574" s="812"/>
      <c r="J574" s="812"/>
      <c r="K574" s="816" t="str">
        <f t="shared" si="51"/>
        <v/>
      </c>
      <c r="L574" s="817"/>
      <c r="M574" s="818"/>
      <c r="N574" s="815" t="str">
        <f t="shared" si="52"/>
        <v/>
      </c>
      <c r="O574" s="811"/>
      <c r="P574" s="811"/>
      <c r="Q574" s="904"/>
      <c r="R574" s="904"/>
      <c r="S574" s="901"/>
    </row>
    <row r="575" spans="1:19" s="821" customFormat="1" ht="10.5" customHeight="1">
      <c r="A575" s="822">
        <f t="shared" si="53"/>
        <v>562</v>
      </c>
      <c r="B575" s="823"/>
      <c r="C575" s="811"/>
      <c r="D575" s="812"/>
      <c r="E575" s="813" t="str">
        <f t="shared" si="48"/>
        <v/>
      </c>
      <c r="F575" s="814" t="str">
        <f t="shared" si="49"/>
        <v/>
      </c>
      <c r="G575" s="815" t="str">
        <f t="shared" si="50"/>
        <v/>
      </c>
      <c r="H575" s="812"/>
      <c r="I575" s="812"/>
      <c r="J575" s="812"/>
      <c r="K575" s="816" t="str">
        <f t="shared" si="51"/>
        <v/>
      </c>
      <c r="L575" s="817"/>
      <c r="M575" s="818"/>
      <c r="N575" s="815" t="str">
        <f t="shared" si="52"/>
        <v/>
      </c>
      <c r="O575" s="811"/>
      <c r="P575" s="811"/>
      <c r="Q575" s="904"/>
      <c r="R575" s="904"/>
      <c r="S575" s="901"/>
    </row>
    <row r="576" spans="1:19" s="821" customFormat="1" ht="10.5" customHeight="1">
      <c r="A576" s="822">
        <f t="shared" si="53"/>
        <v>563</v>
      </c>
      <c r="B576" s="823"/>
      <c r="C576" s="811"/>
      <c r="D576" s="812"/>
      <c r="E576" s="813" t="str">
        <f t="shared" si="48"/>
        <v/>
      </c>
      <c r="F576" s="814" t="str">
        <f t="shared" si="49"/>
        <v/>
      </c>
      <c r="G576" s="815" t="str">
        <f t="shared" si="50"/>
        <v/>
      </c>
      <c r="H576" s="812"/>
      <c r="I576" s="812"/>
      <c r="J576" s="812"/>
      <c r="K576" s="816" t="str">
        <f t="shared" si="51"/>
        <v/>
      </c>
      <c r="L576" s="817"/>
      <c r="M576" s="818"/>
      <c r="N576" s="815" t="str">
        <f t="shared" si="52"/>
        <v/>
      </c>
      <c r="O576" s="811"/>
      <c r="P576" s="811"/>
      <c r="Q576" s="904"/>
      <c r="R576" s="904"/>
      <c r="S576" s="901"/>
    </row>
    <row r="577" spans="1:19" s="821" customFormat="1" ht="10.5" customHeight="1">
      <c r="A577" s="822">
        <f t="shared" si="53"/>
        <v>564</v>
      </c>
      <c r="B577" s="823"/>
      <c r="C577" s="811"/>
      <c r="D577" s="812"/>
      <c r="E577" s="813" t="str">
        <f t="shared" si="48"/>
        <v/>
      </c>
      <c r="F577" s="814" t="str">
        <f t="shared" si="49"/>
        <v/>
      </c>
      <c r="G577" s="815" t="str">
        <f t="shared" si="50"/>
        <v/>
      </c>
      <c r="H577" s="812"/>
      <c r="I577" s="812"/>
      <c r="J577" s="812"/>
      <c r="K577" s="816" t="str">
        <f t="shared" si="51"/>
        <v/>
      </c>
      <c r="L577" s="817"/>
      <c r="M577" s="818"/>
      <c r="N577" s="815" t="str">
        <f t="shared" si="52"/>
        <v/>
      </c>
      <c r="O577" s="811"/>
      <c r="P577" s="811"/>
      <c r="Q577" s="904"/>
      <c r="R577" s="904"/>
      <c r="S577" s="901"/>
    </row>
    <row r="578" spans="1:19" s="821" customFormat="1" ht="10.5" customHeight="1">
      <c r="A578" s="822">
        <f t="shared" si="53"/>
        <v>565</v>
      </c>
      <c r="B578" s="823"/>
      <c r="C578" s="811"/>
      <c r="D578" s="812"/>
      <c r="E578" s="813" t="str">
        <f t="shared" si="48"/>
        <v/>
      </c>
      <c r="F578" s="814" t="str">
        <f t="shared" si="49"/>
        <v/>
      </c>
      <c r="G578" s="815" t="str">
        <f t="shared" si="50"/>
        <v/>
      </c>
      <c r="H578" s="812"/>
      <c r="I578" s="812"/>
      <c r="J578" s="812"/>
      <c r="K578" s="816" t="str">
        <f t="shared" si="51"/>
        <v/>
      </c>
      <c r="L578" s="817"/>
      <c r="M578" s="818"/>
      <c r="N578" s="815" t="str">
        <f t="shared" si="52"/>
        <v/>
      </c>
      <c r="O578" s="811"/>
      <c r="P578" s="811"/>
      <c r="Q578" s="904"/>
      <c r="R578" s="904"/>
      <c r="S578" s="901"/>
    </row>
    <row r="579" spans="1:19" s="821" customFormat="1" ht="10.5" customHeight="1">
      <c r="A579" s="822">
        <f t="shared" si="53"/>
        <v>566</v>
      </c>
      <c r="B579" s="823"/>
      <c r="C579" s="811"/>
      <c r="D579" s="812"/>
      <c r="E579" s="813" t="str">
        <f t="shared" si="48"/>
        <v/>
      </c>
      <c r="F579" s="814" t="str">
        <f t="shared" si="49"/>
        <v/>
      </c>
      <c r="G579" s="815" t="str">
        <f t="shared" si="50"/>
        <v/>
      </c>
      <c r="H579" s="812"/>
      <c r="I579" s="812"/>
      <c r="J579" s="812"/>
      <c r="K579" s="816" t="str">
        <f t="shared" si="51"/>
        <v/>
      </c>
      <c r="L579" s="817"/>
      <c r="M579" s="818"/>
      <c r="N579" s="815" t="str">
        <f t="shared" si="52"/>
        <v/>
      </c>
      <c r="O579" s="811"/>
      <c r="P579" s="811"/>
      <c r="Q579" s="904"/>
      <c r="R579" s="904"/>
      <c r="S579" s="901"/>
    </row>
    <row r="580" spans="1:19" s="821" customFormat="1" ht="10.5" customHeight="1">
      <c r="A580" s="822">
        <f t="shared" si="53"/>
        <v>567</v>
      </c>
      <c r="B580" s="823"/>
      <c r="C580" s="811"/>
      <c r="D580" s="812"/>
      <c r="E580" s="813" t="str">
        <f t="shared" si="48"/>
        <v/>
      </c>
      <c r="F580" s="814" t="str">
        <f t="shared" si="49"/>
        <v/>
      </c>
      <c r="G580" s="815" t="str">
        <f t="shared" si="50"/>
        <v/>
      </c>
      <c r="H580" s="812"/>
      <c r="I580" s="812"/>
      <c r="J580" s="812"/>
      <c r="K580" s="816" t="str">
        <f t="shared" si="51"/>
        <v/>
      </c>
      <c r="L580" s="817"/>
      <c r="M580" s="818"/>
      <c r="N580" s="815" t="str">
        <f t="shared" si="52"/>
        <v/>
      </c>
      <c r="O580" s="811"/>
      <c r="P580" s="811"/>
      <c r="Q580" s="904"/>
      <c r="R580" s="904"/>
      <c r="S580" s="901"/>
    </row>
    <row r="581" spans="1:19" s="821" customFormat="1" ht="10.5" customHeight="1">
      <c r="A581" s="822">
        <f t="shared" si="53"/>
        <v>568</v>
      </c>
      <c r="B581" s="823"/>
      <c r="C581" s="811"/>
      <c r="D581" s="812"/>
      <c r="E581" s="813" t="str">
        <f t="shared" si="48"/>
        <v/>
      </c>
      <c r="F581" s="814" t="str">
        <f t="shared" si="49"/>
        <v/>
      </c>
      <c r="G581" s="815" t="str">
        <f t="shared" si="50"/>
        <v/>
      </c>
      <c r="H581" s="812"/>
      <c r="I581" s="812"/>
      <c r="J581" s="812"/>
      <c r="K581" s="816" t="str">
        <f t="shared" si="51"/>
        <v/>
      </c>
      <c r="L581" s="817"/>
      <c r="M581" s="818"/>
      <c r="N581" s="815" t="str">
        <f t="shared" si="52"/>
        <v/>
      </c>
      <c r="O581" s="811"/>
      <c r="P581" s="811"/>
      <c r="Q581" s="904"/>
      <c r="R581" s="904"/>
      <c r="S581" s="901"/>
    </row>
    <row r="582" spans="1:19" s="821" customFormat="1" ht="10.5" customHeight="1">
      <c r="A582" s="822">
        <f t="shared" si="53"/>
        <v>569</v>
      </c>
      <c r="B582" s="823"/>
      <c r="C582" s="811"/>
      <c r="D582" s="812"/>
      <c r="E582" s="813" t="str">
        <f t="shared" si="48"/>
        <v/>
      </c>
      <c r="F582" s="814" t="str">
        <f t="shared" si="49"/>
        <v/>
      </c>
      <c r="G582" s="815" t="str">
        <f t="shared" si="50"/>
        <v/>
      </c>
      <c r="H582" s="812"/>
      <c r="I582" s="812"/>
      <c r="J582" s="812"/>
      <c r="K582" s="816" t="str">
        <f t="shared" si="51"/>
        <v/>
      </c>
      <c r="L582" s="817"/>
      <c r="M582" s="818"/>
      <c r="N582" s="815" t="str">
        <f t="shared" si="52"/>
        <v/>
      </c>
      <c r="O582" s="811"/>
      <c r="P582" s="811"/>
      <c r="Q582" s="904"/>
      <c r="R582" s="904"/>
      <c r="S582" s="901"/>
    </row>
    <row r="583" spans="1:19" s="821" customFormat="1" ht="10.5" customHeight="1">
      <c r="A583" s="822">
        <f t="shared" si="53"/>
        <v>570</v>
      </c>
      <c r="B583" s="823"/>
      <c r="C583" s="811"/>
      <c r="D583" s="812"/>
      <c r="E583" s="813" t="str">
        <f t="shared" si="48"/>
        <v/>
      </c>
      <c r="F583" s="814" t="str">
        <f t="shared" si="49"/>
        <v/>
      </c>
      <c r="G583" s="815" t="str">
        <f t="shared" si="50"/>
        <v/>
      </c>
      <c r="H583" s="812"/>
      <c r="I583" s="812"/>
      <c r="J583" s="812"/>
      <c r="K583" s="816" t="str">
        <f t="shared" si="51"/>
        <v/>
      </c>
      <c r="L583" s="817"/>
      <c r="M583" s="818"/>
      <c r="N583" s="815" t="str">
        <f t="shared" si="52"/>
        <v/>
      </c>
      <c r="O583" s="811"/>
      <c r="P583" s="811"/>
      <c r="Q583" s="904"/>
      <c r="R583" s="904"/>
      <c r="S583" s="901"/>
    </row>
    <row r="584" spans="1:19" s="821" customFormat="1" ht="10.5" customHeight="1">
      <c r="A584" s="822">
        <f t="shared" si="53"/>
        <v>571</v>
      </c>
      <c r="B584" s="823"/>
      <c r="C584" s="811"/>
      <c r="D584" s="812"/>
      <c r="E584" s="813" t="str">
        <f t="shared" si="48"/>
        <v/>
      </c>
      <c r="F584" s="814" t="str">
        <f t="shared" si="49"/>
        <v/>
      </c>
      <c r="G584" s="815" t="str">
        <f t="shared" si="50"/>
        <v/>
      </c>
      <c r="H584" s="812"/>
      <c r="I584" s="812"/>
      <c r="J584" s="812"/>
      <c r="K584" s="816" t="str">
        <f t="shared" si="51"/>
        <v/>
      </c>
      <c r="L584" s="817"/>
      <c r="M584" s="818"/>
      <c r="N584" s="815" t="str">
        <f t="shared" si="52"/>
        <v/>
      </c>
      <c r="O584" s="811"/>
      <c r="P584" s="811"/>
      <c r="Q584" s="904"/>
      <c r="R584" s="904"/>
      <c r="S584" s="901"/>
    </row>
    <row r="585" spans="1:19" s="821" customFormat="1" ht="10.5" customHeight="1">
      <c r="A585" s="822">
        <f t="shared" si="53"/>
        <v>572</v>
      </c>
      <c r="B585" s="823"/>
      <c r="C585" s="811"/>
      <c r="D585" s="812"/>
      <c r="E585" s="813" t="str">
        <f t="shared" si="48"/>
        <v/>
      </c>
      <c r="F585" s="814" t="str">
        <f t="shared" si="49"/>
        <v/>
      </c>
      <c r="G585" s="815" t="str">
        <f t="shared" si="50"/>
        <v/>
      </c>
      <c r="H585" s="812"/>
      <c r="I585" s="812"/>
      <c r="J585" s="812"/>
      <c r="K585" s="816" t="str">
        <f t="shared" si="51"/>
        <v/>
      </c>
      <c r="L585" s="817"/>
      <c r="M585" s="818"/>
      <c r="N585" s="815" t="str">
        <f t="shared" si="52"/>
        <v/>
      </c>
      <c r="O585" s="811"/>
      <c r="P585" s="811"/>
      <c r="Q585" s="904"/>
      <c r="R585" s="904"/>
      <c r="S585" s="901"/>
    </row>
    <row r="586" spans="1:19" s="821" customFormat="1" ht="10.5" customHeight="1">
      <c r="A586" s="822">
        <f t="shared" si="53"/>
        <v>573</v>
      </c>
      <c r="B586" s="823"/>
      <c r="C586" s="811"/>
      <c r="D586" s="812"/>
      <c r="E586" s="813" t="str">
        <f t="shared" si="48"/>
        <v/>
      </c>
      <c r="F586" s="814" t="str">
        <f t="shared" si="49"/>
        <v/>
      </c>
      <c r="G586" s="815" t="str">
        <f t="shared" si="50"/>
        <v/>
      </c>
      <c r="H586" s="812"/>
      <c r="I586" s="812"/>
      <c r="J586" s="812"/>
      <c r="K586" s="816" t="str">
        <f t="shared" si="51"/>
        <v/>
      </c>
      <c r="L586" s="817"/>
      <c r="M586" s="818"/>
      <c r="N586" s="815" t="str">
        <f t="shared" si="52"/>
        <v/>
      </c>
      <c r="O586" s="811"/>
      <c r="P586" s="811"/>
      <c r="Q586" s="904"/>
      <c r="R586" s="904"/>
      <c r="S586" s="901"/>
    </row>
    <row r="587" spans="1:19" s="821" customFormat="1" ht="10.5" customHeight="1">
      <c r="A587" s="822">
        <f t="shared" si="53"/>
        <v>574</v>
      </c>
      <c r="B587" s="823"/>
      <c r="C587" s="811"/>
      <c r="D587" s="812"/>
      <c r="E587" s="813" t="str">
        <f t="shared" si="48"/>
        <v/>
      </c>
      <c r="F587" s="814" t="str">
        <f t="shared" si="49"/>
        <v/>
      </c>
      <c r="G587" s="815" t="str">
        <f t="shared" si="50"/>
        <v/>
      </c>
      <c r="H587" s="812"/>
      <c r="I587" s="812"/>
      <c r="J587" s="812"/>
      <c r="K587" s="816" t="str">
        <f t="shared" si="51"/>
        <v/>
      </c>
      <c r="L587" s="817"/>
      <c r="M587" s="818"/>
      <c r="N587" s="815" t="str">
        <f t="shared" si="52"/>
        <v/>
      </c>
      <c r="O587" s="811"/>
      <c r="P587" s="811"/>
      <c r="Q587" s="904"/>
      <c r="R587" s="904"/>
      <c r="S587" s="901"/>
    </row>
    <row r="588" spans="1:19" s="821" customFormat="1" ht="10.5" customHeight="1">
      <c r="A588" s="822">
        <f t="shared" si="53"/>
        <v>575</v>
      </c>
      <c r="B588" s="823"/>
      <c r="C588" s="811"/>
      <c r="D588" s="812"/>
      <c r="E588" s="813" t="str">
        <f t="shared" si="48"/>
        <v/>
      </c>
      <c r="F588" s="814" t="str">
        <f t="shared" si="49"/>
        <v/>
      </c>
      <c r="G588" s="815" t="str">
        <f t="shared" si="50"/>
        <v/>
      </c>
      <c r="H588" s="812"/>
      <c r="I588" s="812"/>
      <c r="J588" s="812"/>
      <c r="K588" s="816" t="str">
        <f t="shared" si="51"/>
        <v/>
      </c>
      <c r="L588" s="817"/>
      <c r="M588" s="818"/>
      <c r="N588" s="815" t="str">
        <f t="shared" si="52"/>
        <v/>
      </c>
      <c r="O588" s="811"/>
      <c r="P588" s="811"/>
      <c r="Q588" s="904"/>
      <c r="R588" s="904"/>
      <c r="S588" s="901"/>
    </row>
    <row r="589" spans="1:19" s="821" customFormat="1" ht="10.5" customHeight="1">
      <c r="A589" s="822">
        <f t="shared" si="53"/>
        <v>576</v>
      </c>
      <c r="B589" s="823"/>
      <c r="C589" s="811"/>
      <c r="D589" s="812"/>
      <c r="E589" s="813" t="str">
        <f t="shared" si="48"/>
        <v/>
      </c>
      <c r="F589" s="814" t="str">
        <f t="shared" si="49"/>
        <v/>
      </c>
      <c r="G589" s="815" t="str">
        <f t="shared" si="50"/>
        <v/>
      </c>
      <c r="H589" s="812"/>
      <c r="I589" s="812"/>
      <c r="J589" s="812"/>
      <c r="K589" s="816" t="str">
        <f t="shared" si="51"/>
        <v/>
      </c>
      <c r="L589" s="817"/>
      <c r="M589" s="818"/>
      <c r="N589" s="815" t="str">
        <f t="shared" si="52"/>
        <v/>
      </c>
      <c r="O589" s="811"/>
      <c r="P589" s="811"/>
      <c r="Q589" s="904"/>
      <c r="R589" s="904"/>
      <c r="S589" s="901"/>
    </row>
    <row r="590" spans="1:19" s="821" customFormat="1" ht="10.5" customHeight="1">
      <c r="A590" s="822">
        <f t="shared" si="53"/>
        <v>577</v>
      </c>
      <c r="B590" s="823"/>
      <c r="C590" s="811"/>
      <c r="D590" s="812"/>
      <c r="E590" s="813" t="str">
        <f t="shared" ref="E590:E594" si="54">IF(OR(D590="YES", D590="B",D590="BZ",D590="H",D590="HSP",D590="H/V",D590="SP",D590="V",D590="DS",D590="EM",D590="FHT",D590="GA",D590="HHT",D590="M",D590="RHT", D590="RHT/S", D590="RI",D590="S", D590="SW",D590="RELAY",D590="DH",D590="AD",D590="MAG",D590="FAN",D590="SA",,D590="SA",D590="SAA",D590="SAAB",D590="SAB", D590="SAPA",D590="SAPAB",D590="SAPB",D590="SACOA",D590="SACOB",D590="SACOAB", D590="SAPCOA", D590="SAPCOB",D590="SAPCOB",D590="SAPCOAB",D590="SALi", D590="SAALi",D590="SAPLi",D590="SAAR",,D590="SAPABR",D590="SAABR",D590="SAPCOLi",D590="SACOALi",D590="SAALiV",D590="SAPALiV",D590="SAAV",D590="SAPAV",D590="SAPABV",D590="SAABV", D590="COPI", D590="COPI-B", D590="PANEL",D590="BATT",D590="ANNUN", D590="BOOSTER",D590="SFD", D590="S/CO", D590="ET", D590="MOD-2", D590="MOD-10", D590="MOD-M",D590="MOD-R", D590="MOD-R6", D590="MOD-CR", D590="MOD-1", D590="MOD-S",D590="MOD-P",),"3", IF(OR(D590="EOL"),"m",""))</f>
        <v/>
      </c>
      <c r="F590" s="814" t="str">
        <f t="shared" ref="F590:F594" si="55">IF(OR(D590="PANEL", D590="ANNUN", D590="S/CO", D590="MOD-2", D590="MOD-10", D590="MOD-M",D590="ISO-D", D590="SFD", D590="DS", D590="ET", D590="FHT", D590="GA", D590="HHT", D590="M", D590="RHT", D590="RHT/S",D590="S",D590="S/CO", D590="FS",D590="TS",D590="SS",D590="LA",D590="FP",D590="PL",D590="SUP"), "3", IF(OR(D590="B", D590="BZ", D590="H", D590="HSP", D590="H/V", D590="SP", D590="V", D590="SW", D590="AD", D590="MAG", D590="FAN", D590="RI", D590="EOL", D590="EM",  D590="SW", D590="RELAY", D590="DH",D590="MOD-R", D590="MOD-R6", D590="MOD-CR"), "m", ""))</f>
        <v/>
      </c>
      <c r="G590" s="815" t="str">
        <f t="shared" ref="G590:G594" si="56">IF(OR(D590="YES",D590="PANEL",D590="BOOSTER",D590="B",D590="BZ",D590="H",D590="HSP",D590="H/V",D590="SP",D590="V",D590="AD",D590="MAG",D590="FAN",D590="RELAY",D590="DH",D590="SW",D590="MOD-R", D590="MOD-R6", D590="MOD-CR",D590="ISO-A"),"3",IF(OR(D590="SFD"),"m",""))</f>
        <v/>
      </c>
      <c r="H590" s="812"/>
      <c r="I590" s="812"/>
      <c r="J590" s="812"/>
      <c r="K590" s="816" t="str">
        <f t="shared" ref="K590:K594" si="57">IF(D590="EOL","3","")</f>
        <v/>
      </c>
      <c r="L590" s="817"/>
      <c r="M590" s="818"/>
      <c r="N590" s="815" t="str">
        <f t="shared" ref="N590:N594" si="58">IF(OR(D590="PANEL", D590="ANNUN", D590="BATT",D590="BOOSTER",D590="B", D590="BZ", D590="H", D590="HSP", D590="H/V", D590="SP", D590="V", D590="DS", D590="EOL", D590="EM", D590="ET", D590="FHT", D590="GA", D590="HHT", D590="M", D590="RHT",D590="RHT/S", D590="RI", D590="S",D590="S/CO",D590="SW",D590="ISO-D",D590="ISO-A",D590="SA",D590="SAA",D590="SAAB",D590="SAB", D590="SAPA",D590="SAPAB",D590="SAPB",D590="SACOA",D590="SACOB",D590="SACOAB", D590="SAPCOA", D590="SAPCOB",D590="SAPCOB",D590="SAPCOAB",D590="SALi", D590="SAALi",D590="SAPLi",D590="SAAR",D590="SAPABR",D590="SAABR",,D590="SAPCOLi",D590="SACOALi",D590="SAALiV",D590="SAPALiV",D590="SAAV",D590="SAPAV",D590="SAPABV",D590="SAABV", D590="COPI", D590="COPI-B", D590="SW",D590="MOD-1", D590="MOD-S",D590="MOD-P",D590="MOD-2", D590="MOD-10", D590="MOD-M",D590="MOD-R", D590="MOD-R6", D590="MOD-CR",D590="SFD"), "3", IF(OR(D590="RELAY", D590="AD", D590="MAG", D590="FAN",D590="DH"), "m", ""))</f>
        <v/>
      </c>
      <c r="O590" s="811"/>
      <c r="P590" s="811"/>
      <c r="Q590" s="904"/>
      <c r="R590" s="904"/>
      <c r="S590" s="901"/>
    </row>
    <row r="591" spans="1:19" s="821" customFormat="1" ht="10.5" customHeight="1">
      <c r="A591" s="822">
        <f t="shared" si="53"/>
        <v>578</v>
      </c>
      <c r="B591" s="823"/>
      <c r="C591" s="811"/>
      <c r="D591" s="812"/>
      <c r="E591" s="813" t="str">
        <f t="shared" si="54"/>
        <v/>
      </c>
      <c r="F591" s="814" t="str">
        <f t="shared" si="55"/>
        <v/>
      </c>
      <c r="G591" s="815" t="str">
        <f t="shared" si="56"/>
        <v/>
      </c>
      <c r="H591" s="812"/>
      <c r="I591" s="812"/>
      <c r="J591" s="812"/>
      <c r="K591" s="816" t="str">
        <f t="shared" si="57"/>
        <v/>
      </c>
      <c r="L591" s="817"/>
      <c r="M591" s="818"/>
      <c r="N591" s="815" t="str">
        <f t="shared" si="58"/>
        <v/>
      </c>
      <c r="O591" s="811"/>
      <c r="P591" s="811"/>
      <c r="Q591" s="904"/>
      <c r="R591" s="904"/>
      <c r="S591" s="901"/>
    </row>
    <row r="592" spans="1:19" s="821" customFormat="1" ht="10.5" customHeight="1">
      <c r="A592" s="822">
        <f t="shared" ref="A592:A594" si="59">A591+1</f>
        <v>579</v>
      </c>
      <c r="B592" s="823"/>
      <c r="C592" s="811"/>
      <c r="D592" s="812"/>
      <c r="E592" s="813" t="str">
        <f t="shared" si="54"/>
        <v/>
      </c>
      <c r="F592" s="814" t="str">
        <f t="shared" si="55"/>
        <v/>
      </c>
      <c r="G592" s="815" t="str">
        <f t="shared" si="56"/>
        <v/>
      </c>
      <c r="H592" s="812"/>
      <c r="I592" s="812"/>
      <c r="J592" s="812"/>
      <c r="K592" s="816" t="str">
        <f t="shared" si="57"/>
        <v/>
      </c>
      <c r="L592" s="817"/>
      <c r="M592" s="818"/>
      <c r="N592" s="815" t="str">
        <f t="shared" si="58"/>
        <v/>
      </c>
      <c r="O592" s="811"/>
      <c r="P592" s="811"/>
      <c r="Q592" s="904"/>
      <c r="R592" s="904"/>
      <c r="S592" s="901"/>
    </row>
    <row r="593" spans="1:19" s="821" customFormat="1" ht="10.5" customHeight="1">
      <c r="A593" s="822">
        <f t="shared" si="59"/>
        <v>580</v>
      </c>
      <c r="B593" s="823"/>
      <c r="C593" s="811"/>
      <c r="D593" s="812"/>
      <c r="E593" s="813" t="str">
        <f t="shared" si="54"/>
        <v/>
      </c>
      <c r="F593" s="814" t="str">
        <f t="shared" si="55"/>
        <v/>
      </c>
      <c r="G593" s="815" t="str">
        <f t="shared" si="56"/>
        <v/>
      </c>
      <c r="H593" s="812"/>
      <c r="I593" s="812"/>
      <c r="J593" s="812"/>
      <c r="K593" s="816" t="str">
        <f t="shared" si="57"/>
        <v/>
      </c>
      <c r="L593" s="817"/>
      <c r="M593" s="818"/>
      <c r="N593" s="815" t="str">
        <f t="shared" si="58"/>
        <v/>
      </c>
      <c r="O593" s="811"/>
      <c r="P593" s="811"/>
      <c r="Q593" s="904"/>
      <c r="R593" s="904"/>
      <c r="S593" s="901"/>
    </row>
    <row r="594" spans="1:19" s="821" customFormat="1" ht="10.5" customHeight="1">
      <c r="A594" s="822">
        <f t="shared" si="59"/>
        <v>581</v>
      </c>
      <c r="B594" s="823"/>
      <c r="C594" s="811"/>
      <c r="D594" s="812"/>
      <c r="E594" s="813" t="str">
        <f t="shared" si="54"/>
        <v/>
      </c>
      <c r="F594" s="814" t="str">
        <f t="shared" si="55"/>
        <v/>
      </c>
      <c r="G594" s="815" t="str">
        <f t="shared" si="56"/>
        <v/>
      </c>
      <c r="H594" s="812"/>
      <c r="I594" s="812"/>
      <c r="J594" s="812"/>
      <c r="K594" s="816" t="str">
        <f t="shared" si="57"/>
        <v/>
      </c>
      <c r="L594" s="817"/>
      <c r="M594" s="818"/>
      <c r="N594" s="815" t="str">
        <f t="shared" si="58"/>
        <v/>
      </c>
      <c r="O594" s="811"/>
      <c r="P594" s="811"/>
      <c r="Q594" s="904"/>
      <c r="R594" s="904"/>
      <c r="S594" s="901"/>
    </row>
    <row r="595" spans="1:19">
      <c r="J595" s="827"/>
      <c r="S595" s="829"/>
    </row>
    <row r="596" spans="1:19">
      <c r="J596" s="827"/>
      <c r="S596" s="829"/>
    </row>
    <row r="597" spans="1:19">
      <c r="J597" s="827"/>
      <c r="S597" s="829"/>
    </row>
    <row r="598" spans="1:19">
      <c r="J598" s="827"/>
      <c r="S598" s="829"/>
    </row>
    <row r="599" spans="1:19">
      <c r="J599" s="827"/>
      <c r="S599" s="829"/>
    </row>
    <row r="600" spans="1:19">
      <c r="J600" s="827"/>
      <c r="S600" s="829"/>
    </row>
    <row r="601" spans="1:19">
      <c r="J601" s="827"/>
      <c r="S601" s="829"/>
    </row>
    <row r="602" spans="1:19">
      <c r="J602" s="827"/>
      <c r="S602" s="829"/>
    </row>
    <row r="603" spans="1:19">
      <c r="J603" s="827"/>
      <c r="S603" s="829"/>
    </row>
    <row r="604" spans="1:19">
      <c r="J604" s="827"/>
      <c r="S604" s="829"/>
    </row>
    <row r="605" spans="1:19">
      <c r="J605" s="827"/>
      <c r="S605" s="829"/>
    </row>
    <row r="606" spans="1:19">
      <c r="J606" s="827"/>
      <c r="S606" s="829"/>
    </row>
    <row r="607" spans="1:19">
      <c r="J607" s="827"/>
      <c r="S607" s="829"/>
    </row>
    <row r="608" spans="1:19">
      <c r="J608" s="827"/>
      <c r="S608" s="829"/>
    </row>
    <row r="609" spans="10:19">
      <c r="J609" s="827"/>
      <c r="S609" s="829"/>
    </row>
    <row r="610" spans="10:19">
      <c r="J610" s="827"/>
      <c r="S610" s="829"/>
    </row>
    <row r="611" spans="10:19">
      <c r="J611" s="827"/>
      <c r="S611" s="829"/>
    </row>
    <row r="612" spans="10:19">
      <c r="J612" s="827"/>
      <c r="S612" s="829"/>
    </row>
    <row r="613" spans="10:19">
      <c r="J613" s="827"/>
      <c r="S613" s="829"/>
    </row>
    <row r="614" spans="10:19">
      <c r="J614" s="827"/>
      <c r="S614" s="829"/>
    </row>
    <row r="615" spans="10:19">
      <c r="J615" s="827"/>
      <c r="S615" s="829"/>
    </row>
    <row r="616" spans="10:19">
      <c r="J616" s="827"/>
      <c r="S616" s="829"/>
    </row>
    <row r="617" spans="10:19">
      <c r="J617" s="827"/>
      <c r="S617" s="829"/>
    </row>
    <row r="618" spans="10:19">
      <c r="J618" s="827"/>
      <c r="S618" s="829"/>
    </row>
    <row r="619" spans="10:19">
      <c r="J619" s="827"/>
      <c r="S619" s="829"/>
    </row>
    <row r="620" spans="10:19">
      <c r="J620" s="827"/>
      <c r="S620" s="829"/>
    </row>
    <row r="621" spans="10:19">
      <c r="J621" s="827"/>
      <c r="S621" s="829"/>
    </row>
    <row r="622" spans="10:19">
      <c r="J622" s="827"/>
      <c r="S622" s="829"/>
    </row>
    <row r="623" spans="10:19">
      <c r="J623" s="827"/>
      <c r="S623" s="829"/>
    </row>
    <row r="624" spans="10:19">
      <c r="J624" s="827"/>
      <c r="S624" s="829"/>
    </row>
    <row r="625" spans="10:19">
      <c r="J625" s="827"/>
      <c r="S625" s="829"/>
    </row>
    <row r="626" spans="10:19">
      <c r="J626" s="827"/>
      <c r="S626" s="829"/>
    </row>
    <row r="627" spans="10:19">
      <c r="J627" s="827"/>
      <c r="S627" s="829"/>
    </row>
    <row r="628" spans="10:19">
      <c r="J628" s="827"/>
      <c r="S628" s="829"/>
    </row>
    <row r="629" spans="10:19">
      <c r="J629" s="827"/>
      <c r="S629" s="829"/>
    </row>
    <row r="630" spans="10:19">
      <c r="J630" s="827"/>
      <c r="S630" s="829"/>
    </row>
    <row r="631" spans="10:19">
      <c r="J631" s="827"/>
      <c r="S631" s="829"/>
    </row>
    <row r="632" spans="10:19">
      <c r="J632" s="827"/>
      <c r="S632" s="829"/>
    </row>
    <row r="633" spans="10:19">
      <c r="J633" s="827"/>
      <c r="S633" s="829"/>
    </row>
    <row r="634" spans="10:19">
      <c r="J634" s="827"/>
      <c r="S634" s="829"/>
    </row>
    <row r="635" spans="10:19">
      <c r="J635" s="827"/>
      <c r="S635" s="829"/>
    </row>
    <row r="636" spans="10:19">
      <c r="J636" s="827"/>
      <c r="S636" s="829"/>
    </row>
    <row r="637" spans="10:19">
      <c r="J637" s="827"/>
      <c r="S637" s="829"/>
    </row>
    <row r="638" spans="10:19">
      <c r="J638" s="827"/>
      <c r="S638" s="829"/>
    </row>
    <row r="639" spans="10:19">
      <c r="J639" s="827"/>
      <c r="S639" s="829"/>
    </row>
    <row r="640" spans="10:19">
      <c r="J640" s="827"/>
      <c r="S640" s="829"/>
    </row>
    <row r="641" spans="10:19">
      <c r="J641" s="827"/>
      <c r="S641" s="829"/>
    </row>
    <row r="642" spans="10:19">
      <c r="J642" s="827"/>
      <c r="S642" s="829"/>
    </row>
    <row r="643" spans="10:19">
      <c r="J643" s="827"/>
      <c r="S643" s="829"/>
    </row>
    <row r="644" spans="10:19">
      <c r="J644" s="827"/>
      <c r="S644" s="829"/>
    </row>
    <row r="645" spans="10:19">
      <c r="J645" s="827"/>
      <c r="S645" s="829"/>
    </row>
    <row r="646" spans="10:19">
      <c r="J646" s="827"/>
      <c r="S646" s="829"/>
    </row>
    <row r="647" spans="10:19">
      <c r="J647" s="827"/>
      <c r="S647" s="829"/>
    </row>
    <row r="648" spans="10:19">
      <c r="J648" s="827"/>
      <c r="S648" s="829"/>
    </row>
    <row r="649" spans="10:19">
      <c r="J649" s="827"/>
      <c r="S649" s="829"/>
    </row>
    <row r="650" spans="10:19">
      <c r="J650" s="827"/>
      <c r="S650" s="829"/>
    </row>
    <row r="651" spans="10:19">
      <c r="J651" s="827"/>
      <c r="S651" s="829"/>
    </row>
    <row r="652" spans="10:19">
      <c r="J652" s="827"/>
      <c r="S652" s="829"/>
    </row>
    <row r="653" spans="10:19">
      <c r="J653" s="827"/>
      <c r="S653" s="829"/>
    </row>
    <row r="654" spans="10:19">
      <c r="J654" s="827"/>
      <c r="S654" s="829"/>
    </row>
    <row r="655" spans="10:19">
      <c r="J655" s="827"/>
      <c r="S655" s="829"/>
    </row>
    <row r="656" spans="10:19">
      <c r="J656" s="827"/>
      <c r="S656" s="829"/>
    </row>
    <row r="657" spans="10:19">
      <c r="J657" s="827"/>
      <c r="S657" s="829"/>
    </row>
    <row r="658" spans="10:19">
      <c r="J658" s="827"/>
      <c r="S658" s="829"/>
    </row>
    <row r="659" spans="10:19">
      <c r="J659" s="827"/>
      <c r="S659" s="829"/>
    </row>
    <row r="660" spans="10:19">
      <c r="J660" s="827"/>
      <c r="S660" s="829"/>
    </row>
    <row r="661" spans="10:19">
      <c r="J661" s="827"/>
      <c r="S661" s="829"/>
    </row>
    <row r="662" spans="10:19">
      <c r="J662" s="827"/>
      <c r="S662" s="829"/>
    </row>
    <row r="663" spans="10:19">
      <c r="J663" s="827"/>
      <c r="S663" s="829"/>
    </row>
    <row r="664" spans="10:19">
      <c r="J664" s="827"/>
      <c r="S664" s="829"/>
    </row>
    <row r="665" spans="10:19">
      <c r="J665" s="827"/>
      <c r="S665" s="829"/>
    </row>
    <row r="666" spans="10:19">
      <c r="J666" s="827"/>
      <c r="S666" s="829"/>
    </row>
    <row r="667" spans="10:19">
      <c r="J667" s="827"/>
      <c r="S667" s="829"/>
    </row>
    <row r="668" spans="10:19">
      <c r="J668" s="827"/>
      <c r="S668" s="829"/>
    </row>
    <row r="669" spans="10:19">
      <c r="J669" s="827"/>
      <c r="S669" s="829"/>
    </row>
    <row r="670" spans="10:19">
      <c r="J670" s="827"/>
      <c r="S670" s="829"/>
    </row>
    <row r="671" spans="10:19">
      <c r="J671" s="827"/>
      <c r="S671" s="829"/>
    </row>
    <row r="672" spans="10:19">
      <c r="J672" s="827"/>
      <c r="S672" s="829"/>
    </row>
    <row r="673" spans="10:19">
      <c r="J673" s="827"/>
      <c r="S673" s="829"/>
    </row>
    <row r="674" spans="10:19">
      <c r="J674" s="827"/>
      <c r="S674" s="829"/>
    </row>
    <row r="675" spans="10:19">
      <c r="J675" s="827"/>
      <c r="S675" s="829"/>
    </row>
    <row r="676" spans="10:19">
      <c r="J676" s="827"/>
      <c r="S676" s="829"/>
    </row>
    <row r="677" spans="10:19">
      <c r="J677" s="827"/>
      <c r="S677" s="829"/>
    </row>
    <row r="678" spans="10:19">
      <c r="J678" s="827"/>
      <c r="S678" s="829"/>
    </row>
    <row r="679" spans="10:19">
      <c r="J679" s="827"/>
      <c r="S679" s="829"/>
    </row>
    <row r="680" spans="10:19">
      <c r="J680" s="827"/>
      <c r="S680" s="829"/>
    </row>
    <row r="681" spans="10:19">
      <c r="J681" s="827"/>
      <c r="S681" s="829"/>
    </row>
    <row r="682" spans="10:19">
      <c r="J682" s="827"/>
      <c r="S682" s="829"/>
    </row>
    <row r="683" spans="10:19">
      <c r="J683" s="827"/>
      <c r="S683" s="829"/>
    </row>
    <row r="684" spans="10:19">
      <c r="J684" s="827"/>
      <c r="S684" s="829"/>
    </row>
    <row r="685" spans="10:19">
      <c r="J685" s="827"/>
      <c r="S685" s="829"/>
    </row>
    <row r="686" spans="10:19">
      <c r="J686" s="827"/>
      <c r="S686" s="829"/>
    </row>
    <row r="687" spans="10:19">
      <c r="J687" s="827"/>
      <c r="S687" s="829"/>
    </row>
    <row r="688" spans="10:19">
      <c r="J688" s="827"/>
      <c r="S688" s="829"/>
    </row>
    <row r="689" spans="10:19">
      <c r="J689" s="827"/>
      <c r="S689" s="829"/>
    </row>
    <row r="690" spans="10:19">
      <c r="J690" s="827"/>
      <c r="S690" s="829"/>
    </row>
    <row r="691" spans="10:19">
      <c r="J691" s="827"/>
      <c r="S691" s="829"/>
    </row>
    <row r="692" spans="10:19">
      <c r="J692" s="827"/>
      <c r="S692" s="829"/>
    </row>
    <row r="693" spans="10:19">
      <c r="J693" s="827"/>
      <c r="S693" s="829"/>
    </row>
    <row r="694" spans="10:19">
      <c r="J694" s="827"/>
      <c r="S694" s="829"/>
    </row>
    <row r="695" spans="10:19">
      <c r="J695" s="827"/>
      <c r="S695" s="829"/>
    </row>
    <row r="696" spans="10:19">
      <c r="J696" s="827"/>
      <c r="S696" s="829"/>
    </row>
    <row r="697" spans="10:19">
      <c r="J697" s="827"/>
      <c r="S697" s="829"/>
    </row>
    <row r="698" spans="10:19">
      <c r="J698" s="827"/>
      <c r="S698" s="829"/>
    </row>
    <row r="699" spans="10:19">
      <c r="J699" s="827"/>
      <c r="S699" s="829"/>
    </row>
    <row r="700" spans="10:19">
      <c r="J700" s="827"/>
      <c r="S700" s="829"/>
    </row>
    <row r="701" spans="10:19">
      <c r="J701" s="827"/>
      <c r="S701" s="829"/>
    </row>
    <row r="702" spans="10:19">
      <c r="J702" s="827"/>
      <c r="S702" s="829"/>
    </row>
    <row r="703" spans="10:19">
      <c r="J703" s="827"/>
      <c r="S703" s="829"/>
    </row>
    <row r="704" spans="10:19">
      <c r="J704" s="827"/>
      <c r="S704" s="829"/>
    </row>
    <row r="705" spans="10:19">
      <c r="J705" s="827"/>
      <c r="S705" s="829"/>
    </row>
    <row r="706" spans="10:19">
      <c r="J706" s="827"/>
      <c r="S706" s="829"/>
    </row>
    <row r="707" spans="10:19">
      <c r="J707" s="827"/>
      <c r="S707" s="829"/>
    </row>
    <row r="708" spans="10:19">
      <c r="J708" s="827"/>
      <c r="S708" s="829"/>
    </row>
    <row r="709" spans="10:19">
      <c r="J709" s="827"/>
      <c r="S709" s="829"/>
    </row>
    <row r="710" spans="10:19">
      <c r="J710" s="827"/>
      <c r="S710" s="829"/>
    </row>
    <row r="711" spans="10:19">
      <c r="J711" s="827"/>
      <c r="S711" s="829"/>
    </row>
    <row r="712" spans="10:19">
      <c r="J712" s="827"/>
      <c r="S712" s="829"/>
    </row>
    <row r="713" spans="10:19">
      <c r="J713" s="827"/>
      <c r="S713" s="829"/>
    </row>
    <row r="714" spans="10:19">
      <c r="J714" s="827"/>
      <c r="S714" s="829"/>
    </row>
    <row r="715" spans="10:19">
      <c r="J715" s="827"/>
      <c r="S715" s="829"/>
    </row>
    <row r="716" spans="10:19">
      <c r="J716" s="827"/>
      <c r="S716" s="829"/>
    </row>
    <row r="717" spans="10:19">
      <c r="J717" s="827"/>
      <c r="S717" s="829"/>
    </row>
    <row r="718" spans="10:19">
      <c r="J718" s="827"/>
      <c r="S718" s="829"/>
    </row>
    <row r="719" spans="10:19">
      <c r="J719" s="827"/>
      <c r="S719" s="829"/>
    </row>
    <row r="720" spans="10:19">
      <c r="J720" s="827"/>
      <c r="S720" s="829"/>
    </row>
    <row r="721" spans="10:19">
      <c r="J721" s="827"/>
      <c r="S721" s="829"/>
    </row>
    <row r="722" spans="10:19">
      <c r="J722" s="827"/>
      <c r="S722" s="829"/>
    </row>
    <row r="723" spans="10:19">
      <c r="J723" s="827"/>
      <c r="S723" s="829"/>
    </row>
    <row r="724" spans="10:19">
      <c r="J724" s="827"/>
      <c r="S724" s="829"/>
    </row>
    <row r="725" spans="10:19">
      <c r="J725" s="827"/>
      <c r="S725" s="829"/>
    </row>
    <row r="726" spans="10:19">
      <c r="J726" s="827"/>
      <c r="S726" s="829"/>
    </row>
    <row r="727" spans="10:19">
      <c r="J727" s="827"/>
      <c r="S727" s="829"/>
    </row>
    <row r="728" spans="10:19">
      <c r="J728" s="827"/>
      <c r="S728" s="829"/>
    </row>
    <row r="729" spans="10:19">
      <c r="J729" s="827"/>
      <c r="S729" s="829"/>
    </row>
    <row r="730" spans="10:19">
      <c r="J730" s="827"/>
      <c r="S730" s="829"/>
    </row>
    <row r="731" spans="10:19">
      <c r="J731" s="827"/>
      <c r="S731" s="829"/>
    </row>
    <row r="732" spans="10:19">
      <c r="J732" s="827"/>
      <c r="S732" s="829"/>
    </row>
    <row r="733" spans="10:19">
      <c r="J733" s="827"/>
      <c r="S733" s="829"/>
    </row>
    <row r="734" spans="10:19">
      <c r="J734" s="827"/>
      <c r="S734" s="829"/>
    </row>
    <row r="735" spans="10:19">
      <c r="J735" s="827"/>
      <c r="S735" s="829"/>
    </row>
    <row r="736" spans="10:19">
      <c r="J736" s="827"/>
      <c r="S736" s="829"/>
    </row>
    <row r="737" spans="10:19">
      <c r="J737" s="827"/>
      <c r="S737" s="829"/>
    </row>
    <row r="738" spans="10:19">
      <c r="J738" s="827"/>
      <c r="S738" s="829"/>
    </row>
    <row r="739" spans="10:19">
      <c r="J739" s="827"/>
      <c r="S739" s="829"/>
    </row>
    <row r="740" spans="10:19">
      <c r="J740" s="827"/>
      <c r="S740" s="829"/>
    </row>
    <row r="741" spans="10:19">
      <c r="J741" s="827"/>
      <c r="S741" s="829"/>
    </row>
    <row r="742" spans="10:19">
      <c r="J742" s="827"/>
      <c r="S742" s="829"/>
    </row>
    <row r="743" spans="10:19">
      <c r="J743" s="827"/>
      <c r="S743" s="829"/>
    </row>
    <row r="744" spans="10:19">
      <c r="J744" s="827"/>
      <c r="S744" s="829"/>
    </row>
    <row r="745" spans="10:19">
      <c r="J745" s="827"/>
      <c r="S745" s="829"/>
    </row>
    <row r="746" spans="10:19">
      <c r="J746" s="827"/>
      <c r="S746" s="829"/>
    </row>
    <row r="747" spans="10:19">
      <c r="J747" s="827"/>
      <c r="S747" s="829"/>
    </row>
    <row r="748" spans="10:19">
      <c r="J748" s="827"/>
      <c r="S748" s="829"/>
    </row>
    <row r="749" spans="10:19">
      <c r="J749" s="827"/>
      <c r="S749" s="829"/>
    </row>
    <row r="750" spans="10:19">
      <c r="J750" s="827"/>
      <c r="S750" s="829"/>
    </row>
    <row r="751" spans="10:19">
      <c r="J751" s="827"/>
      <c r="S751" s="829"/>
    </row>
    <row r="752" spans="10:19">
      <c r="J752" s="827"/>
      <c r="S752" s="829"/>
    </row>
    <row r="753" spans="10:19">
      <c r="J753" s="827"/>
      <c r="S753" s="829"/>
    </row>
    <row r="754" spans="10:19">
      <c r="J754" s="827"/>
      <c r="S754" s="829"/>
    </row>
    <row r="755" spans="10:19">
      <c r="J755" s="827"/>
      <c r="S755" s="829"/>
    </row>
    <row r="756" spans="10:19">
      <c r="J756" s="827"/>
      <c r="S756" s="829"/>
    </row>
    <row r="757" spans="10:19">
      <c r="J757" s="827"/>
      <c r="S757" s="829"/>
    </row>
    <row r="758" spans="10:19">
      <c r="J758" s="827"/>
      <c r="S758" s="829"/>
    </row>
    <row r="759" spans="10:19">
      <c r="J759" s="827"/>
      <c r="S759" s="829"/>
    </row>
    <row r="760" spans="10:19">
      <c r="J760" s="827"/>
      <c r="S760" s="829"/>
    </row>
    <row r="761" spans="10:19">
      <c r="J761" s="827"/>
      <c r="S761" s="829"/>
    </row>
    <row r="762" spans="10:19">
      <c r="J762" s="827"/>
      <c r="S762" s="829"/>
    </row>
    <row r="763" spans="10:19">
      <c r="J763" s="827"/>
      <c r="S763" s="829"/>
    </row>
    <row r="764" spans="10:19">
      <c r="J764" s="827"/>
      <c r="S764" s="829"/>
    </row>
    <row r="765" spans="10:19">
      <c r="J765" s="827"/>
      <c r="S765" s="829"/>
    </row>
    <row r="766" spans="10:19">
      <c r="J766" s="827"/>
      <c r="S766" s="829"/>
    </row>
    <row r="767" spans="10:19">
      <c r="J767" s="827"/>
      <c r="S767" s="829"/>
    </row>
    <row r="768" spans="10:19">
      <c r="J768" s="827"/>
      <c r="S768" s="829"/>
    </row>
    <row r="769" spans="10:19">
      <c r="J769" s="827"/>
      <c r="S769" s="829"/>
    </row>
    <row r="770" spans="10:19">
      <c r="J770" s="827"/>
      <c r="S770" s="829"/>
    </row>
    <row r="771" spans="10:19">
      <c r="J771" s="827"/>
      <c r="S771" s="829"/>
    </row>
    <row r="772" spans="10:19">
      <c r="J772" s="827"/>
      <c r="S772" s="829"/>
    </row>
    <row r="773" spans="10:19">
      <c r="J773" s="827"/>
      <c r="S773" s="829"/>
    </row>
    <row r="774" spans="10:19">
      <c r="J774" s="827"/>
      <c r="S774" s="829"/>
    </row>
    <row r="775" spans="10:19">
      <c r="J775" s="827"/>
      <c r="S775" s="829"/>
    </row>
    <row r="776" spans="10:19">
      <c r="J776" s="827"/>
      <c r="S776" s="829"/>
    </row>
    <row r="777" spans="10:19">
      <c r="J777" s="827"/>
      <c r="S777" s="829"/>
    </row>
    <row r="778" spans="10:19">
      <c r="J778" s="827"/>
      <c r="S778" s="829"/>
    </row>
    <row r="779" spans="10:19">
      <c r="J779" s="827"/>
      <c r="S779" s="829"/>
    </row>
    <row r="780" spans="10:19">
      <c r="J780" s="827"/>
      <c r="S780" s="829"/>
    </row>
    <row r="781" spans="10:19">
      <c r="J781" s="827"/>
      <c r="S781" s="829"/>
    </row>
    <row r="782" spans="10:19">
      <c r="J782" s="827"/>
      <c r="S782" s="829"/>
    </row>
    <row r="783" spans="10:19">
      <c r="J783" s="827"/>
      <c r="S783" s="829"/>
    </row>
    <row r="784" spans="10:19">
      <c r="J784" s="827"/>
      <c r="S784" s="829"/>
    </row>
    <row r="785" spans="10:19">
      <c r="J785" s="827"/>
      <c r="S785" s="829"/>
    </row>
    <row r="786" spans="10:19">
      <c r="J786" s="827"/>
      <c r="S786" s="829"/>
    </row>
    <row r="787" spans="10:19">
      <c r="J787" s="827"/>
      <c r="S787" s="829"/>
    </row>
    <row r="788" spans="10:19">
      <c r="J788" s="827"/>
      <c r="S788" s="829"/>
    </row>
    <row r="789" spans="10:19">
      <c r="J789" s="827"/>
      <c r="S789" s="829"/>
    </row>
    <row r="790" spans="10:19">
      <c r="J790" s="827"/>
      <c r="S790" s="829"/>
    </row>
    <row r="791" spans="10:19">
      <c r="J791" s="827"/>
      <c r="S791" s="829"/>
    </row>
    <row r="792" spans="10:19">
      <c r="J792" s="827"/>
      <c r="S792" s="829"/>
    </row>
    <row r="793" spans="10:19">
      <c r="J793" s="827"/>
      <c r="S793" s="829"/>
    </row>
    <row r="794" spans="10:19">
      <c r="J794" s="827"/>
      <c r="S794" s="829"/>
    </row>
    <row r="795" spans="10:19">
      <c r="J795" s="827"/>
      <c r="S795" s="829"/>
    </row>
    <row r="796" spans="10:19">
      <c r="J796" s="827"/>
      <c r="S796" s="829"/>
    </row>
    <row r="797" spans="10:19">
      <c r="J797" s="827"/>
      <c r="S797" s="829"/>
    </row>
    <row r="798" spans="10:19">
      <c r="J798" s="827"/>
      <c r="S798" s="829"/>
    </row>
    <row r="799" spans="10:19">
      <c r="J799" s="827"/>
      <c r="S799" s="829"/>
    </row>
    <row r="800" spans="10:19">
      <c r="J800" s="827"/>
      <c r="S800" s="829"/>
    </row>
    <row r="801" spans="10:19">
      <c r="J801" s="827"/>
      <c r="S801" s="829"/>
    </row>
    <row r="802" spans="10:19">
      <c r="J802" s="827"/>
      <c r="S802" s="829"/>
    </row>
    <row r="803" spans="10:19">
      <c r="J803" s="827"/>
      <c r="S803" s="829"/>
    </row>
    <row r="804" spans="10:19">
      <c r="J804" s="827"/>
      <c r="S804" s="829"/>
    </row>
    <row r="805" spans="10:19">
      <c r="J805" s="827"/>
      <c r="S805" s="829"/>
    </row>
    <row r="806" spans="10:19">
      <c r="J806" s="827"/>
      <c r="S806" s="829"/>
    </row>
    <row r="807" spans="10:19">
      <c r="J807" s="827"/>
      <c r="S807" s="829"/>
    </row>
    <row r="808" spans="10:19">
      <c r="J808" s="827"/>
      <c r="S808" s="829"/>
    </row>
    <row r="809" spans="10:19">
      <c r="J809" s="827"/>
      <c r="S809" s="829"/>
    </row>
    <row r="810" spans="10:19">
      <c r="J810" s="827"/>
      <c r="S810" s="829"/>
    </row>
    <row r="811" spans="10:19">
      <c r="J811" s="827"/>
      <c r="S811" s="829"/>
    </row>
    <row r="812" spans="10:19">
      <c r="J812" s="827"/>
      <c r="S812" s="829"/>
    </row>
    <row r="813" spans="10:19">
      <c r="J813" s="827"/>
      <c r="S813" s="829"/>
    </row>
    <row r="814" spans="10:19">
      <c r="J814" s="827"/>
      <c r="S814" s="829"/>
    </row>
    <row r="815" spans="10:19">
      <c r="J815" s="827"/>
      <c r="S815" s="829"/>
    </row>
    <row r="816" spans="10:19">
      <c r="J816" s="827"/>
      <c r="S816" s="829"/>
    </row>
    <row r="817" spans="10:19">
      <c r="J817" s="827"/>
      <c r="S817" s="829"/>
    </row>
    <row r="818" spans="10:19">
      <c r="J818" s="827"/>
      <c r="S818" s="829"/>
    </row>
    <row r="819" spans="10:19">
      <c r="J819" s="827"/>
      <c r="S819" s="829"/>
    </row>
    <row r="820" spans="10:19">
      <c r="J820" s="827"/>
      <c r="S820" s="829"/>
    </row>
    <row r="821" spans="10:19">
      <c r="J821" s="827"/>
      <c r="S821" s="829"/>
    </row>
    <row r="822" spans="10:19">
      <c r="J822" s="827"/>
      <c r="S822" s="829"/>
    </row>
    <row r="823" spans="10:19">
      <c r="J823" s="827"/>
      <c r="S823" s="829"/>
    </row>
    <row r="824" spans="10:19">
      <c r="J824" s="827"/>
      <c r="S824" s="829"/>
    </row>
    <row r="825" spans="10:19">
      <c r="J825" s="827"/>
      <c r="S825" s="829"/>
    </row>
    <row r="826" spans="10:19">
      <c r="J826" s="827"/>
      <c r="S826" s="829"/>
    </row>
    <row r="827" spans="10:19">
      <c r="J827" s="827"/>
      <c r="S827" s="829"/>
    </row>
    <row r="828" spans="10:19">
      <c r="J828" s="827"/>
      <c r="S828" s="829"/>
    </row>
    <row r="829" spans="10:19">
      <c r="J829" s="827"/>
      <c r="S829" s="829"/>
    </row>
    <row r="830" spans="10:19">
      <c r="J830" s="827"/>
      <c r="S830" s="829"/>
    </row>
    <row r="831" spans="10:19">
      <c r="J831" s="827"/>
      <c r="S831" s="829"/>
    </row>
    <row r="832" spans="10:19">
      <c r="J832" s="827"/>
      <c r="S832" s="829"/>
    </row>
    <row r="833" spans="10:19">
      <c r="J833" s="827"/>
      <c r="S833" s="829"/>
    </row>
    <row r="834" spans="10:19">
      <c r="J834" s="827"/>
      <c r="S834" s="829"/>
    </row>
    <row r="835" spans="10:19">
      <c r="J835" s="827"/>
      <c r="S835" s="829"/>
    </row>
    <row r="836" spans="10:19">
      <c r="J836" s="827"/>
      <c r="S836" s="829"/>
    </row>
    <row r="837" spans="10:19">
      <c r="J837" s="827"/>
      <c r="S837" s="829"/>
    </row>
    <row r="838" spans="10:19">
      <c r="J838" s="827"/>
      <c r="S838" s="829"/>
    </row>
    <row r="839" spans="10:19">
      <c r="J839" s="827"/>
      <c r="S839" s="829"/>
    </row>
    <row r="840" spans="10:19">
      <c r="J840" s="827"/>
      <c r="S840" s="829"/>
    </row>
    <row r="841" spans="10:19">
      <c r="J841" s="827"/>
      <c r="S841" s="829"/>
    </row>
    <row r="842" spans="10:19">
      <c r="J842" s="827"/>
      <c r="S842" s="829"/>
    </row>
    <row r="843" spans="10:19">
      <c r="J843" s="827"/>
      <c r="S843" s="829"/>
    </row>
    <row r="844" spans="10:19">
      <c r="J844" s="827"/>
      <c r="S844" s="829"/>
    </row>
    <row r="845" spans="10:19">
      <c r="J845" s="827"/>
      <c r="S845" s="829"/>
    </row>
    <row r="846" spans="10:19">
      <c r="J846" s="827"/>
      <c r="S846" s="829"/>
    </row>
    <row r="847" spans="10:19">
      <c r="J847" s="827"/>
      <c r="S847" s="829"/>
    </row>
    <row r="848" spans="10:19">
      <c r="J848" s="827"/>
      <c r="S848" s="829"/>
    </row>
    <row r="849" spans="10:19">
      <c r="J849" s="827"/>
      <c r="S849" s="829"/>
    </row>
    <row r="850" spans="10:19">
      <c r="J850" s="827"/>
      <c r="S850" s="829"/>
    </row>
    <row r="851" spans="10:19">
      <c r="J851" s="827"/>
      <c r="S851" s="829"/>
    </row>
    <row r="852" spans="10:19">
      <c r="J852" s="827"/>
      <c r="S852" s="829"/>
    </row>
    <row r="853" spans="10:19">
      <c r="J853" s="827"/>
      <c r="S853" s="829"/>
    </row>
    <row r="854" spans="10:19">
      <c r="J854" s="827"/>
      <c r="S854" s="829"/>
    </row>
    <row r="855" spans="10:19">
      <c r="J855" s="827"/>
      <c r="S855" s="829"/>
    </row>
    <row r="856" spans="10:19">
      <c r="J856" s="827"/>
      <c r="S856" s="829"/>
    </row>
    <row r="857" spans="10:19">
      <c r="J857" s="827"/>
      <c r="S857" s="829"/>
    </row>
    <row r="858" spans="10:19">
      <c r="J858" s="827"/>
      <c r="S858" s="829"/>
    </row>
    <row r="859" spans="10:19">
      <c r="J859" s="827"/>
      <c r="S859" s="829"/>
    </row>
    <row r="860" spans="10:19">
      <c r="J860" s="827"/>
      <c r="S860" s="829"/>
    </row>
    <row r="861" spans="10:19">
      <c r="J861" s="827"/>
      <c r="S861" s="829"/>
    </row>
    <row r="862" spans="10:19">
      <c r="J862" s="827"/>
      <c r="S862" s="829"/>
    </row>
    <row r="863" spans="10:19">
      <c r="J863" s="827"/>
      <c r="S863" s="829"/>
    </row>
    <row r="864" spans="10:19">
      <c r="J864" s="827"/>
      <c r="S864" s="829"/>
    </row>
    <row r="865" spans="10:19">
      <c r="J865" s="827"/>
      <c r="S865" s="829"/>
    </row>
    <row r="866" spans="10:19">
      <c r="J866" s="827"/>
      <c r="S866" s="829"/>
    </row>
    <row r="867" spans="10:19">
      <c r="J867" s="827"/>
      <c r="S867" s="829"/>
    </row>
    <row r="868" spans="10:19">
      <c r="J868" s="827"/>
      <c r="S868" s="829"/>
    </row>
    <row r="869" spans="10:19">
      <c r="J869" s="827"/>
      <c r="S869" s="829"/>
    </row>
    <row r="870" spans="10:19">
      <c r="J870" s="827"/>
      <c r="S870" s="829"/>
    </row>
    <row r="871" spans="10:19">
      <c r="J871" s="827"/>
      <c r="S871" s="829"/>
    </row>
    <row r="872" spans="10:19">
      <c r="J872" s="827"/>
      <c r="S872" s="829"/>
    </row>
    <row r="873" spans="10:19">
      <c r="J873" s="827"/>
      <c r="S873" s="829"/>
    </row>
    <row r="874" spans="10:19">
      <c r="J874" s="827"/>
      <c r="S874" s="829"/>
    </row>
    <row r="875" spans="10:19">
      <c r="J875" s="827"/>
      <c r="S875" s="829"/>
    </row>
    <row r="876" spans="10:19">
      <c r="J876" s="827"/>
      <c r="S876" s="829"/>
    </row>
    <row r="877" spans="10:19">
      <c r="J877" s="827"/>
      <c r="S877" s="829"/>
    </row>
    <row r="878" spans="10:19">
      <c r="J878" s="827"/>
      <c r="S878" s="829"/>
    </row>
    <row r="879" spans="10:19">
      <c r="J879" s="827"/>
      <c r="S879" s="829"/>
    </row>
    <row r="880" spans="10:19">
      <c r="J880" s="827"/>
      <c r="S880" s="829"/>
    </row>
    <row r="881" spans="10:19">
      <c r="J881" s="827"/>
      <c r="S881" s="829"/>
    </row>
    <row r="882" spans="10:19">
      <c r="J882" s="827"/>
      <c r="S882" s="829"/>
    </row>
    <row r="883" spans="10:19">
      <c r="J883" s="827"/>
      <c r="S883" s="829"/>
    </row>
    <row r="884" spans="10:19">
      <c r="J884" s="827"/>
      <c r="S884" s="829"/>
    </row>
    <row r="885" spans="10:19">
      <c r="J885" s="827"/>
      <c r="S885" s="829"/>
    </row>
    <row r="886" spans="10:19">
      <c r="J886" s="827"/>
      <c r="S886" s="829"/>
    </row>
    <row r="887" spans="10:19">
      <c r="J887" s="827"/>
    </row>
    <row r="888" spans="10:19">
      <c r="J888" s="827"/>
    </row>
    <row r="889" spans="10:19">
      <c r="J889" s="827"/>
    </row>
    <row r="890" spans="10:19">
      <c r="J890" s="827"/>
    </row>
    <row r="891" spans="10:19">
      <c r="J891" s="827"/>
    </row>
    <row r="892" spans="10:19">
      <c r="J892" s="827"/>
    </row>
    <row r="893" spans="10:19">
      <c r="J893" s="827"/>
    </row>
    <row r="894" spans="10:19">
      <c r="J894" s="827"/>
    </row>
    <row r="895" spans="10:19">
      <c r="J895" s="827"/>
    </row>
    <row r="896" spans="10:19">
      <c r="J896" s="827"/>
    </row>
    <row r="897" spans="10:10">
      <c r="J897" s="827"/>
    </row>
    <row r="898" spans="10:10">
      <c r="J898" s="827"/>
    </row>
    <row r="899" spans="10:10">
      <c r="J899" s="827"/>
    </row>
    <row r="900" spans="10:10">
      <c r="J900" s="827"/>
    </row>
    <row r="901" spans="10:10">
      <c r="J901" s="827"/>
    </row>
    <row r="902" spans="10:10">
      <c r="J902" s="827"/>
    </row>
    <row r="903" spans="10:10">
      <c r="J903" s="827"/>
    </row>
    <row r="904" spans="10:10">
      <c r="J904" s="827"/>
    </row>
    <row r="905" spans="10:10">
      <c r="J905" s="827"/>
    </row>
    <row r="906" spans="10:10">
      <c r="J906" s="827"/>
    </row>
    <row r="907" spans="10:10">
      <c r="J907" s="827"/>
    </row>
    <row r="908" spans="10:10">
      <c r="J908" s="827"/>
    </row>
    <row r="909" spans="10:10">
      <c r="J909" s="827"/>
    </row>
    <row r="910" spans="10:10">
      <c r="J910" s="827"/>
    </row>
    <row r="911" spans="10:10">
      <c r="J911" s="827"/>
    </row>
    <row r="912" spans="10:10">
      <c r="J912" s="827"/>
    </row>
    <row r="913" spans="10:10">
      <c r="J913" s="827"/>
    </row>
    <row r="914" spans="10:10">
      <c r="J914" s="827"/>
    </row>
    <row r="915" spans="10:10">
      <c r="J915" s="827"/>
    </row>
    <row r="916" spans="10:10">
      <c r="J916" s="827"/>
    </row>
    <row r="917" spans="10:10">
      <c r="J917" s="827"/>
    </row>
    <row r="918" spans="10:10">
      <c r="J918" s="827"/>
    </row>
    <row r="919" spans="10:10">
      <c r="J919" s="827"/>
    </row>
    <row r="920" spans="10:10">
      <c r="J920" s="827"/>
    </row>
    <row r="921" spans="10:10">
      <c r="J921" s="827"/>
    </row>
    <row r="922" spans="10:10">
      <c r="J922" s="827"/>
    </row>
    <row r="923" spans="10:10">
      <c r="J923" s="827"/>
    </row>
    <row r="924" spans="10:10">
      <c r="J924" s="827"/>
    </row>
    <row r="925" spans="10:10">
      <c r="J925" s="827"/>
    </row>
    <row r="926" spans="10:10">
      <c r="J926" s="827"/>
    </row>
    <row r="927" spans="10:10">
      <c r="J927" s="827"/>
    </row>
    <row r="928" spans="10:10">
      <c r="J928" s="827"/>
    </row>
    <row r="929" spans="10:10">
      <c r="J929" s="827"/>
    </row>
    <row r="930" spans="10:10">
      <c r="J930" s="827"/>
    </row>
    <row r="931" spans="10:10">
      <c r="J931" s="827"/>
    </row>
    <row r="932" spans="10:10">
      <c r="J932" s="827"/>
    </row>
    <row r="933" spans="10:10">
      <c r="J933" s="827"/>
    </row>
    <row r="934" spans="10:10">
      <c r="J934" s="827"/>
    </row>
    <row r="935" spans="10:10">
      <c r="J935" s="827"/>
    </row>
    <row r="936" spans="10:10">
      <c r="J936" s="827"/>
    </row>
    <row r="937" spans="10:10">
      <c r="J937" s="827"/>
    </row>
    <row r="938" spans="10:10">
      <c r="J938" s="827"/>
    </row>
    <row r="939" spans="10:10">
      <c r="J939" s="827"/>
    </row>
    <row r="940" spans="10:10">
      <c r="J940" s="827"/>
    </row>
    <row r="941" spans="10:10">
      <c r="J941" s="827"/>
    </row>
    <row r="942" spans="10:10">
      <c r="J942" s="827"/>
    </row>
    <row r="943" spans="10:10">
      <c r="J943" s="827"/>
    </row>
    <row r="944" spans="10:10">
      <c r="J944" s="827"/>
    </row>
    <row r="945" spans="10:10">
      <c r="J945" s="827"/>
    </row>
    <row r="946" spans="10:10">
      <c r="J946" s="827"/>
    </row>
    <row r="947" spans="10:10">
      <c r="J947" s="827"/>
    </row>
    <row r="948" spans="10:10">
      <c r="J948" s="827"/>
    </row>
    <row r="949" spans="10:10">
      <c r="J949" s="827"/>
    </row>
    <row r="950" spans="10:10">
      <c r="J950" s="827"/>
    </row>
    <row r="951" spans="10:10">
      <c r="J951" s="827"/>
    </row>
    <row r="952" spans="10:10">
      <c r="J952" s="827"/>
    </row>
    <row r="953" spans="10:10">
      <c r="J953" s="827"/>
    </row>
    <row r="954" spans="10:10">
      <c r="J954" s="827"/>
    </row>
    <row r="955" spans="10:10">
      <c r="J955" s="827"/>
    </row>
    <row r="956" spans="10:10">
      <c r="J956" s="827"/>
    </row>
    <row r="957" spans="10:10">
      <c r="J957" s="827"/>
    </row>
    <row r="958" spans="10:10">
      <c r="J958" s="827"/>
    </row>
    <row r="959" spans="10:10">
      <c r="J959" s="827"/>
    </row>
    <row r="960" spans="10:10">
      <c r="J960" s="827"/>
    </row>
    <row r="961" spans="10:10">
      <c r="J961" s="827"/>
    </row>
    <row r="962" spans="10:10">
      <c r="J962" s="827"/>
    </row>
    <row r="963" spans="10:10">
      <c r="J963" s="827"/>
    </row>
    <row r="964" spans="10:10">
      <c r="J964" s="827"/>
    </row>
    <row r="965" spans="10:10">
      <c r="J965" s="827"/>
    </row>
    <row r="966" spans="10:10">
      <c r="J966" s="827"/>
    </row>
    <row r="967" spans="10:10">
      <c r="J967" s="827"/>
    </row>
    <row r="968" spans="10:10">
      <c r="J968" s="827"/>
    </row>
    <row r="969" spans="10:10">
      <c r="J969" s="827"/>
    </row>
    <row r="970" spans="10:10">
      <c r="J970" s="827"/>
    </row>
    <row r="971" spans="10:10">
      <c r="J971" s="827"/>
    </row>
    <row r="972" spans="10:10">
      <c r="J972" s="827"/>
    </row>
    <row r="973" spans="10:10">
      <c r="J973" s="827"/>
    </row>
    <row r="974" spans="10:10">
      <c r="J974" s="827"/>
    </row>
    <row r="975" spans="10:10">
      <c r="J975" s="827"/>
    </row>
    <row r="976" spans="10:10">
      <c r="J976" s="827"/>
    </row>
    <row r="977" spans="10:10">
      <c r="J977" s="827"/>
    </row>
    <row r="978" spans="10:10">
      <c r="J978" s="827"/>
    </row>
    <row r="979" spans="10:10">
      <c r="J979" s="827"/>
    </row>
    <row r="980" spans="10:10">
      <c r="J980" s="827"/>
    </row>
    <row r="981" spans="10:10">
      <c r="J981" s="827"/>
    </row>
    <row r="982" spans="10:10">
      <c r="J982" s="827"/>
    </row>
    <row r="983" spans="10:10">
      <c r="J983" s="827"/>
    </row>
    <row r="984" spans="10:10">
      <c r="J984" s="827"/>
    </row>
    <row r="985" spans="10:10">
      <c r="J985" s="827"/>
    </row>
    <row r="986" spans="10:10">
      <c r="J986" s="827"/>
    </row>
    <row r="987" spans="10:10">
      <c r="J987" s="827"/>
    </row>
    <row r="988" spans="10:10">
      <c r="J988" s="827"/>
    </row>
    <row r="989" spans="10:10">
      <c r="J989" s="827"/>
    </row>
    <row r="990" spans="10:10">
      <c r="J990" s="827"/>
    </row>
    <row r="991" spans="10:10">
      <c r="J991" s="827"/>
    </row>
    <row r="992" spans="10:10">
      <c r="J992" s="827"/>
    </row>
    <row r="993" spans="10:10">
      <c r="J993" s="827"/>
    </row>
    <row r="994" spans="10:10">
      <c r="J994" s="827"/>
    </row>
    <row r="995" spans="10:10">
      <c r="J995" s="827"/>
    </row>
    <row r="996" spans="10:10">
      <c r="J996" s="827"/>
    </row>
    <row r="997" spans="10:10">
      <c r="J997" s="827"/>
    </row>
    <row r="998" spans="10:10">
      <c r="J998" s="827"/>
    </row>
    <row r="999" spans="10:10">
      <c r="J999" s="827"/>
    </row>
    <row r="1000" spans="10:10">
      <c r="J1000" s="827"/>
    </row>
    <row r="1001" spans="10:10">
      <c r="J1001" s="827"/>
    </row>
    <row r="1002" spans="10:10">
      <c r="J1002" s="827"/>
    </row>
    <row r="1003" spans="10:10">
      <c r="J1003" s="827"/>
    </row>
    <row r="1004" spans="10:10">
      <c r="J1004" s="827"/>
    </row>
    <row r="1005" spans="10:10">
      <c r="J1005" s="827"/>
    </row>
    <row r="1006" spans="10:10">
      <c r="J1006" s="827"/>
    </row>
    <row r="1007" spans="10:10">
      <c r="J1007" s="827"/>
    </row>
    <row r="1008" spans="10:10">
      <c r="J1008" s="827"/>
    </row>
    <row r="1009" spans="10:10">
      <c r="J1009" s="827"/>
    </row>
    <row r="1010" spans="10:10">
      <c r="J1010" s="827"/>
    </row>
    <row r="1011" spans="10:10">
      <c r="J1011" s="827"/>
    </row>
    <row r="1012" spans="10:10">
      <c r="J1012" s="827"/>
    </row>
    <row r="1013" spans="10:10">
      <c r="J1013" s="827"/>
    </row>
    <row r="1014" spans="10:10">
      <c r="J1014" s="827"/>
    </row>
    <row r="1015" spans="10:10">
      <c r="J1015" s="827"/>
    </row>
    <row r="1016" spans="10:10">
      <c r="J1016" s="827"/>
    </row>
    <row r="1017" spans="10:10">
      <c r="J1017" s="827"/>
    </row>
    <row r="1018" spans="10:10">
      <c r="J1018" s="827"/>
    </row>
    <row r="1019" spans="10:10">
      <c r="J1019" s="827"/>
    </row>
    <row r="1020" spans="10:10">
      <c r="J1020" s="827"/>
    </row>
    <row r="1021" spans="10:10">
      <c r="J1021" s="827"/>
    </row>
    <row r="1022" spans="10:10">
      <c r="J1022" s="827"/>
    </row>
    <row r="1023" spans="10:10">
      <c r="J1023" s="827"/>
    </row>
    <row r="1024" spans="10:10">
      <c r="J1024" s="827"/>
    </row>
    <row r="1025" spans="10:10">
      <c r="J1025" s="827"/>
    </row>
    <row r="1026" spans="10:10">
      <c r="J1026" s="827"/>
    </row>
    <row r="1027" spans="10:10">
      <c r="J1027" s="827"/>
    </row>
    <row r="1028" spans="10:10">
      <c r="J1028" s="827"/>
    </row>
    <row r="1029" spans="10:10">
      <c r="J1029" s="827"/>
    </row>
    <row r="1030" spans="10:10">
      <c r="J1030" s="827"/>
    </row>
    <row r="1031" spans="10:10">
      <c r="J1031" s="827"/>
    </row>
    <row r="1032" spans="10:10">
      <c r="J1032" s="827"/>
    </row>
    <row r="1033" spans="10:10">
      <c r="J1033" s="827"/>
    </row>
    <row r="1034" spans="10:10">
      <c r="J1034" s="827"/>
    </row>
    <row r="1035" spans="10:10">
      <c r="J1035" s="827"/>
    </row>
    <row r="1036" spans="10:10">
      <c r="J1036" s="827"/>
    </row>
    <row r="1037" spans="10:10">
      <c r="J1037" s="827"/>
    </row>
    <row r="1038" spans="10:10">
      <c r="J1038" s="827"/>
    </row>
    <row r="1039" spans="10:10">
      <c r="J1039" s="827"/>
    </row>
    <row r="1040" spans="10:10">
      <c r="J1040" s="827"/>
    </row>
    <row r="1041" spans="10:10">
      <c r="J1041" s="827"/>
    </row>
    <row r="1042" spans="10:10">
      <c r="J1042" s="827"/>
    </row>
    <row r="1043" spans="10:10">
      <c r="J1043" s="827"/>
    </row>
    <row r="1044" spans="10:10">
      <c r="J1044" s="827"/>
    </row>
    <row r="1045" spans="10:10">
      <c r="J1045" s="827"/>
    </row>
    <row r="1046" spans="10:10">
      <c r="J1046" s="827"/>
    </row>
    <row r="1047" spans="10:10">
      <c r="J1047" s="827"/>
    </row>
    <row r="1048" spans="10:10">
      <c r="J1048" s="827"/>
    </row>
    <row r="1049" spans="10:10">
      <c r="J1049" s="827"/>
    </row>
    <row r="1050" spans="10:10">
      <c r="J1050" s="827"/>
    </row>
    <row r="1051" spans="10:10">
      <c r="J1051" s="827"/>
    </row>
    <row r="1052" spans="10:10">
      <c r="J1052" s="827"/>
    </row>
    <row r="1053" spans="10:10">
      <c r="J1053" s="827"/>
    </row>
    <row r="1054" spans="10:10">
      <c r="J1054" s="827"/>
    </row>
    <row r="1055" spans="10:10">
      <c r="J1055" s="827"/>
    </row>
    <row r="1056" spans="10:10">
      <c r="J1056" s="827"/>
    </row>
    <row r="1057" spans="10:10">
      <c r="J1057" s="827"/>
    </row>
    <row r="1058" spans="10:10">
      <c r="J1058" s="827"/>
    </row>
    <row r="1059" spans="10:10">
      <c r="J1059" s="827"/>
    </row>
    <row r="1060" spans="10:10">
      <c r="J1060" s="827"/>
    </row>
    <row r="1061" spans="10:10">
      <c r="J1061" s="827"/>
    </row>
    <row r="1062" spans="10:10">
      <c r="J1062" s="827"/>
    </row>
    <row r="1063" spans="10:10">
      <c r="J1063" s="827"/>
    </row>
    <row r="1064" spans="10:10">
      <c r="J1064" s="827"/>
    </row>
    <row r="1065" spans="10:10">
      <c r="J1065" s="827"/>
    </row>
    <row r="1066" spans="10:10">
      <c r="J1066" s="827"/>
    </row>
    <row r="1067" spans="10:10">
      <c r="J1067" s="827"/>
    </row>
    <row r="1068" spans="10:10">
      <c r="J1068" s="827"/>
    </row>
    <row r="1069" spans="10:10">
      <c r="J1069" s="827"/>
    </row>
    <row r="1070" spans="10:10">
      <c r="J1070" s="827"/>
    </row>
    <row r="1071" spans="10:10">
      <c r="J1071" s="827"/>
    </row>
    <row r="1072" spans="10:10">
      <c r="J1072" s="827"/>
    </row>
    <row r="1073" spans="10:10">
      <c r="J1073" s="827"/>
    </row>
    <row r="1074" spans="10:10">
      <c r="J1074" s="827"/>
    </row>
    <row r="1075" spans="10:10">
      <c r="J1075" s="827"/>
    </row>
    <row r="1076" spans="10:10">
      <c r="J1076" s="827"/>
    </row>
    <row r="1077" spans="10:10">
      <c r="J1077" s="827"/>
    </row>
    <row r="1078" spans="10:10">
      <c r="J1078" s="827"/>
    </row>
    <row r="1079" spans="10:10">
      <c r="J1079" s="827"/>
    </row>
    <row r="1080" spans="10:10">
      <c r="J1080" s="827"/>
    </row>
    <row r="1081" spans="10:10">
      <c r="J1081" s="827"/>
    </row>
    <row r="1082" spans="10:10">
      <c r="J1082" s="827"/>
    </row>
    <row r="1083" spans="10:10">
      <c r="J1083" s="827"/>
    </row>
    <row r="1084" spans="10:10">
      <c r="J1084" s="827"/>
    </row>
    <row r="1085" spans="10:10">
      <c r="J1085" s="827"/>
    </row>
    <row r="1086" spans="10:10">
      <c r="J1086" s="827"/>
    </row>
    <row r="1087" spans="10:10">
      <c r="J1087" s="827"/>
    </row>
    <row r="1088" spans="10:10">
      <c r="J1088" s="827"/>
    </row>
    <row r="1089" spans="10:10">
      <c r="J1089" s="827"/>
    </row>
    <row r="1090" spans="10:10">
      <c r="J1090" s="827"/>
    </row>
    <row r="1091" spans="10:10">
      <c r="J1091" s="827"/>
    </row>
    <row r="1092" spans="10:10">
      <c r="J1092" s="827"/>
    </row>
    <row r="1093" spans="10:10">
      <c r="J1093" s="827"/>
    </row>
    <row r="1094" spans="10:10">
      <c r="J1094" s="827"/>
    </row>
    <row r="1095" spans="10:10">
      <c r="J1095" s="827"/>
    </row>
    <row r="1096" spans="10:10">
      <c r="J1096" s="827"/>
    </row>
    <row r="1097" spans="10:10">
      <c r="J1097" s="827"/>
    </row>
    <row r="1098" spans="10:10">
      <c r="J1098" s="827"/>
    </row>
    <row r="1099" spans="10:10">
      <c r="J1099" s="827"/>
    </row>
    <row r="1100" spans="10:10">
      <c r="J1100" s="827"/>
    </row>
    <row r="1101" spans="10:10">
      <c r="J1101" s="827"/>
    </row>
    <row r="1102" spans="10:10">
      <c r="J1102" s="827"/>
    </row>
    <row r="1103" spans="10:10">
      <c r="J1103" s="827"/>
    </row>
    <row r="1104" spans="10:10">
      <c r="J1104" s="827"/>
    </row>
    <row r="1105" spans="10:10">
      <c r="J1105" s="827"/>
    </row>
    <row r="1106" spans="10:10">
      <c r="J1106" s="827"/>
    </row>
    <row r="1107" spans="10:10">
      <c r="J1107" s="827"/>
    </row>
    <row r="1108" spans="10:10">
      <c r="J1108" s="827"/>
    </row>
    <row r="1109" spans="10:10">
      <c r="J1109" s="827"/>
    </row>
    <row r="1110" spans="10:10">
      <c r="J1110" s="827"/>
    </row>
    <row r="1111" spans="10:10">
      <c r="J1111" s="827"/>
    </row>
    <row r="1112" spans="10:10">
      <c r="J1112" s="827"/>
    </row>
    <row r="1113" spans="10:10">
      <c r="J1113" s="827"/>
    </row>
    <row r="1114" spans="10:10">
      <c r="J1114" s="827"/>
    </row>
    <row r="1115" spans="10:10">
      <c r="J1115" s="827"/>
    </row>
    <row r="1116" spans="10:10">
      <c r="J1116" s="827"/>
    </row>
    <row r="1117" spans="10:10">
      <c r="J1117" s="827"/>
    </row>
    <row r="1118" spans="10:10">
      <c r="J1118" s="827"/>
    </row>
    <row r="1119" spans="10:10">
      <c r="J1119" s="827"/>
    </row>
    <row r="1120" spans="10:10">
      <c r="J1120" s="827"/>
    </row>
    <row r="1121" spans="10:10">
      <c r="J1121" s="827"/>
    </row>
    <row r="1122" spans="10:10">
      <c r="J1122" s="827"/>
    </row>
    <row r="1123" spans="10:10">
      <c r="J1123" s="827"/>
    </row>
    <row r="1124" spans="10:10">
      <c r="J1124" s="827"/>
    </row>
    <row r="1125" spans="10:10">
      <c r="J1125" s="827"/>
    </row>
    <row r="1126" spans="10:10">
      <c r="J1126" s="827"/>
    </row>
    <row r="1127" spans="10:10">
      <c r="J1127" s="827"/>
    </row>
    <row r="1128" spans="10:10">
      <c r="J1128" s="827"/>
    </row>
    <row r="1129" spans="10:10">
      <c r="J1129" s="827"/>
    </row>
    <row r="1130" spans="10:10">
      <c r="J1130" s="827"/>
    </row>
    <row r="1131" spans="10:10">
      <c r="J1131" s="827"/>
    </row>
    <row r="1132" spans="10:10">
      <c r="J1132" s="827"/>
    </row>
    <row r="1133" spans="10:10">
      <c r="J1133" s="827"/>
    </row>
    <row r="1134" spans="10:10">
      <c r="J1134" s="827"/>
    </row>
    <row r="1135" spans="10:10">
      <c r="J1135" s="827"/>
    </row>
    <row r="1136" spans="10:10">
      <c r="J1136" s="827"/>
    </row>
    <row r="1137" spans="10:10">
      <c r="J1137" s="827"/>
    </row>
    <row r="1138" spans="10:10">
      <c r="J1138" s="827"/>
    </row>
    <row r="1139" spans="10:10">
      <c r="J1139" s="827"/>
    </row>
    <row r="1140" spans="10:10">
      <c r="J1140" s="827"/>
    </row>
    <row r="1141" spans="10:10">
      <c r="J1141" s="827"/>
    </row>
    <row r="1142" spans="10:10">
      <c r="J1142" s="827"/>
    </row>
    <row r="1143" spans="10:10">
      <c r="J1143" s="827"/>
    </row>
    <row r="1144" spans="10:10">
      <c r="J1144" s="827"/>
    </row>
    <row r="1145" spans="10:10">
      <c r="J1145" s="827"/>
    </row>
    <row r="1146" spans="10:10">
      <c r="J1146" s="827"/>
    </row>
    <row r="1147" spans="10:10">
      <c r="J1147" s="827"/>
    </row>
    <row r="1148" spans="10:10">
      <c r="J1148" s="827"/>
    </row>
    <row r="1149" spans="10:10">
      <c r="J1149" s="827"/>
    </row>
    <row r="1150" spans="10:10">
      <c r="J1150" s="827"/>
    </row>
    <row r="1151" spans="10:10">
      <c r="J1151" s="827"/>
    </row>
    <row r="1152" spans="10:10">
      <c r="J1152" s="827"/>
    </row>
    <row r="1153" spans="10:10">
      <c r="J1153" s="827"/>
    </row>
    <row r="1154" spans="10:10">
      <c r="J1154" s="827"/>
    </row>
    <row r="1155" spans="10:10">
      <c r="J1155" s="827"/>
    </row>
    <row r="1156" spans="10:10">
      <c r="J1156" s="827"/>
    </row>
    <row r="1157" spans="10:10">
      <c r="J1157" s="827"/>
    </row>
    <row r="1158" spans="10:10">
      <c r="J1158" s="827"/>
    </row>
    <row r="1159" spans="10:10">
      <c r="J1159" s="827"/>
    </row>
    <row r="1160" spans="10:10">
      <c r="J1160" s="827"/>
    </row>
    <row r="1161" spans="10:10">
      <c r="J1161" s="827"/>
    </row>
    <row r="1162" spans="10:10">
      <c r="J1162" s="827"/>
    </row>
    <row r="1163" spans="10:10">
      <c r="J1163" s="827"/>
    </row>
    <row r="1164" spans="10:10">
      <c r="J1164" s="827"/>
    </row>
    <row r="1165" spans="10:10">
      <c r="J1165" s="827"/>
    </row>
    <row r="1166" spans="10:10">
      <c r="J1166" s="827"/>
    </row>
    <row r="1167" spans="10:10">
      <c r="J1167" s="827"/>
    </row>
    <row r="1168" spans="10:10">
      <c r="J1168" s="827"/>
    </row>
    <row r="1169" spans="10:10">
      <c r="J1169" s="827"/>
    </row>
    <row r="1170" spans="10:10">
      <c r="J1170" s="827"/>
    </row>
    <row r="1171" spans="10:10">
      <c r="J1171" s="827"/>
    </row>
    <row r="1172" spans="10:10">
      <c r="J1172" s="827"/>
    </row>
    <row r="1173" spans="10:10">
      <c r="J1173" s="827"/>
    </row>
    <row r="1174" spans="10:10">
      <c r="J1174" s="827"/>
    </row>
    <row r="1175" spans="10:10">
      <c r="J1175" s="827"/>
    </row>
    <row r="1176" spans="10:10">
      <c r="J1176" s="827"/>
    </row>
    <row r="1177" spans="10:10">
      <c r="J1177" s="827"/>
    </row>
    <row r="1178" spans="10:10">
      <c r="J1178" s="827"/>
    </row>
    <row r="1179" spans="10:10">
      <c r="J1179" s="827"/>
    </row>
    <row r="1180" spans="10:10">
      <c r="J1180" s="827"/>
    </row>
    <row r="1181" spans="10:10">
      <c r="J1181" s="827"/>
    </row>
    <row r="1182" spans="10:10">
      <c r="J1182" s="827"/>
    </row>
    <row r="1183" spans="10:10">
      <c r="J1183" s="827"/>
    </row>
    <row r="1184" spans="10:10">
      <c r="J1184" s="827"/>
    </row>
    <row r="1185" spans="10:10">
      <c r="J1185" s="827"/>
    </row>
    <row r="1186" spans="10:10">
      <c r="J1186" s="827"/>
    </row>
    <row r="1187" spans="10:10">
      <c r="J1187" s="827"/>
    </row>
    <row r="1188" spans="10:10">
      <c r="J1188" s="827"/>
    </row>
    <row r="1189" spans="10:10">
      <c r="J1189" s="827"/>
    </row>
    <row r="1190" spans="10:10">
      <c r="J1190" s="827"/>
    </row>
    <row r="1191" spans="10:10">
      <c r="J1191" s="827"/>
    </row>
    <row r="1192" spans="10:10">
      <c r="J1192" s="827"/>
    </row>
    <row r="1193" spans="10:10">
      <c r="J1193" s="827"/>
    </row>
    <row r="1194" spans="10:10">
      <c r="J1194" s="827"/>
    </row>
    <row r="1195" spans="10:10">
      <c r="J1195" s="827"/>
    </row>
    <row r="1196" spans="10:10">
      <c r="J1196" s="827"/>
    </row>
    <row r="1197" spans="10:10">
      <c r="J1197" s="827"/>
    </row>
    <row r="1198" spans="10:10">
      <c r="J1198" s="827"/>
    </row>
    <row r="1199" spans="10:10">
      <c r="J1199" s="827"/>
    </row>
    <row r="1200" spans="10:10">
      <c r="J1200" s="827"/>
    </row>
    <row r="1201" spans="10:10">
      <c r="J1201" s="827"/>
    </row>
    <row r="1202" spans="10:10">
      <c r="J1202" s="827"/>
    </row>
    <row r="1203" spans="10:10">
      <c r="J1203" s="827"/>
    </row>
    <row r="1204" spans="10:10">
      <c r="J1204" s="827"/>
    </row>
    <row r="1205" spans="10:10">
      <c r="J1205" s="827"/>
    </row>
    <row r="1206" spans="10:10">
      <c r="J1206" s="827"/>
    </row>
    <row r="1207" spans="10:10">
      <c r="J1207" s="827"/>
    </row>
    <row r="1208" spans="10:10">
      <c r="J1208" s="827"/>
    </row>
    <row r="1209" spans="10:10">
      <c r="J1209" s="827"/>
    </row>
    <row r="1210" spans="10:10">
      <c r="J1210" s="827"/>
    </row>
    <row r="1211" spans="10:10">
      <c r="J1211" s="827"/>
    </row>
    <row r="1212" spans="10:10">
      <c r="J1212" s="827"/>
    </row>
    <row r="1213" spans="10:10">
      <c r="J1213" s="827"/>
    </row>
    <row r="1214" spans="10:10">
      <c r="J1214" s="827"/>
    </row>
    <row r="1215" spans="10:10">
      <c r="J1215" s="827"/>
    </row>
    <row r="1216" spans="10:10">
      <c r="J1216" s="827"/>
    </row>
    <row r="1217" spans="10:10">
      <c r="J1217" s="827"/>
    </row>
    <row r="1218" spans="10:10">
      <c r="J1218" s="827"/>
    </row>
    <row r="1219" spans="10:10">
      <c r="J1219" s="827"/>
    </row>
    <row r="1220" spans="10:10">
      <c r="J1220" s="827"/>
    </row>
    <row r="1221" spans="10:10">
      <c r="J1221" s="827"/>
    </row>
    <row r="1222" spans="10:10">
      <c r="J1222" s="827"/>
    </row>
    <row r="1223" spans="10:10">
      <c r="J1223" s="827"/>
    </row>
    <row r="1224" spans="10:10">
      <c r="J1224" s="827"/>
    </row>
    <row r="1225" spans="10:10">
      <c r="J1225" s="827"/>
    </row>
    <row r="1226" spans="10:10">
      <c r="J1226" s="827"/>
    </row>
    <row r="1227" spans="10:10">
      <c r="J1227" s="827"/>
    </row>
    <row r="1228" spans="10:10">
      <c r="J1228" s="827"/>
    </row>
    <row r="1229" spans="10:10">
      <c r="J1229" s="827"/>
    </row>
    <row r="1230" spans="10:10">
      <c r="J1230" s="827"/>
    </row>
    <row r="1231" spans="10:10">
      <c r="J1231" s="827"/>
    </row>
    <row r="1232" spans="10:10">
      <c r="J1232" s="827"/>
    </row>
    <row r="1233" spans="10:10">
      <c r="J1233" s="827"/>
    </row>
    <row r="1234" spans="10:10">
      <c r="J1234" s="827"/>
    </row>
    <row r="1235" spans="10:10">
      <c r="J1235" s="827"/>
    </row>
    <row r="1236" spans="10:10">
      <c r="J1236" s="827"/>
    </row>
    <row r="1237" spans="10:10">
      <c r="J1237" s="827"/>
    </row>
    <row r="1238" spans="10:10">
      <c r="J1238" s="827"/>
    </row>
    <row r="1239" spans="10:10">
      <c r="J1239" s="827"/>
    </row>
    <row r="1240" spans="10:10">
      <c r="J1240" s="827"/>
    </row>
    <row r="1241" spans="10:10">
      <c r="J1241" s="827"/>
    </row>
    <row r="1242" spans="10:10">
      <c r="J1242" s="827"/>
    </row>
    <row r="1243" spans="10:10">
      <c r="J1243" s="827"/>
    </row>
    <row r="1244" spans="10:10">
      <c r="J1244" s="827"/>
    </row>
    <row r="1245" spans="10:10">
      <c r="J1245" s="827"/>
    </row>
    <row r="1246" spans="10:10">
      <c r="J1246" s="827"/>
    </row>
    <row r="1247" spans="10:10">
      <c r="J1247" s="827"/>
    </row>
    <row r="1248" spans="10:10">
      <c r="J1248" s="827"/>
    </row>
    <row r="1249" spans="10:10">
      <c r="J1249" s="827"/>
    </row>
    <row r="1250" spans="10:10">
      <c r="J1250" s="827"/>
    </row>
    <row r="1251" spans="10:10">
      <c r="J1251" s="827"/>
    </row>
    <row r="1252" spans="10:10">
      <c r="J1252" s="827"/>
    </row>
    <row r="1253" spans="10:10">
      <c r="J1253" s="827"/>
    </row>
    <row r="1254" spans="10:10">
      <c r="J1254" s="827"/>
    </row>
    <row r="1255" spans="10:10">
      <c r="J1255" s="827"/>
    </row>
    <row r="1256" spans="10:10">
      <c r="J1256" s="827"/>
    </row>
    <row r="1257" spans="10:10">
      <c r="J1257" s="827"/>
    </row>
    <row r="1258" spans="10:10">
      <c r="J1258" s="827"/>
    </row>
    <row r="1259" spans="10:10">
      <c r="J1259" s="827"/>
    </row>
    <row r="1260" spans="10:10">
      <c r="J1260" s="827"/>
    </row>
    <row r="1261" spans="10:10">
      <c r="J1261" s="827"/>
    </row>
    <row r="1262" spans="10:10">
      <c r="J1262" s="827"/>
    </row>
    <row r="1263" spans="10:10">
      <c r="J1263" s="827"/>
    </row>
    <row r="1264" spans="10:10">
      <c r="J1264" s="827"/>
    </row>
    <row r="1265" spans="10:10">
      <c r="J1265" s="827"/>
    </row>
    <row r="1266" spans="10:10">
      <c r="J1266" s="827"/>
    </row>
    <row r="1267" spans="10:10">
      <c r="J1267" s="827"/>
    </row>
    <row r="1268" spans="10:10">
      <c r="J1268" s="827"/>
    </row>
    <row r="1269" spans="10:10">
      <c r="J1269" s="827"/>
    </row>
    <row r="1270" spans="10:10">
      <c r="J1270" s="827"/>
    </row>
    <row r="1271" spans="10:10">
      <c r="J1271" s="827"/>
    </row>
    <row r="1272" spans="10:10">
      <c r="J1272" s="827"/>
    </row>
    <row r="1273" spans="10:10">
      <c r="J1273" s="827"/>
    </row>
    <row r="1274" spans="10:10">
      <c r="J1274" s="827"/>
    </row>
    <row r="1275" spans="10:10">
      <c r="J1275" s="827"/>
    </row>
    <row r="1276" spans="10:10">
      <c r="J1276" s="827"/>
    </row>
    <row r="1277" spans="10:10">
      <c r="J1277" s="827"/>
    </row>
    <row r="1278" spans="10:10">
      <c r="J1278" s="827"/>
    </row>
    <row r="1279" spans="10:10">
      <c r="J1279" s="827"/>
    </row>
    <row r="1280" spans="10:10">
      <c r="J1280" s="827"/>
    </row>
    <row r="1281" spans="10:10">
      <c r="J1281" s="827"/>
    </row>
    <row r="1282" spans="10:10">
      <c r="J1282" s="827"/>
    </row>
    <row r="1283" spans="10:10">
      <c r="J1283" s="827"/>
    </row>
    <row r="1284" spans="10:10">
      <c r="J1284" s="827"/>
    </row>
    <row r="1285" spans="10:10">
      <c r="J1285" s="827"/>
    </row>
    <row r="1286" spans="10:10">
      <c r="J1286" s="827"/>
    </row>
    <row r="1287" spans="10:10">
      <c r="J1287" s="827"/>
    </row>
    <row r="1288" spans="10:10">
      <c r="J1288" s="827"/>
    </row>
    <row r="1289" spans="10:10">
      <c r="J1289" s="827"/>
    </row>
    <row r="1290" spans="10:10">
      <c r="J1290" s="827"/>
    </row>
    <row r="1291" spans="10:10">
      <c r="J1291" s="827"/>
    </row>
    <row r="1292" spans="10:10">
      <c r="J1292" s="827"/>
    </row>
    <row r="1293" spans="10:10">
      <c r="J1293" s="827"/>
    </row>
    <row r="1294" spans="10:10">
      <c r="J1294" s="827"/>
    </row>
    <row r="1295" spans="10:10">
      <c r="J1295" s="827"/>
    </row>
    <row r="1296" spans="10:10">
      <c r="J1296" s="827"/>
    </row>
    <row r="1297" spans="10:10">
      <c r="J1297" s="827"/>
    </row>
    <row r="1298" spans="10:10">
      <c r="J1298" s="827"/>
    </row>
    <row r="1299" spans="10:10">
      <c r="J1299" s="827"/>
    </row>
    <row r="1300" spans="10:10">
      <c r="J1300" s="827"/>
    </row>
    <row r="1301" spans="10:10">
      <c r="J1301" s="827"/>
    </row>
    <row r="1302" spans="10:10">
      <c r="J1302" s="827"/>
    </row>
    <row r="1303" spans="10:10">
      <c r="J1303" s="827"/>
    </row>
    <row r="1304" spans="10:10">
      <c r="J1304" s="827"/>
    </row>
    <row r="1305" spans="10:10">
      <c r="J1305" s="827"/>
    </row>
    <row r="1306" spans="10:10">
      <c r="J1306" s="827"/>
    </row>
    <row r="1307" spans="10:10">
      <c r="J1307" s="827"/>
    </row>
    <row r="1308" spans="10:10">
      <c r="J1308" s="827"/>
    </row>
    <row r="1309" spans="10:10">
      <c r="J1309" s="827"/>
    </row>
    <row r="1310" spans="10:10">
      <c r="J1310" s="827"/>
    </row>
    <row r="1311" spans="10:10">
      <c r="J1311" s="827"/>
    </row>
    <row r="1312" spans="10:10">
      <c r="J1312" s="827"/>
    </row>
    <row r="1313" spans="10:10">
      <c r="J1313" s="827"/>
    </row>
    <row r="1314" spans="10:10">
      <c r="J1314" s="827"/>
    </row>
    <row r="1315" spans="10:10">
      <c r="J1315" s="827"/>
    </row>
    <row r="1316" spans="10:10">
      <c r="J1316" s="827"/>
    </row>
    <row r="1317" spans="10:10">
      <c r="J1317" s="827"/>
    </row>
    <row r="1318" spans="10:10">
      <c r="J1318" s="827"/>
    </row>
    <row r="1319" spans="10:10">
      <c r="J1319" s="827"/>
    </row>
    <row r="1320" spans="10:10">
      <c r="J1320" s="827"/>
    </row>
    <row r="1321" spans="10:10">
      <c r="J1321" s="827"/>
    </row>
    <row r="1322" spans="10:10">
      <c r="J1322" s="827"/>
    </row>
    <row r="1323" spans="10:10">
      <c r="J1323" s="827"/>
    </row>
    <row r="1324" spans="10:10">
      <c r="J1324" s="827"/>
    </row>
    <row r="1325" spans="10:10">
      <c r="J1325" s="827"/>
    </row>
    <row r="1326" spans="10:10">
      <c r="J1326" s="827"/>
    </row>
    <row r="1327" spans="10:10">
      <c r="J1327" s="827"/>
    </row>
    <row r="1328" spans="10:10">
      <c r="J1328" s="827"/>
    </row>
    <row r="1329" spans="10:10">
      <c r="J1329" s="827"/>
    </row>
    <row r="1330" spans="10:10">
      <c r="J1330" s="827"/>
    </row>
    <row r="1331" spans="10:10">
      <c r="J1331" s="827"/>
    </row>
    <row r="1332" spans="10:10">
      <c r="J1332" s="827"/>
    </row>
    <row r="1333" spans="10:10">
      <c r="J1333" s="827"/>
    </row>
    <row r="1334" spans="10:10">
      <c r="J1334" s="827"/>
    </row>
    <row r="1335" spans="10:10">
      <c r="J1335" s="827"/>
    </row>
    <row r="1336" spans="10:10">
      <c r="J1336" s="827"/>
    </row>
    <row r="1337" spans="10:10">
      <c r="J1337" s="827"/>
    </row>
    <row r="1338" spans="10:10">
      <c r="J1338" s="827"/>
    </row>
    <row r="1339" spans="10:10">
      <c r="J1339" s="827"/>
    </row>
    <row r="1340" spans="10:10">
      <c r="J1340" s="827"/>
    </row>
    <row r="1341" spans="10:10">
      <c r="J1341" s="827"/>
    </row>
    <row r="1342" spans="10:10">
      <c r="J1342" s="827"/>
    </row>
    <row r="1343" spans="10:10">
      <c r="J1343" s="827"/>
    </row>
    <row r="1344" spans="10:10">
      <c r="J1344" s="827"/>
    </row>
    <row r="1345" spans="10:10">
      <c r="J1345" s="827"/>
    </row>
    <row r="1346" spans="10:10">
      <c r="J1346" s="827"/>
    </row>
    <row r="1347" spans="10:10">
      <c r="J1347" s="827"/>
    </row>
    <row r="1348" spans="10:10">
      <c r="J1348" s="827"/>
    </row>
    <row r="1349" spans="10:10">
      <c r="J1349" s="827"/>
    </row>
    <row r="1350" spans="10:10">
      <c r="J1350" s="827"/>
    </row>
    <row r="1351" spans="10:10">
      <c r="J1351" s="827"/>
    </row>
    <row r="1352" spans="10:10">
      <c r="J1352" s="827"/>
    </row>
    <row r="1353" spans="10:10">
      <c r="J1353" s="827"/>
    </row>
    <row r="1354" spans="10:10">
      <c r="J1354" s="827"/>
    </row>
    <row r="1355" spans="10:10">
      <c r="J1355" s="827"/>
    </row>
    <row r="1356" spans="10:10">
      <c r="J1356" s="827"/>
    </row>
    <row r="1357" spans="10:10">
      <c r="J1357" s="827"/>
    </row>
    <row r="1358" spans="10:10">
      <c r="J1358" s="827"/>
    </row>
    <row r="1359" spans="10:10">
      <c r="J1359" s="827"/>
    </row>
    <row r="1360" spans="10:10">
      <c r="J1360" s="827"/>
    </row>
    <row r="1361" spans="10:10">
      <c r="J1361" s="827"/>
    </row>
    <row r="1362" spans="10:10">
      <c r="J1362" s="827"/>
    </row>
    <row r="1363" spans="10:10">
      <c r="J1363" s="827"/>
    </row>
    <row r="1364" spans="10:10">
      <c r="J1364" s="827"/>
    </row>
    <row r="1365" spans="10:10">
      <c r="J1365" s="827"/>
    </row>
    <row r="1366" spans="10:10">
      <c r="J1366" s="827"/>
    </row>
    <row r="1367" spans="10:10">
      <c r="J1367" s="827"/>
    </row>
    <row r="1368" spans="10:10">
      <c r="J1368" s="827"/>
    </row>
    <row r="1369" spans="10:10">
      <c r="J1369" s="827"/>
    </row>
    <row r="1370" spans="10:10">
      <c r="J1370" s="827"/>
    </row>
    <row r="1371" spans="10:10">
      <c r="J1371" s="827"/>
    </row>
    <row r="1372" spans="10:10">
      <c r="J1372" s="827"/>
    </row>
    <row r="1373" spans="10:10">
      <c r="J1373" s="827"/>
    </row>
    <row r="1374" spans="10:10">
      <c r="J1374" s="827"/>
    </row>
    <row r="1375" spans="10:10">
      <c r="J1375" s="827"/>
    </row>
    <row r="1376" spans="10:10">
      <c r="J1376" s="827"/>
    </row>
    <row r="1377" spans="10:10">
      <c r="J1377" s="827"/>
    </row>
    <row r="1378" spans="10:10">
      <c r="J1378" s="827"/>
    </row>
    <row r="1379" spans="10:10">
      <c r="J1379" s="827"/>
    </row>
    <row r="1380" spans="10:10">
      <c r="J1380" s="827"/>
    </row>
    <row r="1381" spans="10:10">
      <c r="J1381" s="827"/>
    </row>
    <row r="1382" spans="10:10">
      <c r="J1382" s="827"/>
    </row>
    <row r="1383" spans="10:10">
      <c r="J1383" s="827"/>
    </row>
    <row r="1384" spans="10:10">
      <c r="J1384" s="827"/>
    </row>
    <row r="1385" spans="10:10">
      <c r="J1385" s="827"/>
    </row>
    <row r="1386" spans="10:10">
      <c r="J1386" s="827"/>
    </row>
    <row r="1387" spans="10:10">
      <c r="J1387" s="827"/>
    </row>
    <row r="1388" spans="10:10">
      <c r="J1388" s="827"/>
    </row>
    <row r="1389" spans="10:10">
      <c r="J1389" s="827"/>
    </row>
    <row r="1390" spans="10:10">
      <c r="J1390" s="827"/>
    </row>
    <row r="1391" spans="10:10">
      <c r="J1391" s="827"/>
    </row>
    <row r="1392" spans="10:10">
      <c r="J1392" s="827"/>
    </row>
    <row r="1393" spans="10:10">
      <c r="J1393" s="827"/>
    </row>
    <row r="1394" spans="10:10">
      <c r="J1394" s="827"/>
    </row>
    <row r="1395" spans="10:10">
      <c r="J1395" s="827"/>
    </row>
    <row r="1396" spans="10:10">
      <c r="J1396" s="827"/>
    </row>
    <row r="1397" spans="10:10">
      <c r="J1397" s="827"/>
    </row>
    <row r="1398" spans="10:10">
      <c r="J1398" s="827"/>
    </row>
    <row r="1399" spans="10:10">
      <c r="J1399" s="827"/>
    </row>
    <row r="1400" spans="10:10">
      <c r="J1400" s="827"/>
    </row>
    <row r="1401" spans="10:10">
      <c r="J1401" s="827"/>
    </row>
    <row r="1402" spans="10:10">
      <c r="J1402" s="827"/>
    </row>
    <row r="1403" spans="10:10">
      <c r="J1403" s="827"/>
    </row>
    <row r="1404" spans="10:10">
      <c r="J1404" s="827"/>
    </row>
    <row r="1405" spans="10:10">
      <c r="J1405" s="827"/>
    </row>
    <row r="1406" spans="10:10">
      <c r="J1406" s="827"/>
    </row>
    <row r="1407" spans="10:10">
      <c r="J1407" s="827"/>
    </row>
    <row r="1408" spans="10:10">
      <c r="J1408" s="827"/>
    </row>
    <row r="1409" spans="10:10">
      <c r="J1409" s="827"/>
    </row>
    <row r="1410" spans="10:10">
      <c r="J1410" s="827"/>
    </row>
    <row r="1411" spans="10:10">
      <c r="J1411" s="827"/>
    </row>
    <row r="1412" spans="10:10">
      <c r="J1412" s="827"/>
    </row>
    <row r="1413" spans="10:10">
      <c r="J1413" s="827"/>
    </row>
    <row r="1414" spans="10:10">
      <c r="J1414" s="827"/>
    </row>
    <row r="1415" spans="10:10">
      <c r="J1415" s="827"/>
    </row>
    <row r="1416" spans="10:10">
      <c r="J1416" s="827"/>
    </row>
    <row r="1417" spans="10:10">
      <c r="J1417" s="827"/>
    </row>
    <row r="1418" spans="10:10">
      <c r="J1418" s="827"/>
    </row>
    <row r="1419" spans="10:10">
      <c r="J1419" s="827"/>
    </row>
    <row r="1420" spans="10:10">
      <c r="J1420" s="827"/>
    </row>
    <row r="1421" spans="10:10">
      <c r="J1421" s="827"/>
    </row>
    <row r="1422" spans="10:10">
      <c r="J1422" s="827"/>
    </row>
    <row r="1423" spans="10:10">
      <c r="J1423" s="827"/>
    </row>
    <row r="1424" spans="10:10">
      <c r="J1424" s="827"/>
    </row>
    <row r="1425" spans="10:10">
      <c r="J1425" s="827"/>
    </row>
    <row r="1426" spans="10:10">
      <c r="J1426" s="827"/>
    </row>
    <row r="1427" spans="10:10">
      <c r="J1427" s="827"/>
    </row>
    <row r="1428" spans="10:10">
      <c r="J1428" s="827"/>
    </row>
    <row r="1429" spans="10:10">
      <c r="J1429" s="827"/>
    </row>
    <row r="1430" spans="10:10">
      <c r="J1430" s="827"/>
    </row>
    <row r="1431" spans="10:10">
      <c r="J1431" s="827"/>
    </row>
    <row r="1432" spans="10:10">
      <c r="J1432" s="827"/>
    </row>
    <row r="1433" spans="10:10">
      <c r="J1433" s="827"/>
    </row>
    <row r="1434" spans="10:10">
      <c r="J1434" s="827"/>
    </row>
    <row r="1435" spans="10:10">
      <c r="J1435" s="827"/>
    </row>
    <row r="1436" spans="10:10">
      <c r="J1436" s="827"/>
    </row>
    <row r="1437" spans="10:10">
      <c r="J1437" s="827"/>
    </row>
    <row r="1438" spans="10:10">
      <c r="J1438" s="827"/>
    </row>
    <row r="1439" spans="10:10">
      <c r="J1439" s="827"/>
    </row>
    <row r="1440" spans="10:10">
      <c r="J1440" s="827"/>
    </row>
    <row r="1441" spans="10:10">
      <c r="J1441" s="827"/>
    </row>
    <row r="1442" spans="10:10">
      <c r="J1442" s="827"/>
    </row>
    <row r="1443" spans="10:10">
      <c r="J1443" s="827"/>
    </row>
    <row r="1444" spans="10:10">
      <c r="J1444" s="827"/>
    </row>
    <row r="1445" spans="10:10">
      <c r="J1445" s="827"/>
    </row>
    <row r="1446" spans="10:10">
      <c r="J1446" s="827"/>
    </row>
    <row r="1447" spans="10:10">
      <c r="J1447" s="827"/>
    </row>
    <row r="1448" spans="10:10">
      <c r="J1448" s="827"/>
    </row>
    <row r="1449" spans="10:10">
      <c r="J1449" s="827"/>
    </row>
    <row r="1450" spans="10:10">
      <c r="J1450" s="827"/>
    </row>
    <row r="1451" spans="10:10">
      <c r="J1451" s="827"/>
    </row>
    <row r="1452" spans="10:10">
      <c r="J1452" s="827"/>
    </row>
    <row r="1453" spans="10:10">
      <c r="J1453" s="827"/>
    </row>
    <row r="1454" spans="10:10">
      <c r="J1454" s="827"/>
    </row>
    <row r="1455" spans="10:10">
      <c r="J1455" s="827"/>
    </row>
    <row r="1456" spans="10:10">
      <c r="J1456" s="827"/>
    </row>
    <row r="1457" spans="10:10">
      <c r="J1457" s="827"/>
    </row>
    <row r="1458" spans="10:10">
      <c r="J1458" s="827"/>
    </row>
    <row r="1459" spans="10:10">
      <c r="J1459" s="827"/>
    </row>
    <row r="1460" spans="10:10">
      <c r="J1460" s="827"/>
    </row>
    <row r="1461" spans="10:10">
      <c r="J1461" s="827"/>
    </row>
    <row r="1462" spans="10:10">
      <c r="J1462" s="827"/>
    </row>
    <row r="1463" spans="10:10">
      <c r="J1463" s="827"/>
    </row>
    <row r="1464" spans="10:10">
      <c r="J1464" s="827"/>
    </row>
    <row r="1465" spans="10:10">
      <c r="J1465" s="827"/>
    </row>
    <row r="1466" spans="10:10">
      <c r="J1466" s="827"/>
    </row>
    <row r="1467" spans="10:10">
      <c r="J1467" s="827"/>
    </row>
    <row r="1468" spans="10:10">
      <c r="J1468" s="827"/>
    </row>
    <row r="1469" spans="10:10">
      <c r="J1469" s="827"/>
    </row>
    <row r="1470" spans="10:10">
      <c r="J1470" s="827"/>
    </row>
    <row r="1471" spans="10:10">
      <c r="J1471" s="827"/>
    </row>
    <row r="1472" spans="10:10">
      <c r="J1472" s="827"/>
    </row>
    <row r="1473" spans="10:10">
      <c r="J1473" s="827"/>
    </row>
    <row r="1474" spans="10:10">
      <c r="J1474" s="827"/>
    </row>
    <row r="1475" spans="10:10">
      <c r="J1475" s="827"/>
    </row>
    <row r="1476" spans="10:10">
      <c r="J1476" s="827"/>
    </row>
    <row r="1477" spans="10:10">
      <c r="J1477" s="827"/>
    </row>
    <row r="1478" spans="10:10">
      <c r="J1478" s="827"/>
    </row>
    <row r="1479" spans="10:10">
      <c r="J1479" s="827"/>
    </row>
    <row r="1480" spans="10:10">
      <c r="J1480" s="827"/>
    </row>
    <row r="1481" spans="10:10">
      <c r="J1481" s="827"/>
    </row>
    <row r="1482" spans="10:10">
      <c r="J1482" s="827"/>
    </row>
    <row r="1483" spans="10:10">
      <c r="J1483" s="827"/>
    </row>
    <row r="1484" spans="10:10">
      <c r="J1484" s="827"/>
    </row>
    <row r="1485" spans="10:10">
      <c r="J1485" s="827"/>
    </row>
    <row r="1486" spans="10:10">
      <c r="J1486" s="827"/>
    </row>
    <row r="1487" spans="10:10">
      <c r="J1487" s="827"/>
    </row>
    <row r="1488" spans="10:10">
      <c r="J1488" s="827"/>
    </row>
    <row r="1489" spans="10:10">
      <c r="J1489" s="827"/>
    </row>
    <row r="1490" spans="10:10">
      <c r="J1490" s="827"/>
    </row>
    <row r="1491" spans="10:10">
      <c r="J1491" s="827"/>
    </row>
    <row r="1492" spans="10:10">
      <c r="J1492" s="827"/>
    </row>
    <row r="1493" spans="10:10">
      <c r="J1493" s="827"/>
    </row>
    <row r="1494" spans="10:10">
      <c r="J1494" s="827"/>
    </row>
    <row r="1495" spans="10:10">
      <c r="J1495" s="827"/>
    </row>
    <row r="1496" spans="10:10">
      <c r="J1496" s="827"/>
    </row>
    <row r="1497" spans="10:10">
      <c r="J1497" s="827"/>
    </row>
    <row r="1498" spans="10:10">
      <c r="J1498" s="827"/>
    </row>
    <row r="1499" spans="10:10">
      <c r="J1499" s="827"/>
    </row>
    <row r="1500" spans="10:10">
      <c r="J1500" s="827"/>
    </row>
    <row r="1501" spans="10:10">
      <c r="J1501" s="827"/>
    </row>
    <row r="1502" spans="10:10">
      <c r="J1502" s="827"/>
    </row>
    <row r="1503" spans="10:10">
      <c r="J1503" s="827"/>
    </row>
    <row r="1504" spans="10:10">
      <c r="J1504" s="827"/>
    </row>
    <row r="1505" spans="10:10">
      <c r="J1505" s="827"/>
    </row>
    <row r="1506" spans="10:10">
      <c r="J1506" s="827"/>
    </row>
    <row r="1507" spans="10:10">
      <c r="J1507" s="827"/>
    </row>
    <row r="1508" spans="10:10">
      <c r="J1508" s="827"/>
    </row>
    <row r="1509" spans="10:10">
      <c r="J1509" s="827"/>
    </row>
    <row r="1510" spans="10:10">
      <c r="J1510" s="827"/>
    </row>
    <row r="1511" spans="10:10">
      <c r="J1511" s="827"/>
    </row>
    <row r="1512" spans="10:10">
      <c r="J1512" s="827"/>
    </row>
    <row r="1513" spans="10:10">
      <c r="J1513" s="827"/>
    </row>
    <row r="1514" spans="10:10">
      <c r="J1514" s="827"/>
    </row>
    <row r="1515" spans="10:10">
      <c r="J1515" s="827"/>
    </row>
    <row r="1516" spans="10:10">
      <c r="J1516" s="827"/>
    </row>
    <row r="1517" spans="10:10">
      <c r="J1517" s="827"/>
    </row>
    <row r="1518" spans="10:10">
      <c r="J1518" s="827"/>
    </row>
    <row r="1519" spans="10:10">
      <c r="J1519" s="827"/>
    </row>
    <row r="1520" spans="10:10">
      <c r="J1520" s="827"/>
    </row>
    <row r="1521" spans="10:10">
      <c r="J1521" s="827"/>
    </row>
    <row r="1522" spans="10:10">
      <c r="J1522" s="827"/>
    </row>
    <row r="1523" spans="10:10">
      <c r="J1523" s="827"/>
    </row>
    <row r="1524" spans="10:10">
      <c r="J1524" s="827"/>
    </row>
    <row r="1525" spans="10:10">
      <c r="J1525" s="827"/>
    </row>
    <row r="1526" spans="10:10">
      <c r="J1526" s="827"/>
    </row>
    <row r="1527" spans="10:10">
      <c r="J1527" s="827"/>
    </row>
    <row r="1528" spans="10:10">
      <c r="J1528" s="827"/>
    </row>
    <row r="1529" spans="10:10">
      <c r="J1529" s="827"/>
    </row>
    <row r="1530" spans="10:10">
      <c r="J1530" s="827"/>
    </row>
    <row r="1531" spans="10:10">
      <c r="J1531" s="827"/>
    </row>
    <row r="1532" spans="10:10">
      <c r="J1532" s="827"/>
    </row>
    <row r="1533" spans="10:10">
      <c r="J1533" s="827"/>
    </row>
    <row r="1534" spans="10:10">
      <c r="J1534" s="827"/>
    </row>
    <row r="1535" spans="10:10">
      <c r="J1535" s="827"/>
    </row>
    <row r="1536" spans="10:10">
      <c r="J1536" s="827"/>
    </row>
    <row r="1537" spans="10:10">
      <c r="J1537" s="827"/>
    </row>
    <row r="1538" spans="10:10">
      <c r="J1538" s="827"/>
    </row>
    <row r="1539" spans="10:10">
      <c r="J1539" s="827"/>
    </row>
    <row r="1540" spans="10:10">
      <c r="J1540" s="827"/>
    </row>
    <row r="1541" spans="10:10">
      <c r="J1541" s="827"/>
    </row>
    <row r="1542" spans="10:10">
      <c r="J1542" s="827"/>
    </row>
    <row r="1543" spans="10:10">
      <c r="J1543" s="827"/>
    </row>
    <row r="1544" spans="10:10">
      <c r="J1544" s="827"/>
    </row>
    <row r="1545" spans="10:10">
      <c r="J1545" s="827"/>
    </row>
    <row r="1546" spans="10:10">
      <c r="J1546" s="827"/>
    </row>
    <row r="1547" spans="10:10">
      <c r="J1547" s="827"/>
    </row>
    <row r="1548" spans="10:10">
      <c r="J1548" s="827"/>
    </row>
    <row r="1549" spans="10:10">
      <c r="J1549" s="827"/>
    </row>
    <row r="1550" spans="10:10">
      <c r="J1550" s="827"/>
    </row>
    <row r="1551" spans="10:10">
      <c r="J1551" s="827"/>
    </row>
    <row r="1552" spans="10:10">
      <c r="J1552" s="827"/>
    </row>
    <row r="1553" spans="10:10">
      <c r="J1553" s="827"/>
    </row>
    <row r="1554" spans="10:10">
      <c r="J1554" s="827"/>
    </row>
    <row r="1555" spans="10:10">
      <c r="J1555" s="827"/>
    </row>
    <row r="1556" spans="10:10">
      <c r="J1556" s="827"/>
    </row>
    <row r="1557" spans="10:10">
      <c r="J1557" s="827"/>
    </row>
    <row r="1558" spans="10:10">
      <c r="J1558" s="827"/>
    </row>
    <row r="1559" spans="10:10">
      <c r="J1559" s="827"/>
    </row>
    <row r="1560" spans="10:10">
      <c r="J1560" s="827"/>
    </row>
    <row r="1561" spans="10:10">
      <c r="J1561" s="827"/>
    </row>
    <row r="1562" spans="10:10">
      <c r="J1562" s="827"/>
    </row>
    <row r="1563" spans="10:10">
      <c r="J1563" s="827"/>
    </row>
    <row r="1564" spans="10:10">
      <c r="J1564" s="827"/>
    </row>
    <row r="1565" spans="10:10">
      <c r="J1565" s="827"/>
    </row>
    <row r="1566" spans="10:10">
      <c r="J1566" s="827"/>
    </row>
    <row r="1567" spans="10:10">
      <c r="J1567" s="827"/>
    </row>
    <row r="1568" spans="10:10">
      <c r="J1568" s="827"/>
    </row>
    <row r="1569" spans="10:10">
      <c r="J1569" s="827"/>
    </row>
    <row r="1570" spans="10:10">
      <c r="J1570" s="827"/>
    </row>
    <row r="1571" spans="10:10">
      <c r="J1571" s="827"/>
    </row>
    <row r="1572" spans="10:10">
      <c r="J1572" s="827"/>
    </row>
    <row r="1573" spans="10:10">
      <c r="J1573" s="827"/>
    </row>
    <row r="1574" spans="10:10">
      <c r="J1574" s="827"/>
    </row>
    <row r="1575" spans="10:10">
      <c r="J1575" s="827"/>
    </row>
    <row r="1576" spans="10:10">
      <c r="J1576" s="827"/>
    </row>
  </sheetData>
  <sheetProtection formatCells="0" selectLockedCells="1"/>
  <autoFilter ref="A13:V13" xr:uid="{00000000-0001-0000-0200-000000000000}">
    <filterColumn colId="1" showButton="0"/>
  </autoFilter>
  <mergeCells count="10">
    <mergeCell ref="A12:E12"/>
    <mergeCell ref="F12:K12"/>
    <mergeCell ref="B13:C13"/>
    <mergeCell ref="A1:S1"/>
    <mergeCell ref="A2:S2"/>
    <mergeCell ref="C3:D3"/>
    <mergeCell ref="A8:S8"/>
    <mergeCell ref="A9:S9"/>
    <mergeCell ref="A11:S11"/>
    <mergeCell ref="L12:R12"/>
  </mergeCells>
  <conditionalFormatting sqref="E3:E7 P4:Q4">
    <cfRule type="cellIs" dxfId="42" priority="22" operator="equal">
      <formula>5</formula>
    </cfRule>
  </conditionalFormatting>
  <conditionalFormatting sqref="E12:E1048576">
    <cfRule type="cellIs" dxfId="41" priority="7" operator="equal">
      <formula>5</formula>
    </cfRule>
  </conditionalFormatting>
  <conditionalFormatting sqref="G13:G1048576">
    <cfRule type="cellIs" dxfId="40" priority="3" operator="equal">
      <formula>5</formula>
    </cfRule>
  </conditionalFormatting>
  <conditionalFormatting sqref="L12">
    <cfRule type="cellIs" dxfId="39" priority="1" operator="equal">
      <formula>"YES"</formula>
    </cfRule>
    <cfRule type="cellIs" dxfId="38" priority="2" operator="equal">
      <formula>"FAILED"</formula>
    </cfRule>
  </conditionalFormatting>
  <conditionalFormatting sqref="M6:Q6 M7:R7">
    <cfRule type="cellIs" dxfId="37" priority="27" operator="equal">
      <formula>"OLD"</formula>
    </cfRule>
  </conditionalFormatting>
  <conditionalFormatting sqref="N13:N1048576">
    <cfRule type="cellIs" dxfId="36" priority="4" operator="equal">
      <formula>5</formula>
    </cfRule>
  </conditionalFormatting>
  <conditionalFormatting sqref="O10:R10 G3:G5 G7 E10 G10">
    <cfRule type="cellIs" dxfId="35" priority="23" operator="equal">
      <formula>5</formula>
    </cfRule>
  </conditionalFormatting>
  <conditionalFormatting sqref="O10:R10">
    <cfRule type="cellIs" dxfId="34" priority="19" operator="equal">
      <formula>5</formula>
    </cfRule>
    <cfRule type="cellIs" dxfId="33" priority="20" operator="equal">
      <formula>5</formula>
    </cfRule>
  </conditionalFormatting>
  <conditionalFormatting sqref="O13:R1048576">
    <cfRule type="cellIs" dxfId="32" priority="8" operator="equal">
      <formula>"FAILED"</formula>
    </cfRule>
  </conditionalFormatting>
  <conditionalFormatting sqref="O14:R594">
    <cfRule type="cellIs" dxfId="31" priority="6" operator="equal">
      <formula>"YES"</formula>
    </cfRule>
  </conditionalFormatting>
  <conditionalFormatting sqref="P3:R3 P4:Q4 M13:M1048576">
    <cfRule type="cellIs" dxfId="30" priority="5" operator="equal">
      <formula>"OLD"</formula>
    </cfRule>
  </conditionalFormatting>
  <conditionalFormatting sqref="R3:R6 S4:S7 S10">
    <cfRule type="cellIs" dxfId="29" priority="25" operator="equal">
      <formula>"Recommend Replacement"</formula>
    </cfRule>
  </conditionalFormatting>
  <conditionalFormatting sqref="S13:S1048576">
    <cfRule type="cellIs" dxfId="27" priority="9" operator="equal">
      <formula>"Recommend Replacement"</formula>
    </cfRule>
  </conditionalFormatting>
  <printOptions horizontalCentered="1"/>
  <pageMargins left="0.23622047244094491" right="0.11811023622047245" top="0.59055118110236227" bottom="0.23622047244094491" header="0.15748031496062992" footer="0.15748031496062992"/>
  <pageSetup scale="80" fitToHeight="0" orientation="portrait" r:id="rId1"/>
  <headerFooter>
    <oddHeader>&amp;C&amp;8&amp;G</oddHeader>
    <oddFooter>&amp;C&amp;"Calibri,Regular"&amp;9&amp;F&amp;R&amp;"Calibri,Regular"&amp;9&amp;P of &amp;N</oddFooter>
  </headerFooter>
  <legacyDrawingHF r:id="rId2"/>
  <extLst>
    <ext xmlns:x14="http://schemas.microsoft.com/office/spreadsheetml/2009/9/main" uri="{78C0D931-6437-407d-A8EE-F0AAD7539E65}">
      <x14:conditionalFormattings>
        <x14:conditionalFormatting xmlns:xm="http://schemas.microsoft.com/office/excel/2006/main">
          <x14:cfRule type="containsText" priority="26" operator="containsText" id="{AFF3E154-1C90-4EE0-97D9-8A6924DA1852}">
            <xm:f>NOT(ISERROR(SEARCH("FAILED",R3)))</xm:f>
            <xm:f>"FAILED"</xm:f>
            <x14:dxf>
              <fill>
                <patternFill>
                  <bgColor theme="5" tint="0.39994506668294322"/>
                </patternFill>
              </fill>
            </x14:dxf>
          </x14:cfRule>
          <xm:sqref>R3:R6 S4:S7 S10</xm:sqref>
        </x14:conditionalFormatting>
        <x14:conditionalFormatting xmlns:xm="http://schemas.microsoft.com/office/excel/2006/main">
          <x14:cfRule type="containsText" priority="10" operator="containsText" id="{6195D213-92C3-4C41-9E2A-FAE0E501DBE2}">
            <xm:f>NOT(ISERROR(SEARCH("FAILED",S13)))</xm:f>
            <xm:f>"FAILED"</xm:f>
            <x14:dxf>
              <fill>
                <patternFill>
                  <bgColor theme="5" tint="0.39994506668294322"/>
                </patternFill>
              </fill>
            </x14:dxf>
          </x14:cfRule>
          <xm:sqref>S13:S1048576</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9226B-705B-4118-A4E5-87283306C3C1}">
  <sheetPr codeName="Sheet21">
    <tabColor theme="4" tint="0.39997558519241921"/>
    <pageSetUpPr fitToPage="1"/>
  </sheetPr>
  <dimension ref="A1:T1029"/>
  <sheetViews>
    <sheetView showGridLines="0" view="pageBreakPreview" zoomScale="175" zoomScaleNormal="100" zoomScaleSheetLayoutView="175" workbookViewId="0">
      <selection activeCell="C6" sqref="C6:D6"/>
    </sheetView>
  </sheetViews>
  <sheetFormatPr defaultColWidth="9.140625" defaultRowHeight="12.75"/>
  <cols>
    <col min="1" max="1" width="3" style="825" customWidth="1"/>
    <col min="2" max="2" width="15.28515625" style="212" customWidth="1"/>
    <col min="3" max="3" width="9.85546875" style="212" customWidth="1"/>
    <col min="4" max="4" width="5.85546875" style="212" customWidth="1"/>
    <col min="5" max="5" width="4.85546875" style="826" customWidth="1"/>
    <col min="6" max="7" width="4.85546875" style="212" customWidth="1"/>
    <col min="8" max="8" width="3.28515625" style="212" customWidth="1"/>
    <col min="9" max="9" width="2.85546875" style="212" customWidth="1"/>
    <col min="10" max="10" width="3.42578125" style="212" customWidth="1"/>
    <col min="11" max="11" width="4" style="212" customWidth="1"/>
    <col min="12" max="12" width="4.7109375" style="212" customWidth="1"/>
    <col min="13" max="13" width="4.28515625" style="828" customWidth="1"/>
    <col min="14" max="14" width="4.5703125" style="212" customWidth="1"/>
    <col min="15" max="16" width="4.7109375" style="212" customWidth="1"/>
    <col min="17" max="17" width="26" style="212" customWidth="1"/>
    <col min="18" max="16384" width="9.140625" style="212"/>
  </cols>
  <sheetData>
    <row r="1" spans="1:20" s="774" customFormat="1" ht="12.75" customHeight="1">
      <c r="A1" s="1158" t="s">
        <v>1005</v>
      </c>
      <c r="B1" s="1158"/>
      <c r="C1" s="1158"/>
      <c r="D1" s="1158"/>
      <c r="E1" s="1158"/>
      <c r="F1" s="1158"/>
      <c r="G1" s="1158"/>
      <c r="H1" s="1158"/>
      <c r="I1" s="1158"/>
      <c r="J1" s="1158"/>
      <c r="K1" s="1158"/>
      <c r="L1" s="1158"/>
      <c r="M1" s="1158"/>
      <c r="N1" s="1158"/>
      <c r="O1" s="1158"/>
      <c r="P1" s="1158"/>
      <c r="Q1" s="1158"/>
      <c r="R1" s="773"/>
      <c r="S1" s="773"/>
      <c r="T1" s="773"/>
    </row>
    <row r="2" spans="1:20" s="774" customFormat="1" ht="8.25" customHeight="1">
      <c r="A2" s="1341" t="s">
        <v>595</v>
      </c>
      <c r="B2" s="1341"/>
      <c r="C2" s="1341"/>
      <c r="D2" s="1341"/>
      <c r="E2" s="1341"/>
      <c r="F2" s="1341"/>
      <c r="G2" s="1341"/>
      <c r="H2" s="1341"/>
      <c r="I2" s="1341"/>
      <c r="J2" s="1341"/>
      <c r="K2" s="1341"/>
      <c r="L2" s="1341"/>
      <c r="M2" s="1341"/>
      <c r="N2" s="1341"/>
      <c r="O2" s="1341"/>
      <c r="P2" s="1341"/>
      <c r="Q2" s="1341"/>
      <c r="R2" s="775"/>
      <c r="S2" s="775"/>
      <c r="T2" s="775"/>
    </row>
    <row r="3" spans="1:20" s="778" customFormat="1" ht="5.25" customHeight="1" thickBot="1">
      <c r="A3" s="1342"/>
      <c r="B3" s="1342"/>
      <c r="C3" s="1342"/>
      <c r="D3" s="1342"/>
      <c r="E3" s="1342"/>
      <c r="F3" s="1342"/>
      <c r="G3" s="1342"/>
      <c r="H3" s="1342"/>
      <c r="I3" s="1342"/>
      <c r="J3" s="1342"/>
      <c r="K3" s="1342"/>
      <c r="L3" s="1342"/>
      <c r="M3" s="1342"/>
      <c r="N3" s="1342"/>
      <c r="O3" s="1342"/>
      <c r="P3" s="1342"/>
      <c r="Q3" s="1342"/>
      <c r="R3" s="783"/>
    </row>
    <row r="4" spans="1:20" s="778" customFormat="1" ht="15" customHeight="1" thickTop="1">
      <c r="A4" s="776"/>
      <c r="B4" s="777" t="s">
        <v>6</v>
      </c>
      <c r="C4" s="1343" t="str">
        <f>'Sprinkler Device List'!C4</f>
        <v/>
      </c>
      <c r="D4" s="1343"/>
      <c r="G4" s="779" t="s">
        <v>1006</v>
      </c>
      <c r="H4" s="1344">
        <f>'Sprinkler Device List'!C3</f>
        <v>0</v>
      </c>
      <c r="I4" s="1344"/>
      <c r="J4" s="1344"/>
      <c r="K4" s="1344"/>
      <c r="L4" s="1344"/>
      <c r="O4" s="779" t="s">
        <v>1007</v>
      </c>
      <c r="P4" s="779"/>
      <c r="Q4" s="787"/>
      <c r="R4" s="783"/>
    </row>
    <row r="5" spans="1:20" s="778" customFormat="1" ht="15" customHeight="1">
      <c r="A5" s="776"/>
      <c r="B5" s="777" t="s">
        <v>103</v>
      </c>
      <c r="C5" s="1340" t="str">
        <f>'Sprinkler Device List'!C5</f>
        <v/>
      </c>
      <c r="D5" s="1340"/>
      <c r="G5" s="779" t="s">
        <v>1008</v>
      </c>
      <c r="H5" s="1340"/>
      <c r="I5" s="1340"/>
      <c r="J5" s="1340"/>
      <c r="K5" s="1340"/>
      <c r="L5" s="1340"/>
      <c r="O5" s="779"/>
      <c r="P5" s="779"/>
      <c r="Q5" s="784"/>
      <c r="R5" s="783"/>
    </row>
    <row r="6" spans="1:20" s="778" customFormat="1" ht="15" customHeight="1">
      <c r="A6" s="776"/>
      <c r="B6" s="777" t="s">
        <v>106</v>
      </c>
      <c r="C6" s="1340" t="str">
        <f>'Sprinkler Device List'!C6</f>
        <v>C. Peterson</v>
      </c>
      <c r="D6" s="1340"/>
      <c r="G6" s="779"/>
      <c r="H6" s="792"/>
      <c r="I6" s="830"/>
      <c r="J6" s="793"/>
      <c r="K6" s="779" t="s">
        <v>1009</v>
      </c>
      <c r="L6" s="831"/>
      <c r="M6" s="794"/>
      <c r="N6" s="794"/>
      <c r="O6" s="779" t="s">
        <v>1010</v>
      </c>
      <c r="P6" s="779"/>
      <c r="Q6" s="832"/>
    </row>
    <row r="7" spans="1:20" s="778" customFormat="1" ht="12.75" customHeight="1">
      <c r="A7" s="776"/>
      <c r="B7" s="777"/>
      <c r="C7" s="790"/>
      <c r="D7" s="791"/>
      <c r="G7" s="779"/>
      <c r="H7" s="792"/>
      <c r="I7" s="793"/>
      <c r="J7" s="793"/>
      <c r="K7" s="793"/>
      <c r="L7" s="793"/>
      <c r="M7" s="794"/>
      <c r="N7" s="794"/>
      <c r="O7" s="794"/>
      <c r="P7" s="794"/>
      <c r="Q7" s="793"/>
    </row>
    <row r="8" spans="1:20" ht="12.75" customHeight="1" thickBot="1">
      <c r="A8" s="1334" t="s">
        <v>1011</v>
      </c>
      <c r="B8" s="1334"/>
      <c r="C8" s="1334"/>
      <c r="D8" s="1334"/>
      <c r="E8" s="1334"/>
      <c r="F8" s="1334"/>
      <c r="G8" s="1334"/>
      <c r="H8" s="1334"/>
      <c r="I8" s="1334"/>
      <c r="J8" s="1334"/>
      <c r="K8" s="1334"/>
      <c r="L8" s="1334"/>
      <c r="M8" s="1334"/>
      <c r="N8" s="1334"/>
      <c r="O8" s="1334"/>
      <c r="P8" s="1334"/>
      <c r="Q8" s="1334"/>
    </row>
    <row r="9" spans="1:20" s="219" customFormat="1" ht="7.5" customHeight="1" thickTop="1">
      <c r="A9" s="1351" t="s">
        <v>1012</v>
      </c>
      <c r="B9" s="1351"/>
      <c r="C9" s="1351"/>
      <c r="D9" s="1351"/>
      <c r="E9" s="1351"/>
      <c r="F9" s="1351"/>
      <c r="G9" s="1351"/>
      <c r="H9" s="1351"/>
      <c r="I9" s="1351"/>
      <c r="J9" s="1351"/>
      <c r="K9" s="1351"/>
      <c r="L9" s="1351"/>
      <c r="M9" s="1351"/>
      <c r="N9" s="1351"/>
      <c r="O9" s="1351"/>
      <c r="P9" s="1351"/>
      <c r="Q9" s="1351"/>
    </row>
    <row r="10" spans="1:20" s="725" customFormat="1" ht="13.5" customHeight="1" thickBot="1">
      <c r="A10" s="1352" t="s">
        <v>1013</v>
      </c>
      <c r="B10" s="1353"/>
      <c r="C10" s="1353"/>
      <c r="D10" s="1353"/>
      <c r="E10" s="1353"/>
      <c r="F10" s="1353"/>
      <c r="G10" s="1353"/>
      <c r="H10" s="1353"/>
      <c r="I10" s="1353"/>
      <c r="J10" s="1353"/>
      <c r="K10" s="1353"/>
      <c r="L10" s="1353"/>
      <c r="M10" s="1353"/>
      <c r="N10" s="1353"/>
      <c r="O10" s="1353"/>
      <c r="P10" s="1353"/>
      <c r="Q10" s="1353"/>
      <c r="S10" s="796"/>
    </row>
    <row r="11" spans="1:20" s="86" customFormat="1" ht="9.75" customHeight="1" thickTop="1">
      <c r="A11" s="1354" t="s">
        <v>1014</v>
      </c>
      <c r="B11" s="1355"/>
      <c r="C11" s="1355"/>
      <c r="D11" s="1355"/>
      <c r="E11" s="1355"/>
      <c r="F11" s="1355"/>
      <c r="G11" s="1355"/>
      <c r="H11" s="1355"/>
      <c r="I11" s="1355"/>
      <c r="J11" s="1355" t="s">
        <v>1014</v>
      </c>
      <c r="K11" s="1355"/>
      <c r="L11" s="1355"/>
      <c r="M11" s="1355"/>
      <c r="N11" s="1355"/>
      <c r="O11" s="1355"/>
      <c r="P11" s="1355"/>
      <c r="Q11" s="1356"/>
    </row>
    <row r="12" spans="1:20" s="219" customFormat="1" ht="15.75" customHeight="1" thickBot="1">
      <c r="A12" s="833" t="s">
        <v>155</v>
      </c>
      <c r="B12" s="1357" t="s">
        <v>1015</v>
      </c>
      <c r="C12" s="1358"/>
      <c r="D12" s="834" t="s">
        <v>1016</v>
      </c>
      <c r="E12" s="1359" t="s">
        <v>1017</v>
      </c>
      <c r="F12" s="1360"/>
      <c r="G12" s="1360"/>
      <c r="H12" s="1360"/>
      <c r="I12" s="1361"/>
      <c r="J12" s="833" t="s">
        <v>155</v>
      </c>
      <c r="K12" s="1359" t="s">
        <v>1015</v>
      </c>
      <c r="L12" s="1360"/>
      <c r="M12" s="1360"/>
      <c r="N12" s="1360"/>
      <c r="O12" s="1361"/>
      <c r="P12" s="835" t="s">
        <v>1016</v>
      </c>
      <c r="Q12" s="833" t="s">
        <v>1017</v>
      </c>
    </row>
    <row r="13" spans="1:20" s="821" customFormat="1" ht="16.5" customHeight="1" thickTop="1">
      <c r="A13" s="836">
        <v>1</v>
      </c>
      <c r="B13" s="1368"/>
      <c r="C13" s="1369"/>
      <c r="D13" s="837"/>
      <c r="E13" s="1362"/>
      <c r="F13" s="1363"/>
      <c r="G13" s="1363"/>
      <c r="H13" s="1363"/>
      <c r="I13" s="1364"/>
      <c r="J13" s="836">
        <v>37</v>
      </c>
      <c r="K13" s="1365"/>
      <c r="L13" s="1366"/>
      <c r="M13" s="1366"/>
      <c r="N13" s="1366"/>
      <c r="O13" s="1367"/>
      <c r="P13" s="839"/>
      <c r="Q13" s="811"/>
    </row>
    <row r="14" spans="1:20" s="821" customFormat="1" ht="16.5" customHeight="1">
      <c r="A14" s="836">
        <v>2</v>
      </c>
      <c r="B14" s="1370"/>
      <c r="C14" s="1371"/>
      <c r="D14" s="837"/>
      <c r="E14" s="1345"/>
      <c r="F14" s="1346"/>
      <c r="G14" s="1346"/>
      <c r="H14" s="1346"/>
      <c r="I14" s="1347"/>
      <c r="J14" s="836">
        <v>38</v>
      </c>
      <c r="K14" s="1348"/>
      <c r="L14" s="1349"/>
      <c r="M14" s="1349"/>
      <c r="N14" s="1349"/>
      <c r="O14" s="1350"/>
      <c r="P14" s="840"/>
      <c r="Q14" s="811"/>
    </row>
    <row r="15" spans="1:20" s="821" customFormat="1" ht="16.5" customHeight="1">
      <c r="A15" s="836">
        <v>3</v>
      </c>
      <c r="B15" s="1370"/>
      <c r="C15" s="1371"/>
      <c r="D15" s="837"/>
      <c r="E15" s="1345"/>
      <c r="F15" s="1346"/>
      <c r="G15" s="1346"/>
      <c r="H15" s="1346"/>
      <c r="I15" s="1347"/>
      <c r="J15" s="836">
        <v>39</v>
      </c>
      <c r="K15" s="1348"/>
      <c r="L15" s="1349"/>
      <c r="M15" s="1349"/>
      <c r="N15" s="1349"/>
      <c r="O15" s="1350"/>
      <c r="P15" s="840"/>
      <c r="Q15" s="811"/>
    </row>
    <row r="16" spans="1:20" s="821" customFormat="1" ht="16.5" customHeight="1">
      <c r="A16" s="836">
        <v>4</v>
      </c>
      <c r="B16" s="1370"/>
      <c r="C16" s="1371"/>
      <c r="D16" s="837"/>
      <c r="E16" s="1345"/>
      <c r="F16" s="1346"/>
      <c r="G16" s="1346"/>
      <c r="H16" s="1346"/>
      <c r="I16" s="1347"/>
      <c r="J16" s="836">
        <v>40</v>
      </c>
      <c r="K16" s="1348"/>
      <c r="L16" s="1349"/>
      <c r="M16" s="1349"/>
      <c r="N16" s="1349"/>
      <c r="O16" s="1350"/>
      <c r="P16" s="840"/>
      <c r="Q16" s="811"/>
    </row>
    <row r="17" spans="1:17" s="821" customFormat="1" ht="16.5" customHeight="1">
      <c r="A17" s="836">
        <v>5</v>
      </c>
      <c r="B17" s="1370"/>
      <c r="C17" s="1371"/>
      <c r="D17" s="837"/>
      <c r="E17" s="1345"/>
      <c r="F17" s="1346"/>
      <c r="G17" s="1346"/>
      <c r="H17" s="1346"/>
      <c r="I17" s="1347"/>
      <c r="J17" s="836">
        <v>41</v>
      </c>
      <c r="K17" s="1348"/>
      <c r="L17" s="1349"/>
      <c r="M17" s="1349"/>
      <c r="N17" s="1349"/>
      <c r="O17" s="1350"/>
      <c r="P17" s="840"/>
      <c r="Q17" s="811"/>
    </row>
    <row r="18" spans="1:17" s="821" customFormat="1" ht="16.5" customHeight="1">
      <c r="A18" s="836">
        <v>6</v>
      </c>
      <c r="B18" s="1370"/>
      <c r="C18" s="1371"/>
      <c r="D18" s="837"/>
      <c r="E18" s="1345"/>
      <c r="F18" s="1346"/>
      <c r="G18" s="1346"/>
      <c r="H18" s="1346"/>
      <c r="I18" s="1347"/>
      <c r="J18" s="836">
        <v>42</v>
      </c>
      <c r="K18" s="1348"/>
      <c r="L18" s="1349"/>
      <c r="M18" s="1349"/>
      <c r="N18" s="1349"/>
      <c r="O18" s="1350"/>
      <c r="P18" s="840"/>
      <c r="Q18" s="811"/>
    </row>
    <row r="19" spans="1:17" s="821" customFormat="1" ht="16.5" customHeight="1">
      <c r="A19" s="836">
        <v>7</v>
      </c>
      <c r="B19" s="1370"/>
      <c r="C19" s="1371"/>
      <c r="D19" s="837"/>
      <c r="E19" s="1345"/>
      <c r="F19" s="1346"/>
      <c r="G19" s="1346"/>
      <c r="H19" s="1346"/>
      <c r="I19" s="1347"/>
      <c r="J19" s="836">
        <v>43</v>
      </c>
      <c r="K19" s="1348"/>
      <c r="L19" s="1349"/>
      <c r="M19" s="1349"/>
      <c r="N19" s="1349"/>
      <c r="O19" s="1350"/>
      <c r="P19" s="840"/>
      <c r="Q19" s="811"/>
    </row>
    <row r="20" spans="1:17" s="821" customFormat="1" ht="16.5" customHeight="1">
      <c r="A20" s="836">
        <v>8</v>
      </c>
      <c r="B20" s="1370"/>
      <c r="C20" s="1371"/>
      <c r="D20" s="837"/>
      <c r="E20" s="1372"/>
      <c r="F20" s="1373"/>
      <c r="G20" s="1373"/>
      <c r="H20" s="1373"/>
      <c r="I20" s="1374"/>
      <c r="J20" s="836">
        <v>44</v>
      </c>
      <c r="K20" s="1348"/>
      <c r="L20" s="1349"/>
      <c r="M20" s="1349"/>
      <c r="N20" s="1349"/>
      <c r="O20" s="1350"/>
      <c r="P20" s="840"/>
      <c r="Q20" s="811"/>
    </row>
    <row r="21" spans="1:17" s="821" customFormat="1" ht="16.5" customHeight="1">
      <c r="A21" s="836">
        <v>9</v>
      </c>
      <c r="B21" s="1370"/>
      <c r="C21" s="1371"/>
      <c r="D21" s="837"/>
      <c r="E21" s="1345"/>
      <c r="F21" s="1346"/>
      <c r="G21" s="1346"/>
      <c r="H21" s="1346"/>
      <c r="I21" s="1347"/>
      <c r="J21" s="836">
        <v>45</v>
      </c>
      <c r="K21" s="1348"/>
      <c r="L21" s="1349"/>
      <c r="M21" s="1349"/>
      <c r="N21" s="1349"/>
      <c r="O21" s="1350"/>
      <c r="P21" s="840"/>
      <c r="Q21" s="811"/>
    </row>
    <row r="22" spans="1:17" s="821" customFormat="1" ht="16.5" customHeight="1">
      <c r="A22" s="836">
        <v>10</v>
      </c>
      <c r="B22" s="1370"/>
      <c r="C22" s="1371"/>
      <c r="D22" s="837"/>
      <c r="E22" s="1345"/>
      <c r="F22" s="1346"/>
      <c r="G22" s="1346"/>
      <c r="H22" s="1346"/>
      <c r="I22" s="1347"/>
      <c r="J22" s="836">
        <v>46</v>
      </c>
      <c r="K22" s="1348"/>
      <c r="L22" s="1349"/>
      <c r="M22" s="1349"/>
      <c r="N22" s="1349"/>
      <c r="O22" s="1350"/>
      <c r="P22" s="840"/>
      <c r="Q22" s="811"/>
    </row>
    <row r="23" spans="1:17" s="821" customFormat="1" ht="16.5" customHeight="1">
      <c r="A23" s="836">
        <v>11</v>
      </c>
      <c r="B23" s="1370"/>
      <c r="C23" s="1371"/>
      <c r="D23" s="837"/>
      <c r="E23" s="1345"/>
      <c r="F23" s="1346"/>
      <c r="G23" s="1346"/>
      <c r="H23" s="1346"/>
      <c r="I23" s="1347"/>
      <c r="J23" s="836">
        <v>47</v>
      </c>
      <c r="K23" s="1348"/>
      <c r="L23" s="1349"/>
      <c r="M23" s="1349"/>
      <c r="N23" s="1349"/>
      <c r="O23" s="1350"/>
      <c r="P23" s="840"/>
      <c r="Q23" s="811"/>
    </row>
    <row r="24" spans="1:17" s="821" customFormat="1" ht="16.5" customHeight="1">
      <c r="A24" s="836">
        <v>12</v>
      </c>
      <c r="B24" s="1370"/>
      <c r="C24" s="1371"/>
      <c r="D24" s="837"/>
      <c r="E24" s="1345"/>
      <c r="F24" s="1346"/>
      <c r="G24" s="1346"/>
      <c r="H24" s="1346"/>
      <c r="I24" s="1347"/>
      <c r="J24" s="836">
        <v>48</v>
      </c>
      <c r="K24" s="1348"/>
      <c r="L24" s="1349"/>
      <c r="M24" s="1349"/>
      <c r="N24" s="1349"/>
      <c r="O24" s="1350"/>
      <c r="P24" s="840"/>
      <c r="Q24" s="811"/>
    </row>
    <row r="25" spans="1:17" s="821" customFormat="1" ht="16.5" customHeight="1">
      <c r="A25" s="836">
        <v>13</v>
      </c>
      <c r="B25" s="1370"/>
      <c r="C25" s="1371"/>
      <c r="D25" s="837"/>
      <c r="E25" s="1345"/>
      <c r="F25" s="1346"/>
      <c r="G25" s="1346"/>
      <c r="H25" s="1346"/>
      <c r="I25" s="1347"/>
      <c r="J25" s="836">
        <v>49</v>
      </c>
      <c r="K25" s="1348"/>
      <c r="L25" s="1349"/>
      <c r="M25" s="1349"/>
      <c r="N25" s="1349"/>
      <c r="O25" s="1350"/>
      <c r="P25" s="840"/>
      <c r="Q25" s="811"/>
    </row>
    <row r="26" spans="1:17" s="821" customFormat="1" ht="16.5" customHeight="1">
      <c r="A26" s="836">
        <v>14</v>
      </c>
      <c r="B26" s="1370"/>
      <c r="C26" s="1371"/>
      <c r="D26" s="812"/>
      <c r="E26" s="1345"/>
      <c r="F26" s="1346"/>
      <c r="G26" s="1346"/>
      <c r="H26" s="1346"/>
      <c r="I26" s="1347"/>
      <c r="J26" s="836">
        <v>50</v>
      </c>
      <c r="K26" s="1348"/>
      <c r="L26" s="1349"/>
      <c r="M26" s="1349"/>
      <c r="N26" s="1349"/>
      <c r="O26" s="1350"/>
      <c r="P26" s="840"/>
      <c r="Q26" s="841"/>
    </row>
    <row r="27" spans="1:17" s="821" customFormat="1" ht="16.5" customHeight="1">
      <c r="A27" s="836">
        <v>15</v>
      </c>
      <c r="B27" s="1370"/>
      <c r="C27" s="1371"/>
      <c r="D27" s="842"/>
      <c r="E27" s="1345"/>
      <c r="F27" s="1346"/>
      <c r="G27" s="1346"/>
      <c r="H27" s="1346"/>
      <c r="I27" s="1347"/>
      <c r="J27" s="836">
        <v>51</v>
      </c>
      <c r="K27" s="1348"/>
      <c r="L27" s="1349"/>
      <c r="M27" s="1349"/>
      <c r="N27" s="1349"/>
      <c r="O27" s="1350"/>
      <c r="P27" s="840"/>
      <c r="Q27" s="811"/>
    </row>
    <row r="28" spans="1:17" s="821" customFormat="1" ht="16.5" customHeight="1">
      <c r="A28" s="836">
        <v>16</v>
      </c>
      <c r="B28" s="1370"/>
      <c r="C28" s="1371"/>
      <c r="D28" s="812"/>
      <c r="E28" s="1345"/>
      <c r="F28" s="1346"/>
      <c r="G28" s="1346"/>
      <c r="H28" s="1346"/>
      <c r="I28" s="1347"/>
      <c r="J28" s="836">
        <v>52</v>
      </c>
      <c r="K28" s="1348"/>
      <c r="L28" s="1349"/>
      <c r="M28" s="1349"/>
      <c r="N28" s="1349"/>
      <c r="O28" s="1350"/>
      <c r="P28" s="840"/>
      <c r="Q28" s="811"/>
    </row>
    <row r="29" spans="1:17" s="821" customFormat="1" ht="16.5" customHeight="1">
      <c r="A29" s="836">
        <v>17</v>
      </c>
      <c r="B29" s="1370"/>
      <c r="C29" s="1371"/>
      <c r="D29" s="837"/>
      <c r="E29" s="1345"/>
      <c r="F29" s="1346"/>
      <c r="G29" s="1346"/>
      <c r="H29" s="1346"/>
      <c r="I29" s="1347"/>
      <c r="J29" s="836">
        <v>53</v>
      </c>
      <c r="K29" s="1348"/>
      <c r="L29" s="1349"/>
      <c r="M29" s="1349"/>
      <c r="N29" s="1349"/>
      <c r="O29" s="1350"/>
      <c r="P29" s="840"/>
      <c r="Q29" s="811"/>
    </row>
    <row r="30" spans="1:17" s="821" customFormat="1" ht="16.5" customHeight="1">
      <c r="A30" s="836">
        <v>18</v>
      </c>
      <c r="B30" s="1370"/>
      <c r="C30" s="1371"/>
      <c r="D30" s="812"/>
      <c r="E30" s="1345"/>
      <c r="F30" s="1346"/>
      <c r="G30" s="1346"/>
      <c r="H30" s="1346"/>
      <c r="I30" s="1347"/>
      <c r="J30" s="836">
        <v>54</v>
      </c>
      <c r="K30" s="1348"/>
      <c r="L30" s="1349"/>
      <c r="M30" s="1349"/>
      <c r="N30" s="1349"/>
      <c r="O30" s="1350"/>
      <c r="P30" s="840"/>
      <c r="Q30" s="811"/>
    </row>
    <row r="31" spans="1:17" s="821" customFormat="1" ht="16.5" customHeight="1">
      <c r="A31" s="836">
        <v>19</v>
      </c>
      <c r="B31" s="1370"/>
      <c r="C31" s="1371"/>
      <c r="D31" s="812"/>
      <c r="E31" s="1345"/>
      <c r="F31" s="1346"/>
      <c r="G31" s="1346"/>
      <c r="H31" s="1346"/>
      <c r="I31" s="1347"/>
      <c r="J31" s="836">
        <v>55</v>
      </c>
      <c r="K31" s="1348"/>
      <c r="L31" s="1349"/>
      <c r="M31" s="1349"/>
      <c r="N31" s="1349"/>
      <c r="O31" s="1350"/>
      <c r="P31" s="840"/>
      <c r="Q31" s="811"/>
    </row>
    <row r="32" spans="1:17" s="821" customFormat="1" ht="16.5" customHeight="1">
      <c r="A32" s="836">
        <v>20</v>
      </c>
      <c r="B32" s="1370"/>
      <c r="C32" s="1371"/>
      <c r="D32" s="837"/>
      <c r="E32" s="1345"/>
      <c r="F32" s="1346"/>
      <c r="G32" s="1346"/>
      <c r="H32" s="1346"/>
      <c r="I32" s="1347"/>
      <c r="J32" s="836">
        <v>56</v>
      </c>
      <c r="K32" s="1348"/>
      <c r="L32" s="1349"/>
      <c r="M32" s="1349"/>
      <c r="N32" s="1349"/>
      <c r="O32" s="1350"/>
      <c r="P32" s="840"/>
      <c r="Q32" s="843"/>
    </row>
    <row r="33" spans="1:17" s="821" customFormat="1" ht="16.5" customHeight="1">
      <c r="A33" s="836">
        <v>21</v>
      </c>
      <c r="B33" s="1370"/>
      <c r="C33" s="1371"/>
      <c r="D33" s="837"/>
      <c r="E33" s="1345"/>
      <c r="F33" s="1346"/>
      <c r="G33" s="1346"/>
      <c r="H33" s="1346"/>
      <c r="I33" s="1347"/>
      <c r="J33" s="836">
        <v>57</v>
      </c>
      <c r="K33" s="1348"/>
      <c r="L33" s="1349"/>
      <c r="M33" s="1349"/>
      <c r="N33" s="1349"/>
      <c r="O33" s="1350"/>
      <c r="P33" s="840"/>
      <c r="Q33" s="811"/>
    </row>
    <row r="34" spans="1:17" s="821" customFormat="1" ht="16.5" customHeight="1">
      <c r="A34" s="836">
        <v>22</v>
      </c>
      <c r="B34" s="1370"/>
      <c r="C34" s="1371"/>
      <c r="D34" s="837"/>
      <c r="E34" s="1345"/>
      <c r="F34" s="1346"/>
      <c r="G34" s="1346"/>
      <c r="H34" s="1346"/>
      <c r="I34" s="1347"/>
      <c r="J34" s="836">
        <v>58</v>
      </c>
      <c r="K34" s="1348"/>
      <c r="L34" s="1349"/>
      <c r="M34" s="1349"/>
      <c r="N34" s="1349"/>
      <c r="O34" s="1350"/>
      <c r="P34" s="840"/>
      <c r="Q34" s="811"/>
    </row>
    <row r="35" spans="1:17" s="821" customFormat="1" ht="16.5" customHeight="1">
      <c r="A35" s="836">
        <v>23</v>
      </c>
      <c r="B35" s="1370"/>
      <c r="C35" s="1371"/>
      <c r="D35" s="837"/>
      <c r="E35" s="1345"/>
      <c r="F35" s="1346"/>
      <c r="G35" s="1346"/>
      <c r="H35" s="1346"/>
      <c r="I35" s="1347"/>
      <c r="J35" s="836">
        <v>59</v>
      </c>
      <c r="K35" s="1348"/>
      <c r="L35" s="1349"/>
      <c r="M35" s="1349"/>
      <c r="N35" s="1349"/>
      <c r="O35" s="1350"/>
      <c r="P35" s="840"/>
      <c r="Q35" s="811"/>
    </row>
    <row r="36" spans="1:17" s="821" customFormat="1" ht="16.5" customHeight="1">
      <c r="A36" s="836">
        <v>24</v>
      </c>
      <c r="B36" s="1370"/>
      <c r="C36" s="1371"/>
      <c r="D36" s="837"/>
      <c r="E36" s="1345"/>
      <c r="F36" s="1346"/>
      <c r="G36" s="1346"/>
      <c r="H36" s="1346"/>
      <c r="I36" s="1347"/>
      <c r="J36" s="836">
        <v>60</v>
      </c>
      <c r="K36" s="1348"/>
      <c r="L36" s="1349"/>
      <c r="M36" s="1349"/>
      <c r="N36" s="1349"/>
      <c r="O36" s="1350"/>
      <c r="P36" s="840"/>
      <c r="Q36" s="811"/>
    </row>
    <row r="37" spans="1:17" s="821" customFormat="1" ht="16.5" customHeight="1">
      <c r="A37" s="836">
        <v>25</v>
      </c>
      <c r="B37" s="1370"/>
      <c r="C37" s="1371"/>
      <c r="D37" s="837"/>
      <c r="E37" s="1345"/>
      <c r="F37" s="1346"/>
      <c r="G37" s="1346"/>
      <c r="H37" s="1346"/>
      <c r="I37" s="1347"/>
      <c r="J37" s="836">
        <v>61</v>
      </c>
      <c r="K37" s="1348"/>
      <c r="L37" s="1349"/>
      <c r="M37" s="1349"/>
      <c r="N37" s="1349"/>
      <c r="O37" s="1350"/>
      <c r="P37" s="840"/>
      <c r="Q37" s="811"/>
    </row>
    <row r="38" spans="1:17" s="821" customFormat="1" ht="16.5" customHeight="1">
      <c r="A38" s="836">
        <v>26</v>
      </c>
      <c r="B38" s="1370"/>
      <c r="C38" s="1371"/>
      <c r="D38" s="837"/>
      <c r="E38" s="1345"/>
      <c r="F38" s="1346"/>
      <c r="G38" s="1346"/>
      <c r="H38" s="1346"/>
      <c r="I38" s="1347"/>
      <c r="J38" s="836">
        <v>62</v>
      </c>
      <c r="K38" s="1348"/>
      <c r="L38" s="1349"/>
      <c r="M38" s="1349"/>
      <c r="N38" s="1349"/>
      <c r="O38" s="1350"/>
      <c r="P38" s="840"/>
      <c r="Q38" s="811"/>
    </row>
    <row r="39" spans="1:17" s="821" customFormat="1" ht="16.5" customHeight="1">
      <c r="A39" s="836">
        <v>27</v>
      </c>
      <c r="B39" s="1370"/>
      <c r="C39" s="1371"/>
      <c r="D39" s="812"/>
      <c r="E39" s="1345"/>
      <c r="F39" s="1346"/>
      <c r="G39" s="1346"/>
      <c r="H39" s="1346"/>
      <c r="I39" s="1347"/>
      <c r="J39" s="836">
        <v>63</v>
      </c>
      <c r="K39" s="1348"/>
      <c r="L39" s="1349"/>
      <c r="M39" s="1349"/>
      <c r="N39" s="1349"/>
      <c r="O39" s="1350"/>
      <c r="P39" s="840"/>
      <c r="Q39" s="811"/>
    </row>
    <row r="40" spans="1:17" s="821" customFormat="1" ht="16.5" customHeight="1">
      <c r="A40" s="836">
        <v>28</v>
      </c>
      <c r="B40" s="1370"/>
      <c r="C40" s="1371"/>
      <c r="D40" s="812"/>
      <c r="E40" s="1345"/>
      <c r="F40" s="1346"/>
      <c r="G40" s="1346"/>
      <c r="H40" s="1346"/>
      <c r="I40" s="1347"/>
      <c r="J40" s="836">
        <v>64</v>
      </c>
      <c r="K40" s="1348"/>
      <c r="L40" s="1349"/>
      <c r="M40" s="1349"/>
      <c r="N40" s="1349"/>
      <c r="O40" s="1350"/>
      <c r="P40" s="840"/>
      <c r="Q40" s="811"/>
    </row>
    <row r="41" spans="1:17" s="821" customFormat="1" ht="16.5" customHeight="1">
      <c r="A41" s="836">
        <v>29</v>
      </c>
      <c r="B41" s="1370"/>
      <c r="C41" s="1371"/>
      <c r="D41" s="812"/>
      <c r="E41" s="1345"/>
      <c r="F41" s="1346"/>
      <c r="G41" s="1346"/>
      <c r="H41" s="1346"/>
      <c r="I41" s="1347"/>
      <c r="J41" s="836">
        <v>65</v>
      </c>
      <c r="K41" s="1348"/>
      <c r="L41" s="1349"/>
      <c r="M41" s="1349"/>
      <c r="N41" s="1349"/>
      <c r="O41" s="1350"/>
      <c r="P41" s="840"/>
      <c r="Q41" s="811"/>
    </row>
    <row r="42" spans="1:17" s="821" customFormat="1" ht="16.5" customHeight="1">
      <c r="A42" s="836">
        <v>30</v>
      </c>
      <c r="B42" s="1370"/>
      <c r="C42" s="1371"/>
      <c r="D42" s="837"/>
      <c r="E42" s="1345"/>
      <c r="F42" s="1346"/>
      <c r="G42" s="1346"/>
      <c r="H42" s="1346"/>
      <c r="I42" s="1347"/>
      <c r="J42" s="836">
        <v>66</v>
      </c>
      <c r="K42" s="1348"/>
      <c r="L42" s="1349"/>
      <c r="M42" s="1349"/>
      <c r="N42" s="1349"/>
      <c r="O42" s="1350"/>
      <c r="P42" s="840"/>
      <c r="Q42" s="811"/>
    </row>
    <row r="43" spans="1:17" s="821" customFormat="1" ht="16.5" customHeight="1">
      <c r="A43" s="836">
        <v>31</v>
      </c>
      <c r="B43" s="1370"/>
      <c r="C43" s="1371"/>
      <c r="D43" s="812"/>
      <c r="E43" s="1345"/>
      <c r="F43" s="1346"/>
      <c r="G43" s="1346"/>
      <c r="H43" s="1346"/>
      <c r="I43" s="1347"/>
      <c r="J43" s="836">
        <v>67</v>
      </c>
      <c r="K43" s="1348"/>
      <c r="L43" s="1349"/>
      <c r="M43" s="1349"/>
      <c r="N43" s="1349"/>
      <c r="O43" s="1350"/>
      <c r="P43" s="840"/>
      <c r="Q43" s="811"/>
    </row>
    <row r="44" spans="1:17" s="821" customFormat="1" ht="16.5" customHeight="1">
      <c r="A44" s="836">
        <v>32</v>
      </c>
      <c r="B44" s="1370"/>
      <c r="C44" s="1371"/>
      <c r="D44" s="812"/>
      <c r="E44" s="1345"/>
      <c r="F44" s="1346"/>
      <c r="G44" s="1346"/>
      <c r="H44" s="1346"/>
      <c r="I44" s="1347"/>
      <c r="J44" s="836">
        <v>68</v>
      </c>
      <c r="K44" s="1348"/>
      <c r="L44" s="1349"/>
      <c r="M44" s="1349"/>
      <c r="N44" s="1349"/>
      <c r="O44" s="1350"/>
      <c r="P44" s="840"/>
      <c r="Q44" s="811"/>
    </row>
    <row r="45" spans="1:17" s="821" customFormat="1" ht="16.5" customHeight="1">
      <c r="A45" s="836">
        <v>33</v>
      </c>
      <c r="B45" s="1370"/>
      <c r="C45" s="1371"/>
      <c r="D45" s="812"/>
      <c r="E45" s="1345"/>
      <c r="F45" s="1346"/>
      <c r="G45" s="1346"/>
      <c r="H45" s="1346"/>
      <c r="I45" s="1347"/>
      <c r="J45" s="836">
        <v>69</v>
      </c>
      <c r="K45" s="1348"/>
      <c r="L45" s="1349"/>
      <c r="M45" s="1349"/>
      <c r="N45" s="1349"/>
      <c r="O45" s="1350"/>
      <c r="P45" s="840"/>
      <c r="Q45" s="811"/>
    </row>
    <row r="46" spans="1:17" s="821" customFormat="1" ht="16.5" customHeight="1">
      <c r="A46" s="836">
        <v>34</v>
      </c>
      <c r="B46" s="1370"/>
      <c r="C46" s="1371"/>
      <c r="D46" s="812"/>
      <c r="E46" s="1345"/>
      <c r="F46" s="1346"/>
      <c r="G46" s="1346"/>
      <c r="H46" s="1346"/>
      <c r="I46" s="1347"/>
      <c r="J46" s="836">
        <v>70</v>
      </c>
      <c r="K46" s="1348"/>
      <c r="L46" s="1349"/>
      <c r="M46" s="1349"/>
      <c r="N46" s="1349"/>
      <c r="O46" s="1350"/>
      <c r="P46" s="840"/>
      <c r="Q46" s="811"/>
    </row>
    <row r="47" spans="1:17" s="821" customFormat="1" ht="16.5" customHeight="1">
      <c r="A47" s="836">
        <v>35</v>
      </c>
      <c r="B47" s="1370"/>
      <c r="C47" s="1371"/>
      <c r="D47" s="812"/>
      <c r="E47" s="1345"/>
      <c r="F47" s="1346"/>
      <c r="G47" s="1346"/>
      <c r="H47" s="1346"/>
      <c r="I47" s="1347"/>
      <c r="J47" s="836">
        <v>71</v>
      </c>
      <c r="K47" s="1348"/>
      <c r="L47" s="1349"/>
      <c r="M47" s="1349"/>
      <c r="N47" s="1349"/>
      <c r="O47" s="1350"/>
      <c r="P47" s="840"/>
      <c r="Q47" s="811"/>
    </row>
    <row r="48" spans="1:17" s="821" customFormat="1" ht="16.5" customHeight="1">
      <c r="A48" s="836">
        <v>36</v>
      </c>
      <c r="B48" s="1370"/>
      <c r="C48" s="1371"/>
      <c r="D48" s="812"/>
      <c r="E48" s="1345"/>
      <c r="F48" s="1346"/>
      <c r="G48" s="1346"/>
      <c r="H48" s="1346"/>
      <c r="I48" s="1347"/>
      <c r="J48" s="836">
        <v>72</v>
      </c>
      <c r="K48" s="1345"/>
      <c r="L48" s="1346"/>
      <c r="M48" s="1346"/>
      <c r="N48" s="1346"/>
      <c r="O48" s="1347"/>
      <c r="P48" s="811"/>
      <c r="Q48" s="811"/>
    </row>
    <row r="49" spans="10:17">
      <c r="J49" s="827"/>
      <c r="Q49" s="829"/>
    </row>
    <row r="50" spans="10:17">
      <c r="J50" s="827"/>
      <c r="Q50" s="829"/>
    </row>
    <row r="51" spans="10:17">
      <c r="J51" s="827"/>
      <c r="Q51" s="829"/>
    </row>
    <row r="52" spans="10:17">
      <c r="J52" s="827"/>
      <c r="Q52" s="829"/>
    </row>
    <row r="53" spans="10:17">
      <c r="J53" s="827"/>
      <c r="Q53" s="829"/>
    </row>
    <row r="54" spans="10:17">
      <c r="J54" s="827"/>
      <c r="Q54" s="829"/>
    </row>
    <row r="55" spans="10:17">
      <c r="J55" s="827"/>
      <c r="Q55" s="829"/>
    </row>
    <row r="56" spans="10:17">
      <c r="J56" s="827"/>
      <c r="Q56" s="829"/>
    </row>
    <row r="57" spans="10:17">
      <c r="J57" s="827"/>
      <c r="Q57" s="829"/>
    </row>
    <row r="58" spans="10:17">
      <c r="J58" s="827"/>
      <c r="Q58" s="829"/>
    </row>
    <row r="59" spans="10:17">
      <c r="J59" s="827"/>
      <c r="Q59" s="829"/>
    </row>
    <row r="60" spans="10:17">
      <c r="J60" s="827"/>
      <c r="Q60" s="829"/>
    </row>
    <row r="61" spans="10:17">
      <c r="J61" s="827"/>
      <c r="Q61" s="829"/>
    </row>
    <row r="62" spans="10:17">
      <c r="J62" s="827"/>
      <c r="Q62" s="829"/>
    </row>
    <row r="63" spans="10:17">
      <c r="J63" s="827"/>
      <c r="Q63" s="829"/>
    </row>
    <row r="64" spans="10:17">
      <c r="J64" s="827"/>
      <c r="Q64" s="829"/>
    </row>
    <row r="65" spans="10:17">
      <c r="J65" s="827"/>
      <c r="Q65" s="829"/>
    </row>
    <row r="66" spans="10:17">
      <c r="J66" s="827"/>
      <c r="Q66" s="829"/>
    </row>
    <row r="67" spans="10:17">
      <c r="J67" s="827"/>
      <c r="Q67" s="829"/>
    </row>
    <row r="68" spans="10:17">
      <c r="J68" s="827"/>
      <c r="Q68" s="829"/>
    </row>
    <row r="69" spans="10:17">
      <c r="J69" s="827"/>
      <c r="Q69" s="829"/>
    </row>
    <row r="70" spans="10:17">
      <c r="J70" s="827"/>
      <c r="Q70" s="829"/>
    </row>
    <row r="71" spans="10:17">
      <c r="J71" s="827"/>
      <c r="Q71" s="829"/>
    </row>
    <row r="72" spans="10:17">
      <c r="J72" s="827"/>
      <c r="Q72" s="829"/>
    </row>
    <row r="73" spans="10:17">
      <c r="J73" s="827"/>
      <c r="Q73" s="829"/>
    </row>
    <row r="74" spans="10:17">
      <c r="J74" s="827"/>
      <c r="Q74" s="829"/>
    </row>
    <row r="75" spans="10:17">
      <c r="J75" s="827"/>
      <c r="Q75" s="829"/>
    </row>
    <row r="76" spans="10:17">
      <c r="J76" s="827"/>
      <c r="Q76" s="829"/>
    </row>
    <row r="77" spans="10:17">
      <c r="J77" s="827"/>
      <c r="Q77" s="829"/>
    </row>
    <row r="78" spans="10:17">
      <c r="J78" s="827"/>
      <c r="Q78" s="829"/>
    </row>
    <row r="79" spans="10:17">
      <c r="J79" s="827"/>
      <c r="Q79" s="829"/>
    </row>
    <row r="80" spans="10:17">
      <c r="J80" s="827"/>
      <c r="Q80" s="829"/>
    </row>
    <row r="81" spans="10:17">
      <c r="J81" s="827"/>
      <c r="Q81" s="829"/>
    </row>
    <row r="82" spans="10:17">
      <c r="J82" s="827"/>
      <c r="Q82" s="829"/>
    </row>
    <row r="83" spans="10:17">
      <c r="J83" s="827"/>
      <c r="Q83" s="829"/>
    </row>
    <row r="84" spans="10:17">
      <c r="J84" s="827"/>
      <c r="Q84" s="829"/>
    </row>
    <row r="85" spans="10:17">
      <c r="J85" s="827"/>
      <c r="Q85" s="829"/>
    </row>
    <row r="86" spans="10:17">
      <c r="J86" s="827"/>
      <c r="Q86" s="829"/>
    </row>
    <row r="87" spans="10:17">
      <c r="J87" s="827"/>
      <c r="Q87" s="829"/>
    </row>
    <row r="88" spans="10:17">
      <c r="J88" s="827"/>
      <c r="Q88" s="829"/>
    </row>
    <row r="89" spans="10:17">
      <c r="J89" s="827"/>
      <c r="Q89" s="829"/>
    </row>
    <row r="90" spans="10:17">
      <c r="J90" s="827"/>
      <c r="Q90" s="829"/>
    </row>
    <row r="91" spans="10:17">
      <c r="J91" s="827"/>
      <c r="Q91" s="829"/>
    </row>
    <row r="92" spans="10:17">
      <c r="J92" s="827"/>
      <c r="Q92" s="829"/>
    </row>
    <row r="93" spans="10:17">
      <c r="J93" s="827"/>
      <c r="Q93" s="829"/>
    </row>
    <row r="94" spans="10:17">
      <c r="J94" s="827"/>
      <c r="Q94" s="829"/>
    </row>
    <row r="95" spans="10:17">
      <c r="J95" s="827"/>
      <c r="Q95" s="829"/>
    </row>
    <row r="96" spans="10:17">
      <c r="J96" s="827"/>
      <c r="Q96" s="829"/>
    </row>
    <row r="97" spans="10:17">
      <c r="J97" s="827"/>
      <c r="Q97" s="829"/>
    </row>
    <row r="98" spans="10:17">
      <c r="J98" s="827"/>
      <c r="Q98" s="829"/>
    </row>
    <row r="99" spans="10:17">
      <c r="J99" s="827"/>
      <c r="Q99" s="829"/>
    </row>
    <row r="100" spans="10:17">
      <c r="J100" s="827"/>
      <c r="Q100" s="829"/>
    </row>
    <row r="101" spans="10:17">
      <c r="J101" s="827"/>
      <c r="Q101" s="829"/>
    </row>
    <row r="102" spans="10:17">
      <c r="J102" s="827"/>
      <c r="Q102" s="829"/>
    </row>
    <row r="103" spans="10:17">
      <c r="J103" s="827"/>
      <c r="Q103" s="829"/>
    </row>
    <row r="104" spans="10:17">
      <c r="J104" s="827"/>
      <c r="Q104" s="829"/>
    </row>
    <row r="105" spans="10:17">
      <c r="J105" s="827"/>
      <c r="Q105" s="829"/>
    </row>
    <row r="106" spans="10:17">
      <c r="J106" s="827"/>
      <c r="Q106" s="829"/>
    </row>
    <row r="107" spans="10:17">
      <c r="J107" s="827"/>
      <c r="Q107" s="829"/>
    </row>
    <row r="108" spans="10:17">
      <c r="J108" s="827"/>
      <c r="Q108" s="829"/>
    </row>
    <row r="109" spans="10:17">
      <c r="J109" s="827"/>
      <c r="Q109" s="829"/>
    </row>
    <row r="110" spans="10:17">
      <c r="J110" s="827"/>
      <c r="Q110" s="829"/>
    </row>
    <row r="111" spans="10:17">
      <c r="J111" s="827"/>
      <c r="Q111" s="829"/>
    </row>
    <row r="112" spans="10:17">
      <c r="J112" s="827"/>
      <c r="Q112" s="829"/>
    </row>
    <row r="113" spans="10:17">
      <c r="J113" s="827"/>
      <c r="Q113" s="829"/>
    </row>
    <row r="114" spans="10:17">
      <c r="J114" s="827"/>
      <c r="Q114" s="829"/>
    </row>
    <row r="115" spans="10:17">
      <c r="J115" s="827"/>
      <c r="Q115" s="829"/>
    </row>
    <row r="116" spans="10:17">
      <c r="J116" s="827"/>
      <c r="Q116" s="829"/>
    </row>
    <row r="117" spans="10:17">
      <c r="J117" s="827"/>
      <c r="Q117" s="829"/>
    </row>
    <row r="118" spans="10:17">
      <c r="J118" s="827"/>
      <c r="Q118" s="829"/>
    </row>
    <row r="119" spans="10:17">
      <c r="J119" s="827"/>
      <c r="Q119" s="829"/>
    </row>
    <row r="120" spans="10:17">
      <c r="J120" s="827"/>
      <c r="Q120" s="829"/>
    </row>
    <row r="121" spans="10:17">
      <c r="J121" s="827"/>
      <c r="Q121" s="829"/>
    </row>
    <row r="122" spans="10:17">
      <c r="J122" s="827"/>
      <c r="Q122" s="829"/>
    </row>
    <row r="123" spans="10:17">
      <c r="J123" s="827"/>
      <c r="Q123" s="829"/>
    </row>
    <row r="124" spans="10:17">
      <c r="J124" s="827"/>
      <c r="Q124" s="829"/>
    </row>
    <row r="125" spans="10:17">
      <c r="J125" s="827"/>
      <c r="Q125" s="829"/>
    </row>
    <row r="126" spans="10:17">
      <c r="J126" s="827"/>
      <c r="Q126" s="829"/>
    </row>
    <row r="127" spans="10:17">
      <c r="J127" s="827"/>
      <c r="Q127" s="829"/>
    </row>
    <row r="128" spans="10:17">
      <c r="J128" s="827"/>
      <c r="Q128" s="829"/>
    </row>
    <row r="129" spans="10:17">
      <c r="J129" s="827"/>
      <c r="Q129" s="829"/>
    </row>
    <row r="130" spans="10:17">
      <c r="J130" s="827"/>
      <c r="Q130" s="829"/>
    </row>
    <row r="131" spans="10:17">
      <c r="J131" s="827"/>
      <c r="Q131" s="829"/>
    </row>
    <row r="132" spans="10:17">
      <c r="J132" s="827"/>
      <c r="Q132" s="829"/>
    </row>
    <row r="133" spans="10:17">
      <c r="J133" s="827"/>
      <c r="Q133" s="829"/>
    </row>
    <row r="134" spans="10:17">
      <c r="J134" s="827"/>
      <c r="Q134" s="829"/>
    </row>
    <row r="135" spans="10:17">
      <c r="J135" s="827"/>
      <c r="Q135" s="829"/>
    </row>
    <row r="136" spans="10:17">
      <c r="J136" s="827"/>
      <c r="Q136" s="829"/>
    </row>
    <row r="137" spans="10:17">
      <c r="J137" s="827"/>
      <c r="Q137" s="829"/>
    </row>
    <row r="138" spans="10:17">
      <c r="J138" s="827"/>
      <c r="Q138" s="829"/>
    </row>
    <row r="139" spans="10:17">
      <c r="J139" s="827"/>
      <c r="Q139" s="829"/>
    </row>
    <row r="140" spans="10:17">
      <c r="J140" s="827"/>
      <c r="Q140" s="829"/>
    </row>
    <row r="141" spans="10:17">
      <c r="J141" s="827"/>
      <c r="Q141" s="829"/>
    </row>
    <row r="142" spans="10:17">
      <c r="J142" s="827"/>
      <c r="Q142" s="829"/>
    </row>
    <row r="143" spans="10:17">
      <c r="J143" s="827"/>
      <c r="Q143" s="829"/>
    </row>
    <row r="144" spans="10:17">
      <c r="J144" s="827"/>
      <c r="Q144" s="829"/>
    </row>
    <row r="145" spans="10:17">
      <c r="J145" s="827"/>
      <c r="Q145" s="829"/>
    </row>
    <row r="146" spans="10:17">
      <c r="J146" s="827"/>
      <c r="Q146" s="829"/>
    </row>
    <row r="147" spans="10:17">
      <c r="J147" s="827"/>
      <c r="Q147" s="829"/>
    </row>
    <row r="148" spans="10:17">
      <c r="J148" s="827"/>
      <c r="Q148" s="829"/>
    </row>
    <row r="149" spans="10:17">
      <c r="J149" s="827"/>
      <c r="Q149" s="829"/>
    </row>
    <row r="150" spans="10:17">
      <c r="J150" s="827"/>
      <c r="Q150" s="829"/>
    </row>
    <row r="151" spans="10:17">
      <c r="J151" s="827"/>
      <c r="Q151" s="829"/>
    </row>
    <row r="152" spans="10:17">
      <c r="J152" s="827"/>
      <c r="Q152" s="829"/>
    </row>
    <row r="153" spans="10:17">
      <c r="J153" s="827"/>
      <c r="Q153" s="829"/>
    </row>
    <row r="154" spans="10:17">
      <c r="J154" s="827"/>
      <c r="Q154" s="829"/>
    </row>
    <row r="155" spans="10:17">
      <c r="J155" s="827"/>
      <c r="Q155" s="829"/>
    </row>
    <row r="156" spans="10:17">
      <c r="J156" s="827"/>
      <c r="Q156" s="829"/>
    </row>
    <row r="157" spans="10:17">
      <c r="J157" s="827"/>
      <c r="Q157" s="829"/>
    </row>
    <row r="158" spans="10:17">
      <c r="J158" s="827"/>
      <c r="Q158" s="829"/>
    </row>
    <row r="159" spans="10:17">
      <c r="J159" s="827"/>
      <c r="Q159" s="829"/>
    </row>
    <row r="160" spans="10:17">
      <c r="J160" s="827"/>
      <c r="Q160" s="829"/>
    </row>
    <row r="161" spans="10:17">
      <c r="J161" s="827"/>
      <c r="Q161" s="829"/>
    </row>
    <row r="162" spans="10:17">
      <c r="J162" s="827"/>
      <c r="Q162" s="829"/>
    </row>
    <row r="163" spans="10:17">
      <c r="J163" s="827"/>
      <c r="Q163" s="829"/>
    </row>
    <row r="164" spans="10:17">
      <c r="J164" s="827"/>
      <c r="Q164" s="829"/>
    </row>
    <row r="165" spans="10:17">
      <c r="J165" s="827"/>
      <c r="Q165" s="829"/>
    </row>
    <row r="166" spans="10:17">
      <c r="J166" s="827"/>
      <c r="Q166" s="829"/>
    </row>
    <row r="167" spans="10:17">
      <c r="J167" s="827"/>
      <c r="Q167" s="829"/>
    </row>
    <row r="168" spans="10:17">
      <c r="J168" s="827"/>
      <c r="Q168" s="829"/>
    </row>
    <row r="169" spans="10:17">
      <c r="J169" s="827"/>
      <c r="Q169" s="829"/>
    </row>
    <row r="170" spans="10:17">
      <c r="J170" s="827"/>
      <c r="Q170" s="829"/>
    </row>
    <row r="171" spans="10:17">
      <c r="J171" s="827"/>
      <c r="Q171" s="829"/>
    </row>
    <row r="172" spans="10:17">
      <c r="J172" s="827"/>
      <c r="Q172" s="829"/>
    </row>
    <row r="173" spans="10:17">
      <c r="J173" s="827"/>
      <c r="Q173" s="829"/>
    </row>
    <row r="174" spans="10:17">
      <c r="J174" s="827"/>
      <c r="Q174" s="829"/>
    </row>
    <row r="175" spans="10:17">
      <c r="J175" s="827"/>
      <c r="Q175" s="829"/>
    </row>
    <row r="176" spans="10:17">
      <c r="J176" s="827"/>
      <c r="Q176" s="829"/>
    </row>
    <row r="177" spans="10:17">
      <c r="J177" s="827"/>
      <c r="Q177" s="829"/>
    </row>
    <row r="178" spans="10:17">
      <c r="J178" s="827"/>
      <c r="Q178" s="829"/>
    </row>
    <row r="179" spans="10:17">
      <c r="J179" s="827"/>
      <c r="Q179" s="829"/>
    </row>
    <row r="180" spans="10:17">
      <c r="J180" s="827"/>
      <c r="Q180" s="829"/>
    </row>
    <row r="181" spans="10:17">
      <c r="J181" s="827"/>
      <c r="Q181" s="829"/>
    </row>
    <row r="182" spans="10:17">
      <c r="J182" s="827"/>
      <c r="Q182" s="829"/>
    </row>
    <row r="183" spans="10:17">
      <c r="J183" s="827"/>
      <c r="Q183" s="829"/>
    </row>
    <row r="184" spans="10:17">
      <c r="J184" s="827"/>
      <c r="Q184" s="829"/>
    </row>
    <row r="185" spans="10:17">
      <c r="J185" s="827"/>
      <c r="Q185" s="829"/>
    </row>
    <row r="186" spans="10:17">
      <c r="J186" s="827"/>
      <c r="Q186" s="829"/>
    </row>
    <row r="187" spans="10:17">
      <c r="J187" s="827"/>
      <c r="Q187" s="829"/>
    </row>
    <row r="188" spans="10:17">
      <c r="J188" s="827"/>
      <c r="Q188" s="829"/>
    </row>
    <row r="189" spans="10:17">
      <c r="J189" s="827"/>
      <c r="Q189" s="829"/>
    </row>
    <row r="190" spans="10:17">
      <c r="J190" s="827"/>
      <c r="Q190" s="829"/>
    </row>
    <row r="191" spans="10:17">
      <c r="J191" s="827"/>
      <c r="Q191" s="829"/>
    </row>
    <row r="192" spans="10:17">
      <c r="J192" s="827"/>
      <c r="Q192" s="829"/>
    </row>
    <row r="193" spans="10:17">
      <c r="J193" s="827"/>
      <c r="Q193" s="829"/>
    </row>
    <row r="194" spans="10:17">
      <c r="J194" s="827"/>
      <c r="Q194" s="829"/>
    </row>
    <row r="195" spans="10:17">
      <c r="J195" s="827"/>
      <c r="Q195" s="829"/>
    </row>
    <row r="196" spans="10:17">
      <c r="J196" s="827"/>
      <c r="Q196" s="829"/>
    </row>
    <row r="197" spans="10:17">
      <c r="J197" s="827"/>
      <c r="Q197" s="829"/>
    </row>
    <row r="198" spans="10:17">
      <c r="J198" s="827"/>
      <c r="Q198" s="829"/>
    </row>
    <row r="199" spans="10:17">
      <c r="J199" s="827"/>
      <c r="Q199" s="829"/>
    </row>
    <row r="200" spans="10:17">
      <c r="J200" s="827"/>
      <c r="Q200" s="829"/>
    </row>
    <row r="201" spans="10:17">
      <c r="J201" s="827"/>
      <c r="Q201" s="829"/>
    </row>
    <row r="202" spans="10:17">
      <c r="J202" s="827"/>
      <c r="Q202" s="829"/>
    </row>
    <row r="203" spans="10:17">
      <c r="J203" s="827"/>
      <c r="Q203" s="829"/>
    </row>
    <row r="204" spans="10:17">
      <c r="J204" s="827"/>
      <c r="Q204" s="829"/>
    </row>
    <row r="205" spans="10:17">
      <c r="J205" s="827"/>
      <c r="Q205" s="829"/>
    </row>
    <row r="206" spans="10:17">
      <c r="J206" s="827"/>
      <c r="Q206" s="829"/>
    </row>
    <row r="207" spans="10:17">
      <c r="J207" s="827"/>
      <c r="Q207" s="829"/>
    </row>
    <row r="208" spans="10:17">
      <c r="J208" s="827"/>
      <c r="Q208" s="829"/>
    </row>
    <row r="209" spans="10:17">
      <c r="J209" s="827"/>
      <c r="Q209" s="829"/>
    </row>
    <row r="210" spans="10:17">
      <c r="J210" s="827"/>
      <c r="Q210" s="829"/>
    </row>
    <row r="211" spans="10:17">
      <c r="J211" s="827"/>
      <c r="Q211" s="829"/>
    </row>
    <row r="212" spans="10:17">
      <c r="J212" s="827"/>
      <c r="Q212" s="829"/>
    </row>
    <row r="213" spans="10:17">
      <c r="J213" s="827"/>
      <c r="Q213" s="829"/>
    </row>
    <row r="214" spans="10:17">
      <c r="J214" s="827"/>
      <c r="Q214" s="829"/>
    </row>
    <row r="215" spans="10:17">
      <c r="J215" s="827"/>
      <c r="Q215" s="829"/>
    </row>
    <row r="216" spans="10:17">
      <c r="J216" s="827"/>
      <c r="Q216" s="829"/>
    </row>
    <row r="217" spans="10:17">
      <c r="J217" s="827"/>
      <c r="Q217" s="829"/>
    </row>
    <row r="218" spans="10:17">
      <c r="J218" s="827"/>
      <c r="Q218" s="829"/>
    </row>
    <row r="219" spans="10:17">
      <c r="J219" s="827"/>
      <c r="Q219" s="829"/>
    </row>
    <row r="220" spans="10:17">
      <c r="J220" s="827"/>
      <c r="Q220" s="829"/>
    </row>
    <row r="221" spans="10:17">
      <c r="J221" s="827"/>
      <c r="Q221" s="829"/>
    </row>
    <row r="222" spans="10:17">
      <c r="J222" s="827"/>
      <c r="Q222" s="829"/>
    </row>
    <row r="223" spans="10:17">
      <c r="J223" s="827"/>
      <c r="Q223" s="829"/>
    </row>
    <row r="224" spans="10:17">
      <c r="J224" s="827"/>
      <c r="Q224" s="829"/>
    </row>
    <row r="225" spans="10:17">
      <c r="J225" s="827"/>
      <c r="Q225" s="829"/>
    </row>
    <row r="226" spans="10:17">
      <c r="J226" s="827"/>
      <c r="Q226" s="829"/>
    </row>
    <row r="227" spans="10:17">
      <c r="J227" s="827"/>
      <c r="Q227" s="829"/>
    </row>
    <row r="228" spans="10:17">
      <c r="J228" s="827"/>
      <c r="Q228" s="829"/>
    </row>
    <row r="229" spans="10:17">
      <c r="J229" s="827"/>
      <c r="Q229" s="829"/>
    </row>
    <row r="230" spans="10:17">
      <c r="J230" s="827"/>
      <c r="Q230" s="829"/>
    </row>
    <row r="231" spans="10:17">
      <c r="J231" s="827"/>
      <c r="Q231" s="829"/>
    </row>
    <row r="232" spans="10:17">
      <c r="J232" s="827"/>
      <c r="Q232" s="829"/>
    </row>
    <row r="233" spans="10:17">
      <c r="J233" s="827"/>
      <c r="Q233" s="829"/>
    </row>
    <row r="234" spans="10:17">
      <c r="J234" s="827"/>
      <c r="Q234" s="829"/>
    </row>
    <row r="235" spans="10:17">
      <c r="J235" s="827"/>
      <c r="Q235" s="829"/>
    </row>
    <row r="236" spans="10:17">
      <c r="J236" s="827"/>
      <c r="Q236" s="829"/>
    </row>
    <row r="237" spans="10:17">
      <c r="J237" s="827"/>
      <c r="Q237" s="829"/>
    </row>
    <row r="238" spans="10:17">
      <c r="J238" s="827"/>
      <c r="Q238" s="829"/>
    </row>
    <row r="239" spans="10:17">
      <c r="J239" s="827"/>
      <c r="Q239" s="829"/>
    </row>
    <row r="240" spans="10:17">
      <c r="J240" s="827"/>
      <c r="Q240" s="829"/>
    </row>
    <row r="241" spans="10:17">
      <c r="J241" s="827"/>
      <c r="Q241" s="829"/>
    </row>
    <row r="242" spans="10:17">
      <c r="J242" s="827"/>
      <c r="Q242" s="829"/>
    </row>
    <row r="243" spans="10:17">
      <c r="J243" s="827"/>
      <c r="Q243" s="829"/>
    </row>
    <row r="244" spans="10:17">
      <c r="J244" s="827"/>
      <c r="Q244" s="829"/>
    </row>
    <row r="245" spans="10:17">
      <c r="J245" s="827"/>
      <c r="Q245" s="829"/>
    </row>
    <row r="246" spans="10:17">
      <c r="J246" s="827"/>
      <c r="Q246" s="829"/>
    </row>
    <row r="247" spans="10:17">
      <c r="J247" s="827"/>
      <c r="Q247" s="829"/>
    </row>
    <row r="248" spans="10:17">
      <c r="J248" s="827"/>
      <c r="Q248" s="829"/>
    </row>
    <row r="249" spans="10:17">
      <c r="J249" s="827"/>
      <c r="Q249" s="829"/>
    </row>
    <row r="250" spans="10:17">
      <c r="J250" s="827"/>
      <c r="Q250" s="829"/>
    </row>
    <row r="251" spans="10:17">
      <c r="J251" s="827"/>
      <c r="Q251" s="829"/>
    </row>
    <row r="252" spans="10:17">
      <c r="J252" s="827"/>
      <c r="Q252" s="829"/>
    </row>
    <row r="253" spans="10:17">
      <c r="J253" s="827"/>
      <c r="Q253" s="829"/>
    </row>
    <row r="254" spans="10:17">
      <c r="J254" s="827"/>
      <c r="Q254" s="829"/>
    </row>
    <row r="255" spans="10:17">
      <c r="J255" s="827"/>
      <c r="Q255" s="829"/>
    </row>
    <row r="256" spans="10:17">
      <c r="J256" s="827"/>
      <c r="Q256" s="829"/>
    </row>
    <row r="257" spans="10:17">
      <c r="J257" s="827"/>
      <c r="Q257" s="829"/>
    </row>
    <row r="258" spans="10:17">
      <c r="J258" s="827"/>
      <c r="Q258" s="829"/>
    </row>
    <row r="259" spans="10:17">
      <c r="J259" s="827"/>
      <c r="Q259" s="829"/>
    </row>
    <row r="260" spans="10:17">
      <c r="J260" s="827"/>
      <c r="Q260" s="829"/>
    </row>
    <row r="261" spans="10:17">
      <c r="J261" s="827"/>
      <c r="Q261" s="829"/>
    </row>
    <row r="262" spans="10:17">
      <c r="J262" s="827"/>
      <c r="Q262" s="829"/>
    </row>
    <row r="263" spans="10:17">
      <c r="J263" s="827"/>
      <c r="Q263" s="829"/>
    </row>
    <row r="264" spans="10:17">
      <c r="J264" s="827"/>
      <c r="Q264" s="829"/>
    </row>
    <row r="265" spans="10:17">
      <c r="J265" s="827"/>
      <c r="Q265" s="829"/>
    </row>
    <row r="266" spans="10:17">
      <c r="J266" s="827"/>
      <c r="Q266" s="829"/>
    </row>
    <row r="267" spans="10:17">
      <c r="J267" s="827"/>
      <c r="Q267" s="829"/>
    </row>
    <row r="268" spans="10:17">
      <c r="J268" s="827"/>
      <c r="Q268" s="829"/>
    </row>
    <row r="269" spans="10:17">
      <c r="J269" s="827"/>
      <c r="Q269" s="829"/>
    </row>
    <row r="270" spans="10:17">
      <c r="J270" s="827"/>
      <c r="Q270" s="829"/>
    </row>
    <row r="271" spans="10:17">
      <c r="J271" s="827"/>
      <c r="Q271" s="829"/>
    </row>
    <row r="272" spans="10:17">
      <c r="J272" s="827"/>
      <c r="Q272" s="829"/>
    </row>
    <row r="273" spans="10:17">
      <c r="J273" s="827"/>
      <c r="Q273" s="829"/>
    </row>
    <row r="274" spans="10:17">
      <c r="J274" s="827"/>
      <c r="Q274" s="829"/>
    </row>
    <row r="275" spans="10:17">
      <c r="J275" s="827"/>
      <c r="Q275" s="829"/>
    </row>
    <row r="276" spans="10:17">
      <c r="J276" s="827"/>
      <c r="Q276" s="829"/>
    </row>
    <row r="277" spans="10:17">
      <c r="J277" s="827"/>
      <c r="Q277" s="829"/>
    </row>
    <row r="278" spans="10:17">
      <c r="J278" s="827"/>
      <c r="Q278" s="829"/>
    </row>
    <row r="279" spans="10:17">
      <c r="J279" s="827"/>
      <c r="Q279" s="829"/>
    </row>
    <row r="280" spans="10:17">
      <c r="J280" s="827"/>
      <c r="Q280" s="829"/>
    </row>
    <row r="281" spans="10:17">
      <c r="J281" s="827"/>
      <c r="Q281" s="829"/>
    </row>
    <row r="282" spans="10:17">
      <c r="J282" s="827"/>
      <c r="Q282" s="829"/>
    </row>
    <row r="283" spans="10:17">
      <c r="J283" s="827"/>
      <c r="Q283" s="829"/>
    </row>
    <row r="284" spans="10:17">
      <c r="J284" s="827"/>
      <c r="Q284" s="829"/>
    </row>
    <row r="285" spans="10:17">
      <c r="J285" s="827"/>
      <c r="Q285" s="829"/>
    </row>
    <row r="286" spans="10:17">
      <c r="J286" s="827"/>
      <c r="Q286" s="829"/>
    </row>
    <row r="287" spans="10:17">
      <c r="J287" s="827"/>
      <c r="Q287" s="829"/>
    </row>
    <row r="288" spans="10:17">
      <c r="J288" s="827"/>
      <c r="Q288" s="829"/>
    </row>
    <row r="289" spans="10:17">
      <c r="J289" s="827"/>
      <c r="Q289" s="829"/>
    </row>
    <row r="290" spans="10:17">
      <c r="J290" s="827"/>
      <c r="Q290" s="829"/>
    </row>
    <row r="291" spans="10:17">
      <c r="J291" s="827"/>
      <c r="Q291" s="829"/>
    </row>
    <row r="292" spans="10:17">
      <c r="J292" s="827"/>
      <c r="Q292" s="829"/>
    </row>
    <row r="293" spans="10:17">
      <c r="J293" s="827"/>
      <c r="Q293" s="829"/>
    </row>
    <row r="294" spans="10:17">
      <c r="J294" s="827"/>
      <c r="Q294" s="829"/>
    </row>
    <row r="295" spans="10:17">
      <c r="J295" s="827"/>
      <c r="Q295" s="829"/>
    </row>
    <row r="296" spans="10:17">
      <c r="J296" s="827"/>
      <c r="Q296" s="829"/>
    </row>
    <row r="297" spans="10:17">
      <c r="J297" s="827"/>
      <c r="Q297" s="829"/>
    </row>
    <row r="298" spans="10:17">
      <c r="J298" s="827"/>
      <c r="Q298" s="829"/>
    </row>
    <row r="299" spans="10:17">
      <c r="J299" s="827"/>
      <c r="Q299" s="829"/>
    </row>
    <row r="300" spans="10:17">
      <c r="J300" s="827"/>
      <c r="Q300" s="829"/>
    </row>
    <row r="301" spans="10:17">
      <c r="J301" s="827"/>
      <c r="Q301" s="829"/>
    </row>
    <row r="302" spans="10:17">
      <c r="J302" s="827"/>
      <c r="Q302" s="829"/>
    </row>
    <row r="303" spans="10:17">
      <c r="J303" s="827"/>
      <c r="Q303" s="829"/>
    </row>
    <row r="304" spans="10:17">
      <c r="J304" s="827"/>
      <c r="Q304" s="829"/>
    </row>
    <row r="305" spans="10:17">
      <c r="J305" s="827"/>
      <c r="Q305" s="829"/>
    </row>
    <row r="306" spans="10:17">
      <c r="J306" s="827"/>
      <c r="Q306" s="829"/>
    </row>
    <row r="307" spans="10:17">
      <c r="J307" s="827"/>
      <c r="Q307" s="829"/>
    </row>
    <row r="308" spans="10:17">
      <c r="J308" s="827"/>
      <c r="Q308" s="829"/>
    </row>
    <row r="309" spans="10:17">
      <c r="J309" s="827"/>
      <c r="Q309" s="829"/>
    </row>
    <row r="310" spans="10:17">
      <c r="J310" s="827"/>
      <c r="Q310" s="829"/>
    </row>
    <row r="311" spans="10:17">
      <c r="J311" s="827"/>
      <c r="Q311" s="829"/>
    </row>
    <row r="312" spans="10:17">
      <c r="J312" s="827"/>
      <c r="Q312" s="829"/>
    </row>
    <row r="313" spans="10:17">
      <c r="J313" s="827"/>
      <c r="Q313" s="829"/>
    </row>
    <row r="314" spans="10:17">
      <c r="J314" s="827"/>
      <c r="Q314" s="829"/>
    </row>
    <row r="315" spans="10:17">
      <c r="J315" s="827"/>
      <c r="Q315" s="829"/>
    </row>
    <row r="316" spans="10:17">
      <c r="J316" s="827"/>
      <c r="Q316" s="829"/>
    </row>
    <row r="317" spans="10:17">
      <c r="J317" s="827"/>
      <c r="Q317" s="829"/>
    </row>
    <row r="318" spans="10:17">
      <c r="J318" s="827"/>
      <c r="Q318" s="829"/>
    </row>
    <row r="319" spans="10:17">
      <c r="J319" s="827"/>
      <c r="Q319" s="829"/>
    </row>
    <row r="320" spans="10:17">
      <c r="J320" s="827"/>
      <c r="Q320" s="829"/>
    </row>
    <row r="321" spans="10:17">
      <c r="J321" s="827"/>
      <c r="Q321" s="829"/>
    </row>
    <row r="322" spans="10:17">
      <c r="J322" s="827"/>
      <c r="Q322" s="829"/>
    </row>
    <row r="323" spans="10:17">
      <c r="J323" s="827"/>
      <c r="Q323" s="829"/>
    </row>
    <row r="324" spans="10:17">
      <c r="J324" s="827"/>
      <c r="Q324" s="829"/>
    </row>
    <row r="325" spans="10:17">
      <c r="J325" s="827"/>
      <c r="Q325" s="829"/>
    </row>
    <row r="326" spans="10:17">
      <c r="J326" s="827"/>
      <c r="Q326" s="829"/>
    </row>
    <row r="327" spans="10:17">
      <c r="J327" s="827"/>
      <c r="Q327" s="829"/>
    </row>
    <row r="328" spans="10:17">
      <c r="J328" s="827"/>
      <c r="Q328" s="829"/>
    </row>
    <row r="329" spans="10:17">
      <c r="J329" s="827"/>
      <c r="Q329" s="829"/>
    </row>
    <row r="330" spans="10:17">
      <c r="J330" s="827"/>
      <c r="Q330" s="829"/>
    </row>
    <row r="331" spans="10:17">
      <c r="J331" s="827"/>
      <c r="Q331" s="829"/>
    </row>
    <row r="332" spans="10:17">
      <c r="J332" s="827"/>
      <c r="Q332" s="829"/>
    </row>
    <row r="333" spans="10:17">
      <c r="J333" s="827"/>
      <c r="Q333" s="829"/>
    </row>
    <row r="334" spans="10:17">
      <c r="J334" s="827"/>
      <c r="Q334" s="829"/>
    </row>
    <row r="335" spans="10:17">
      <c r="J335" s="827"/>
      <c r="Q335" s="829"/>
    </row>
    <row r="336" spans="10:17">
      <c r="J336" s="827"/>
      <c r="Q336" s="829"/>
    </row>
    <row r="337" spans="10:17">
      <c r="J337" s="827"/>
      <c r="Q337" s="829"/>
    </row>
    <row r="338" spans="10:17">
      <c r="J338" s="827"/>
      <c r="Q338" s="829"/>
    </row>
    <row r="339" spans="10:17">
      <c r="J339" s="827"/>
      <c r="Q339" s="829"/>
    </row>
    <row r="340" spans="10:17">
      <c r="J340" s="827"/>
    </row>
    <row r="341" spans="10:17">
      <c r="J341" s="827"/>
    </row>
    <row r="342" spans="10:17">
      <c r="J342" s="827"/>
    </row>
    <row r="343" spans="10:17">
      <c r="J343" s="827"/>
    </row>
    <row r="344" spans="10:17">
      <c r="J344" s="827"/>
    </row>
    <row r="345" spans="10:17">
      <c r="J345" s="827"/>
    </row>
    <row r="346" spans="10:17">
      <c r="J346" s="827"/>
    </row>
    <row r="347" spans="10:17">
      <c r="J347" s="827"/>
    </row>
    <row r="348" spans="10:17">
      <c r="J348" s="827"/>
    </row>
    <row r="349" spans="10:17">
      <c r="J349" s="827"/>
    </row>
    <row r="350" spans="10:17">
      <c r="J350" s="827"/>
    </row>
    <row r="351" spans="10:17">
      <c r="J351" s="827"/>
    </row>
    <row r="352" spans="10:17">
      <c r="J352" s="827"/>
    </row>
    <row r="353" spans="10:10">
      <c r="J353" s="827"/>
    </row>
    <row r="354" spans="10:10">
      <c r="J354" s="827"/>
    </row>
    <row r="355" spans="10:10">
      <c r="J355" s="827"/>
    </row>
    <row r="356" spans="10:10">
      <c r="J356" s="827"/>
    </row>
    <row r="357" spans="10:10">
      <c r="J357" s="827"/>
    </row>
    <row r="358" spans="10:10">
      <c r="J358" s="827"/>
    </row>
    <row r="359" spans="10:10">
      <c r="J359" s="827"/>
    </row>
    <row r="360" spans="10:10">
      <c r="J360" s="827"/>
    </row>
    <row r="361" spans="10:10">
      <c r="J361" s="827"/>
    </row>
    <row r="362" spans="10:10">
      <c r="J362" s="827"/>
    </row>
    <row r="363" spans="10:10">
      <c r="J363" s="827"/>
    </row>
    <row r="364" spans="10:10">
      <c r="J364" s="827"/>
    </row>
    <row r="365" spans="10:10">
      <c r="J365" s="827"/>
    </row>
    <row r="366" spans="10:10">
      <c r="J366" s="827"/>
    </row>
    <row r="367" spans="10:10">
      <c r="J367" s="827"/>
    </row>
    <row r="368" spans="10:10">
      <c r="J368" s="827"/>
    </row>
    <row r="369" spans="10:10">
      <c r="J369" s="827"/>
    </row>
    <row r="370" spans="10:10">
      <c r="J370" s="827"/>
    </row>
    <row r="371" spans="10:10">
      <c r="J371" s="827"/>
    </row>
    <row r="372" spans="10:10">
      <c r="J372" s="827"/>
    </row>
    <row r="373" spans="10:10">
      <c r="J373" s="827"/>
    </row>
    <row r="374" spans="10:10">
      <c r="J374" s="827"/>
    </row>
    <row r="375" spans="10:10">
      <c r="J375" s="827"/>
    </row>
    <row r="376" spans="10:10">
      <c r="J376" s="827"/>
    </row>
    <row r="377" spans="10:10">
      <c r="J377" s="827"/>
    </row>
    <row r="378" spans="10:10">
      <c r="J378" s="827"/>
    </row>
    <row r="379" spans="10:10">
      <c r="J379" s="827"/>
    </row>
    <row r="380" spans="10:10">
      <c r="J380" s="827"/>
    </row>
    <row r="381" spans="10:10">
      <c r="J381" s="827"/>
    </row>
    <row r="382" spans="10:10">
      <c r="J382" s="827"/>
    </row>
    <row r="383" spans="10:10">
      <c r="J383" s="827"/>
    </row>
    <row r="384" spans="10:10">
      <c r="J384" s="827"/>
    </row>
    <row r="385" spans="10:10">
      <c r="J385" s="827"/>
    </row>
    <row r="386" spans="10:10">
      <c r="J386" s="827"/>
    </row>
    <row r="387" spans="10:10">
      <c r="J387" s="827"/>
    </row>
    <row r="388" spans="10:10">
      <c r="J388" s="827"/>
    </row>
    <row r="389" spans="10:10">
      <c r="J389" s="827"/>
    </row>
    <row r="390" spans="10:10">
      <c r="J390" s="827"/>
    </row>
    <row r="391" spans="10:10">
      <c r="J391" s="827"/>
    </row>
    <row r="392" spans="10:10">
      <c r="J392" s="827"/>
    </row>
    <row r="393" spans="10:10">
      <c r="J393" s="827"/>
    </row>
    <row r="394" spans="10:10">
      <c r="J394" s="827"/>
    </row>
    <row r="395" spans="10:10">
      <c r="J395" s="827"/>
    </row>
    <row r="396" spans="10:10">
      <c r="J396" s="827"/>
    </row>
    <row r="397" spans="10:10">
      <c r="J397" s="827"/>
    </row>
    <row r="398" spans="10:10">
      <c r="J398" s="827"/>
    </row>
    <row r="399" spans="10:10">
      <c r="J399" s="827"/>
    </row>
    <row r="400" spans="10:10">
      <c r="J400" s="827"/>
    </row>
    <row r="401" spans="10:10">
      <c r="J401" s="827"/>
    </row>
    <row r="402" spans="10:10">
      <c r="J402" s="827"/>
    </row>
    <row r="403" spans="10:10">
      <c r="J403" s="827"/>
    </row>
    <row r="404" spans="10:10">
      <c r="J404" s="827"/>
    </row>
    <row r="405" spans="10:10">
      <c r="J405" s="827"/>
    </row>
    <row r="406" spans="10:10">
      <c r="J406" s="827"/>
    </row>
    <row r="407" spans="10:10">
      <c r="J407" s="827"/>
    </row>
    <row r="408" spans="10:10">
      <c r="J408" s="827"/>
    </row>
    <row r="409" spans="10:10">
      <c r="J409" s="827"/>
    </row>
    <row r="410" spans="10:10">
      <c r="J410" s="827"/>
    </row>
    <row r="411" spans="10:10">
      <c r="J411" s="827"/>
    </row>
    <row r="412" spans="10:10">
      <c r="J412" s="827"/>
    </row>
    <row r="413" spans="10:10">
      <c r="J413" s="827"/>
    </row>
    <row r="414" spans="10:10">
      <c r="J414" s="827"/>
    </row>
    <row r="415" spans="10:10">
      <c r="J415" s="827"/>
    </row>
    <row r="416" spans="10:10">
      <c r="J416" s="827"/>
    </row>
    <row r="417" spans="10:10">
      <c r="J417" s="827"/>
    </row>
    <row r="418" spans="10:10">
      <c r="J418" s="827"/>
    </row>
    <row r="419" spans="10:10">
      <c r="J419" s="827"/>
    </row>
    <row r="420" spans="10:10">
      <c r="J420" s="827"/>
    </row>
    <row r="421" spans="10:10">
      <c r="J421" s="827"/>
    </row>
    <row r="422" spans="10:10">
      <c r="J422" s="827"/>
    </row>
    <row r="423" spans="10:10">
      <c r="J423" s="827"/>
    </row>
    <row r="424" spans="10:10">
      <c r="J424" s="827"/>
    </row>
    <row r="425" spans="10:10">
      <c r="J425" s="827"/>
    </row>
    <row r="426" spans="10:10">
      <c r="J426" s="827"/>
    </row>
    <row r="427" spans="10:10">
      <c r="J427" s="827"/>
    </row>
    <row r="428" spans="10:10">
      <c r="J428" s="827"/>
    </row>
    <row r="429" spans="10:10">
      <c r="J429" s="827"/>
    </row>
    <row r="430" spans="10:10">
      <c r="J430" s="827"/>
    </row>
    <row r="431" spans="10:10">
      <c r="J431" s="827"/>
    </row>
    <row r="432" spans="10:10">
      <c r="J432" s="827"/>
    </row>
    <row r="433" spans="10:10">
      <c r="J433" s="827"/>
    </row>
    <row r="434" spans="10:10">
      <c r="J434" s="827"/>
    </row>
    <row r="435" spans="10:10">
      <c r="J435" s="827"/>
    </row>
    <row r="436" spans="10:10">
      <c r="J436" s="827"/>
    </row>
    <row r="437" spans="10:10">
      <c r="J437" s="827"/>
    </row>
    <row r="438" spans="10:10">
      <c r="J438" s="827"/>
    </row>
    <row r="439" spans="10:10">
      <c r="J439" s="827"/>
    </row>
    <row r="440" spans="10:10">
      <c r="J440" s="827"/>
    </row>
    <row r="441" spans="10:10">
      <c r="J441" s="827"/>
    </row>
    <row r="442" spans="10:10">
      <c r="J442" s="827"/>
    </row>
    <row r="443" spans="10:10">
      <c r="J443" s="827"/>
    </row>
    <row r="444" spans="10:10">
      <c r="J444" s="827"/>
    </row>
    <row r="445" spans="10:10">
      <c r="J445" s="827"/>
    </row>
    <row r="446" spans="10:10">
      <c r="J446" s="827"/>
    </row>
    <row r="447" spans="10:10">
      <c r="J447" s="827"/>
    </row>
    <row r="448" spans="10:10">
      <c r="J448" s="827"/>
    </row>
    <row r="449" spans="10:10">
      <c r="J449" s="827"/>
    </row>
    <row r="450" spans="10:10">
      <c r="J450" s="827"/>
    </row>
    <row r="451" spans="10:10">
      <c r="J451" s="827"/>
    </row>
    <row r="452" spans="10:10">
      <c r="J452" s="827"/>
    </row>
    <row r="453" spans="10:10">
      <c r="J453" s="827"/>
    </row>
    <row r="454" spans="10:10">
      <c r="J454" s="827"/>
    </row>
    <row r="455" spans="10:10">
      <c r="J455" s="827"/>
    </row>
    <row r="456" spans="10:10">
      <c r="J456" s="827"/>
    </row>
    <row r="457" spans="10:10">
      <c r="J457" s="827"/>
    </row>
    <row r="458" spans="10:10">
      <c r="J458" s="827"/>
    </row>
    <row r="459" spans="10:10">
      <c r="J459" s="827"/>
    </row>
    <row r="460" spans="10:10">
      <c r="J460" s="827"/>
    </row>
    <row r="461" spans="10:10">
      <c r="J461" s="827"/>
    </row>
    <row r="462" spans="10:10">
      <c r="J462" s="827"/>
    </row>
    <row r="463" spans="10:10">
      <c r="J463" s="827"/>
    </row>
    <row r="464" spans="10:10">
      <c r="J464" s="827"/>
    </row>
    <row r="465" spans="10:10">
      <c r="J465" s="827"/>
    </row>
    <row r="466" spans="10:10">
      <c r="J466" s="827"/>
    </row>
    <row r="467" spans="10:10">
      <c r="J467" s="827"/>
    </row>
    <row r="468" spans="10:10">
      <c r="J468" s="827"/>
    </row>
    <row r="469" spans="10:10">
      <c r="J469" s="827"/>
    </row>
    <row r="470" spans="10:10">
      <c r="J470" s="827"/>
    </row>
    <row r="471" spans="10:10">
      <c r="J471" s="827"/>
    </row>
    <row r="472" spans="10:10">
      <c r="J472" s="827"/>
    </row>
    <row r="473" spans="10:10">
      <c r="J473" s="827"/>
    </row>
    <row r="474" spans="10:10">
      <c r="J474" s="827"/>
    </row>
    <row r="475" spans="10:10">
      <c r="J475" s="827"/>
    </row>
    <row r="476" spans="10:10">
      <c r="J476" s="827"/>
    </row>
    <row r="477" spans="10:10">
      <c r="J477" s="827"/>
    </row>
    <row r="478" spans="10:10">
      <c r="J478" s="827"/>
    </row>
    <row r="479" spans="10:10">
      <c r="J479" s="827"/>
    </row>
    <row r="480" spans="10:10">
      <c r="J480" s="827"/>
    </row>
    <row r="481" spans="10:10">
      <c r="J481" s="827"/>
    </row>
    <row r="482" spans="10:10">
      <c r="J482" s="827"/>
    </row>
    <row r="483" spans="10:10">
      <c r="J483" s="827"/>
    </row>
    <row r="484" spans="10:10">
      <c r="J484" s="827"/>
    </row>
    <row r="485" spans="10:10">
      <c r="J485" s="827"/>
    </row>
    <row r="486" spans="10:10">
      <c r="J486" s="827"/>
    </row>
    <row r="487" spans="10:10">
      <c r="J487" s="827"/>
    </row>
    <row r="488" spans="10:10">
      <c r="J488" s="827"/>
    </row>
    <row r="489" spans="10:10">
      <c r="J489" s="827"/>
    </row>
    <row r="490" spans="10:10">
      <c r="J490" s="827"/>
    </row>
    <row r="491" spans="10:10">
      <c r="J491" s="827"/>
    </row>
    <row r="492" spans="10:10">
      <c r="J492" s="827"/>
    </row>
    <row r="493" spans="10:10">
      <c r="J493" s="827"/>
    </row>
    <row r="494" spans="10:10">
      <c r="J494" s="827"/>
    </row>
    <row r="495" spans="10:10">
      <c r="J495" s="827"/>
    </row>
    <row r="496" spans="10:10">
      <c r="J496" s="827"/>
    </row>
    <row r="497" spans="10:10">
      <c r="J497" s="827"/>
    </row>
    <row r="498" spans="10:10">
      <c r="J498" s="827"/>
    </row>
    <row r="499" spans="10:10">
      <c r="J499" s="827"/>
    </row>
    <row r="500" spans="10:10">
      <c r="J500" s="827"/>
    </row>
    <row r="501" spans="10:10">
      <c r="J501" s="827"/>
    </row>
    <row r="502" spans="10:10">
      <c r="J502" s="827"/>
    </row>
    <row r="503" spans="10:10">
      <c r="J503" s="827"/>
    </row>
    <row r="504" spans="10:10">
      <c r="J504" s="827"/>
    </row>
    <row r="505" spans="10:10">
      <c r="J505" s="827"/>
    </row>
    <row r="506" spans="10:10">
      <c r="J506" s="827"/>
    </row>
    <row r="507" spans="10:10">
      <c r="J507" s="827"/>
    </row>
    <row r="508" spans="10:10">
      <c r="J508" s="827"/>
    </row>
    <row r="509" spans="10:10">
      <c r="J509" s="827"/>
    </row>
    <row r="510" spans="10:10">
      <c r="J510" s="827"/>
    </row>
    <row r="511" spans="10:10">
      <c r="J511" s="827"/>
    </row>
    <row r="512" spans="10:10">
      <c r="J512" s="827"/>
    </row>
    <row r="513" spans="10:10">
      <c r="J513" s="827"/>
    </row>
    <row r="514" spans="10:10">
      <c r="J514" s="827"/>
    </row>
    <row r="515" spans="10:10">
      <c r="J515" s="827"/>
    </row>
    <row r="516" spans="10:10">
      <c r="J516" s="827"/>
    </row>
    <row r="517" spans="10:10">
      <c r="J517" s="827"/>
    </row>
    <row r="518" spans="10:10">
      <c r="J518" s="827"/>
    </row>
    <row r="519" spans="10:10">
      <c r="J519" s="827"/>
    </row>
    <row r="520" spans="10:10">
      <c r="J520" s="827"/>
    </row>
    <row r="521" spans="10:10">
      <c r="J521" s="827"/>
    </row>
    <row r="522" spans="10:10">
      <c r="J522" s="827"/>
    </row>
    <row r="523" spans="10:10">
      <c r="J523" s="827"/>
    </row>
    <row r="524" spans="10:10">
      <c r="J524" s="827"/>
    </row>
    <row r="525" spans="10:10">
      <c r="J525" s="827"/>
    </row>
    <row r="526" spans="10:10">
      <c r="J526" s="827"/>
    </row>
    <row r="527" spans="10:10">
      <c r="J527" s="827"/>
    </row>
    <row r="528" spans="10:10">
      <c r="J528" s="827"/>
    </row>
    <row r="529" spans="10:10">
      <c r="J529" s="827"/>
    </row>
    <row r="530" spans="10:10">
      <c r="J530" s="827"/>
    </row>
    <row r="531" spans="10:10">
      <c r="J531" s="827"/>
    </row>
    <row r="532" spans="10:10">
      <c r="J532" s="827"/>
    </row>
    <row r="533" spans="10:10">
      <c r="J533" s="827"/>
    </row>
    <row r="534" spans="10:10">
      <c r="J534" s="827"/>
    </row>
    <row r="535" spans="10:10">
      <c r="J535" s="827"/>
    </row>
    <row r="536" spans="10:10">
      <c r="J536" s="827"/>
    </row>
    <row r="537" spans="10:10">
      <c r="J537" s="827"/>
    </row>
    <row r="538" spans="10:10">
      <c r="J538" s="827"/>
    </row>
    <row r="539" spans="10:10">
      <c r="J539" s="827"/>
    </row>
    <row r="540" spans="10:10">
      <c r="J540" s="827"/>
    </row>
    <row r="541" spans="10:10">
      <c r="J541" s="827"/>
    </row>
    <row r="542" spans="10:10">
      <c r="J542" s="827"/>
    </row>
    <row r="543" spans="10:10">
      <c r="J543" s="827"/>
    </row>
    <row r="544" spans="10:10">
      <c r="J544" s="827"/>
    </row>
    <row r="545" spans="10:10">
      <c r="J545" s="827"/>
    </row>
    <row r="546" spans="10:10">
      <c r="J546" s="827"/>
    </row>
    <row r="547" spans="10:10">
      <c r="J547" s="827"/>
    </row>
    <row r="548" spans="10:10">
      <c r="J548" s="827"/>
    </row>
    <row r="549" spans="10:10">
      <c r="J549" s="827"/>
    </row>
    <row r="550" spans="10:10">
      <c r="J550" s="827"/>
    </row>
    <row r="551" spans="10:10">
      <c r="J551" s="827"/>
    </row>
    <row r="552" spans="10:10">
      <c r="J552" s="827"/>
    </row>
    <row r="553" spans="10:10">
      <c r="J553" s="827"/>
    </row>
    <row r="554" spans="10:10">
      <c r="J554" s="827"/>
    </row>
    <row r="555" spans="10:10">
      <c r="J555" s="827"/>
    </row>
    <row r="556" spans="10:10">
      <c r="J556" s="827"/>
    </row>
    <row r="557" spans="10:10">
      <c r="J557" s="827"/>
    </row>
    <row r="558" spans="10:10">
      <c r="J558" s="827"/>
    </row>
    <row r="559" spans="10:10">
      <c r="J559" s="827"/>
    </row>
    <row r="560" spans="10:10">
      <c r="J560" s="827"/>
    </row>
    <row r="561" spans="10:10">
      <c r="J561" s="827"/>
    </row>
    <row r="562" spans="10:10">
      <c r="J562" s="827"/>
    </row>
    <row r="563" spans="10:10">
      <c r="J563" s="827"/>
    </row>
    <row r="564" spans="10:10">
      <c r="J564" s="827"/>
    </row>
    <row r="565" spans="10:10">
      <c r="J565" s="827"/>
    </row>
    <row r="566" spans="10:10">
      <c r="J566" s="827"/>
    </row>
    <row r="567" spans="10:10">
      <c r="J567" s="827"/>
    </row>
    <row r="568" spans="10:10">
      <c r="J568" s="827"/>
    </row>
    <row r="569" spans="10:10">
      <c r="J569" s="827"/>
    </row>
    <row r="570" spans="10:10">
      <c r="J570" s="827"/>
    </row>
    <row r="571" spans="10:10">
      <c r="J571" s="827"/>
    </row>
    <row r="572" spans="10:10">
      <c r="J572" s="827"/>
    </row>
    <row r="573" spans="10:10">
      <c r="J573" s="827"/>
    </row>
    <row r="574" spans="10:10">
      <c r="J574" s="827"/>
    </row>
    <row r="575" spans="10:10">
      <c r="J575" s="827"/>
    </row>
    <row r="576" spans="10:10">
      <c r="J576" s="827"/>
    </row>
    <row r="577" spans="10:10">
      <c r="J577" s="827"/>
    </row>
    <row r="578" spans="10:10">
      <c r="J578" s="827"/>
    </row>
    <row r="579" spans="10:10">
      <c r="J579" s="827"/>
    </row>
    <row r="580" spans="10:10">
      <c r="J580" s="827"/>
    </row>
    <row r="581" spans="10:10">
      <c r="J581" s="827"/>
    </row>
    <row r="582" spans="10:10">
      <c r="J582" s="827"/>
    </row>
    <row r="583" spans="10:10">
      <c r="J583" s="827"/>
    </row>
    <row r="584" spans="10:10">
      <c r="J584" s="827"/>
    </row>
    <row r="585" spans="10:10">
      <c r="J585" s="827"/>
    </row>
    <row r="586" spans="10:10">
      <c r="J586" s="827"/>
    </row>
    <row r="587" spans="10:10">
      <c r="J587" s="827"/>
    </row>
    <row r="588" spans="10:10">
      <c r="J588" s="827"/>
    </row>
    <row r="589" spans="10:10">
      <c r="J589" s="827"/>
    </row>
    <row r="590" spans="10:10">
      <c r="J590" s="827"/>
    </row>
    <row r="591" spans="10:10">
      <c r="J591" s="827"/>
    </row>
    <row r="592" spans="10:10">
      <c r="J592" s="827"/>
    </row>
    <row r="593" spans="10:10">
      <c r="J593" s="827"/>
    </row>
    <row r="594" spans="10:10">
      <c r="J594" s="827"/>
    </row>
    <row r="595" spans="10:10">
      <c r="J595" s="827"/>
    </row>
    <row r="596" spans="10:10">
      <c r="J596" s="827"/>
    </row>
    <row r="597" spans="10:10">
      <c r="J597" s="827"/>
    </row>
    <row r="598" spans="10:10">
      <c r="J598" s="827"/>
    </row>
    <row r="599" spans="10:10">
      <c r="J599" s="827"/>
    </row>
    <row r="600" spans="10:10">
      <c r="J600" s="827"/>
    </row>
    <row r="601" spans="10:10">
      <c r="J601" s="827"/>
    </row>
    <row r="602" spans="10:10">
      <c r="J602" s="827"/>
    </row>
    <row r="603" spans="10:10">
      <c r="J603" s="827"/>
    </row>
    <row r="604" spans="10:10">
      <c r="J604" s="827"/>
    </row>
    <row r="605" spans="10:10">
      <c r="J605" s="827"/>
    </row>
    <row r="606" spans="10:10">
      <c r="J606" s="827"/>
    </row>
    <row r="607" spans="10:10">
      <c r="J607" s="827"/>
    </row>
    <row r="608" spans="10:10">
      <c r="J608" s="827"/>
    </row>
    <row r="609" spans="10:10">
      <c r="J609" s="827"/>
    </row>
    <row r="610" spans="10:10">
      <c r="J610" s="827"/>
    </row>
    <row r="611" spans="10:10">
      <c r="J611" s="827"/>
    </row>
    <row r="612" spans="10:10">
      <c r="J612" s="827"/>
    </row>
    <row r="613" spans="10:10">
      <c r="J613" s="827"/>
    </row>
    <row r="614" spans="10:10">
      <c r="J614" s="827"/>
    </row>
    <row r="615" spans="10:10">
      <c r="J615" s="827"/>
    </row>
    <row r="616" spans="10:10">
      <c r="J616" s="827"/>
    </row>
    <row r="617" spans="10:10">
      <c r="J617" s="827"/>
    </row>
    <row r="618" spans="10:10">
      <c r="J618" s="827"/>
    </row>
    <row r="619" spans="10:10">
      <c r="J619" s="827"/>
    </row>
    <row r="620" spans="10:10">
      <c r="J620" s="827"/>
    </row>
    <row r="621" spans="10:10">
      <c r="J621" s="827"/>
    </row>
    <row r="622" spans="10:10">
      <c r="J622" s="827"/>
    </row>
    <row r="623" spans="10:10">
      <c r="J623" s="827"/>
    </row>
    <row r="624" spans="10:10">
      <c r="J624" s="827"/>
    </row>
    <row r="625" spans="10:10">
      <c r="J625" s="827"/>
    </row>
    <row r="626" spans="10:10">
      <c r="J626" s="827"/>
    </row>
    <row r="627" spans="10:10">
      <c r="J627" s="827"/>
    </row>
    <row r="628" spans="10:10">
      <c r="J628" s="827"/>
    </row>
    <row r="629" spans="10:10">
      <c r="J629" s="827"/>
    </row>
    <row r="630" spans="10:10">
      <c r="J630" s="827"/>
    </row>
    <row r="631" spans="10:10">
      <c r="J631" s="827"/>
    </row>
    <row r="632" spans="10:10">
      <c r="J632" s="827"/>
    </row>
    <row r="633" spans="10:10">
      <c r="J633" s="827"/>
    </row>
    <row r="634" spans="10:10">
      <c r="J634" s="827"/>
    </row>
    <row r="635" spans="10:10">
      <c r="J635" s="827"/>
    </row>
    <row r="636" spans="10:10">
      <c r="J636" s="827"/>
    </row>
    <row r="637" spans="10:10">
      <c r="J637" s="827"/>
    </row>
    <row r="638" spans="10:10">
      <c r="J638" s="827"/>
    </row>
    <row r="639" spans="10:10">
      <c r="J639" s="827"/>
    </row>
    <row r="640" spans="10:10">
      <c r="J640" s="827"/>
    </row>
    <row r="641" spans="10:10">
      <c r="J641" s="827"/>
    </row>
    <row r="642" spans="10:10">
      <c r="J642" s="827"/>
    </row>
    <row r="643" spans="10:10">
      <c r="J643" s="827"/>
    </row>
    <row r="644" spans="10:10">
      <c r="J644" s="827"/>
    </row>
    <row r="645" spans="10:10">
      <c r="J645" s="827"/>
    </row>
    <row r="646" spans="10:10">
      <c r="J646" s="827"/>
    </row>
    <row r="647" spans="10:10">
      <c r="J647" s="827"/>
    </row>
    <row r="648" spans="10:10">
      <c r="J648" s="827"/>
    </row>
    <row r="649" spans="10:10">
      <c r="J649" s="827"/>
    </row>
    <row r="650" spans="10:10">
      <c r="J650" s="827"/>
    </row>
    <row r="651" spans="10:10">
      <c r="J651" s="827"/>
    </row>
    <row r="652" spans="10:10">
      <c r="J652" s="827"/>
    </row>
    <row r="653" spans="10:10">
      <c r="J653" s="827"/>
    </row>
    <row r="654" spans="10:10">
      <c r="J654" s="827"/>
    </row>
    <row r="655" spans="10:10">
      <c r="J655" s="827"/>
    </row>
    <row r="656" spans="10:10">
      <c r="J656" s="827"/>
    </row>
    <row r="657" spans="10:10">
      <c r="J657" s="827"/>
    </row>
    <row r="658" spans="10:10">
      <c r="J658" s="827"/>
    </row>
    <row r="659" spans="10:10">
      <c r="J659" s="827"/>
    </row>
    <row r="660" spans="10:10">
      <c r="J660" s="827"/>
    </row>
    <row r="661" spans="10:10">
      <c r="J661" s="827"/>
    </row>
    <row r="662" spans="10:10">
      <c r="J662" s="827"/>
    </row>
    <row r="663" spans="10:10">
      <c r="J663" s="827"/>
    </row>
    <row r="664" spans="10:10">
      <c r="J664" s="827"/>
    </row>
    <row r="665" spans="10:10">
      <c r="J665" s="827"/>
    </row>
    <row r="666" spans="10:10">
      <c r="J666" s="827"/>
    </row>
    <row r="667" spans="10:10">
      <c r="J667" s="827"/>
    </row>
    <row r="668" spans="10:10">
      <c r="J668" s="827"/>
    </row>
    <row r="669" spans="10:10">
      <c r="J669" s="827"/>
    </row>
    <row r="670" spans="10:10">
      <c r="J670" s="827"/>
    </row>
    <row r="671" spans="10:10">
      <c r="J671" s="827"/>
    </row>
    <row r="672" spans="10:10">
      <c r="J672" s="827"/>
    </row>
    <row r="673" spans="10:10">
      <c r="J673" s="827"/>
    </row>
    <row r="674" spans="10:10">
      <c r="J674" s="827"/>
    </row>
    <row r="675" spans="10:10">
      <c r="J675" s="827"/>
    </row>
    <row r="676" spans="10:10">
      <c r="J676" s="827"/>
    </row>
    <row r="677" spans="10:10">
      <c r="J677" s="827"/>
    </row>
    <row r="678" spans="10:10">
      <c r="J678" s="827"/>
    </row>
    <row r="679" spans="10:10">
      <c r="J679" s="827"/>
    </row>
    <row r="680" spans="10:10">
      <c r="J680" s="827"/>
    </row>
    <row r="681" spans="10:10">
      <c r="J681" s="827"/>
    </row>
    <row r="682" spans="10:10">
      <c r="J682" s="827"/>
    </row>
    <row r="683" spans="10:10">
      <c r="J683" s="827"/>
    </row>
    <row r="684" spans="10:10">
      <c r="J684" s="827"/>
    </row>
    <row r="685" spans="10:10">
      <c r="J685" s="827"/>
    </row>
    <row r="686" spans="10:10">
      <c r="J686" s="827"/>
    </row>
    <row r="687" spans="10:10">
      <c r="J687" s="827"/>
    </row>
    <row r="688" spans="10:10">
      <c r="J688" s="827"/>
    </row>
    <row r="689" spans="10:10">
      <c r="J689" s="827"/>
    </row>
    <row r="690" spans="10:10">
      <c r="J690" s="827"/>
    </row>
    <row r="691" spans="10:10">
      <c r="J691" s="827"/>
    </row>
    <row r="692" spans="10:10">
      <c r="J692" s="827"/>
    </row>
    <row r="693" spans="10:10">
      <c r="J693" s="827"/>
    </row>
    <row r="694" spans="10:10">
      <c r="J694" s="827"/>
    </row>
    <row r="695" spans="10:10">
      <c r="J695" s="827"/>
    </row>
    <row r="696" spans="10:10">
      <c r="J696" s="827"/>
    </row>
    <row r="697" spans="10:10">
      <c r="J697" s="827"/>
    </row>
    <row r="698" spans="10:10">
      <c r="J698" s="827"/>
    </row>
    <row r="699" spans="10:10">
      <c r="J699" s="827"/>
    </row>
    <row r="700" spans="10:10">
      <c r="J700" s="827"/>
    </row>
    <row r="701" spans="10:10">
      <c r="J701" s="827"/>
    </row>
    <row r="702" spans="10:10">
      <c r="J702" s="827"/>
    </row>
    <row r="703" spans="10:10">
      <c r="J703" s="827"/>
    </row>
    <row r="704" spans="10:10">
      <c r="J704" s="827"/>
    </row>
    <row r="705" spans="10:10">
      <c r="J705" s="827"/>
    </row>
    <row r="706" spans="10:10">
      <c r="J706" s="827"/>
    </row>
    <row r="707" spans="10:10">
      <c r="J707" s="827"/>
    </row>
    <row r="708" spans="10:10">
      <c r="J708" s="827"/>
    </row>
    <row r="709" spans="10:10">
      <c r="J709" s="827"/>
    </row>
    <row r="710" spans="10:10">
      <c r="J710" s="827"/>
    </row>
    <row r="711" spans="10:10">
      <c r="J711" s="827"/>
    </row>
    <row r="712" spans="10:10">
      <c r="J712" s="827"/>
    </row>
    <row r="713" spans="10:10">
      <c r="J713" s="827"/>
    </row>
    <row r="714" spans="10:10">
      <c r="J714" s="827"/>
    </row>
    <row r="715" spans="10:10">
      <c r="J715" s="827"/>
    </row>
    <row r="716" spans="10:10">
      <c r="J716" s="827"/>
    </row>
    <row r="717" spans="10:10">
      <c r="J717" s="827"/>
    </row>
    <row r="718" spans="10:10">
      <c r="J718" s="827"/>
    </row>
    <row r="719" spans="10:10">
      <c r="J719" s="827"/>
    </row>
    <row r="720" spans="10:10">
      <c r="J720" s="827"/>
    </row>
    <row r="721" spans="10:10">
      <c r="J721" s="827"/>
    </row>
    <row r="722" spans="10:10">
      <c r="J722" s="827"/>
    </row>
    <row r="723" spans="10:10">
      <c r="J723" s="827"/>
    </row>
    <row r="724" spans="10:10">
      <c r="J724" s="827"/>
    </row>
    <row r="725" spans="10:10">
      <c r="J725" s="827"/>
    </row>
    <row r="726" spans="10:10">
      <c r="J726" s="827"/>
    </row>
    <row r="727" spans="10:10">
      <c r="J727" s="827"/>
    </row>
    <row r="728" spans="10:10">
      <c r="J728" s="827"/>
    </row>
    <row r="729" spans="10:10">
      <c r="J729" s="827"/>
    </row>
    <row r="730" spans="10:10">
      <c r="J730" s="827"/>
    </row>
    <row r="731" spans="10:10">
      <c r="J731" s="827"/>
    </row>
    <row r="732" spans="10:10">
      <c r="J732" s="827"/>
    </row>
    <row r="733" spans="10:10">
      <c r="J733" s="827"/>
    </row>
    <row r="734" spans="10:10">
      <c r="J734" s="827"/>
    </row>
    <row r="735" spans="10:10">
      <c r="J735" s="827"/>
    </row>
    <row r="736" spans="10:10">
      <c r="J736" s="827"/>
    </row>
    <row r="737" spans="10:10">
      <c r="J737" s="827"/>
    </row>
    <row r="738" spans="10:10">
      <c r="J738" s="827"/>
    </row>
    <row r="739" spans="10:10">
      <c r="J739" s="827"/>
    </row>
    <row r="740" spans="10:10">
      <c r="J740" s="827"/>
    </row>
    <row r="741" spans="10:10">
      <c r="J741" s="827"/>
    </row>
    <row r="742" spans="10:10">
      <c r="J742" s="827"/>
    </row>
    <row r="743" spans="10:10">
      <c r="J743" s="827"/>
    </row>
    <row r="744" spans="10:10">
      <c r="J744" s="827"/>
    </row>
    <row r="745" spans="10:10">
      <c r="J745" s="827"/>
    </row>
    <row r="746" spans="10:10">
      <c r="J746" s="827"/>
    </row>
    <row r="747" spans="10:10">
      <c r="J747" s="827"/>
    </row>
    <row r="748" spans="10:10">
      <c r="J748" s="827"/>
    </row>
    <row r="749" spans="10:10">
      <c r="J749" s="827"/>
    </row>
    <row r="750" spans="10:10">
      <c r="J750" s="827"/>
    </row>
    <row r="751" spans="10:10">
      <c r="J751" s="827"/>
    </row>
    <row r="752" spans="10:10">
      <c r="J752" s="827"/>
    </row>
    <row r="753" spans="10:10">
      <c r="J753" s="827"/>
    </row>
    <row r="754" spans="10:10">
      <c r="J754" s="827"/>
    </row>
    <row r="755" spans="10:10">
      <c r="J755" s="827"/>
    </row>
    <row r="756" spans="10:10">
      <c r="J756" s="827"/>
    </row>
    <row r="757" spans="10:10">
      <c r="J757" s="827"/>
    </row>
    <row r="758" spans="10:10">
      <c r="J758" s="827"/>
    </row>
    <row r="759" spans="10:10">
      <c r="J759" s="827"/>
    </row>
    <row r="760" spans="10:10">
      <c r="J760" s="827"/>
    </row>
    <row r="761" spans="10:10">
      <c r="J761" s="827"/>
    </row>
    <row r="762" spans="10:10">
      <c r="J762" s="827"/>
    </row>
    <row r="763" spans="10:10">
      <c r="J763" s="827"/>
    </row>
    <row r="764" spans="10:10">
      <c r="J764" s="827"/>
    </row>
    <row r="765" spans="10:10">
      <c r="J765" s="827"/>
    </row>
    <row r="766" spans="10:10">
      <c r="J766" s="827"/>
    </row>
    <row r="767" spans="10:10">
      <c r="J767" s="827"/>
    </row>
    <row r="768" spans="10:10">
      <c r="J768" s="827"/>
    </row>
    <row r="769" spans="10:10">
      <c r="J769" s="827"/>
    </row>
    <row r="770" spans="10:10">
      <c r="J770" s="827"/>
    </row>
    <row r="771" spans="10:10">
      <c r="J771" s="827"/>
    </row>
    <row r="772" spans="10:10">
      <c r="J772" s="827"/>
    </row>
    <row r="773" spans="10:10">
      <c r="J773" s="827"/>
    </row>
    <row r="774" spans="10:10">
      <c r="J774" s="827"/>
    </row>
    <row r="775" spans="10:10">
      <c r="J775" s="827"/>
    </row>
    <row r="776" spans="10:10">
      <c r="J776" s="827"/>
    </row>
    <row r="777" spans="10:10">
      <c r="J777" s="827"/>
    </row>
    <row r="778" spans="10:10">
      <c r="J778" s="827"/>
    </row>
    <row r="779" spans="10:10">
      <c r="J779" s="827"/>
    </row>
    <row r="780" spans="10:10">
      <c r="J780" s="827"/>
    </row>
    <row r="781" spans="10:10">
      <c r="J781" s="827"/>
    </row>
    <row r="782" spans="10:10">
      <c r="J782" s="827"/>
    </row>
    <row r="783" spans="10:10">
      <c r="J783" s="827"/>
    </row>
    <row r="784" spans="10:10">
      <c r="J784" s="827"/>
    </row>
    <row r="785" spans="10:10">
      <c r="J785" s="827"/>
    </row>
    <row r="786" spans="10:10">
      <c r="J786" s="827"/>
    </row>
    <row r="787" spans="10:10">
      <c r="J787" s="827"/>
    </row>
    <row r="788" spans="10:10">
      <c r="J788" s="827"/>
    </row>
    <row r="789" spans="10:10">
      <c r="J789" s="827"/>
    </row>
    <row r="790" spans="10:10">
      <c r="J790" s="827"/>
    </row>
    <row r="791" spans="10:10">
      <c r="J791" s="827"/>
    </row>
    <row r="792" spans="10:10">
      <c r="J792" s="827"/>
    </row>
    <row r="793" spans="10:10">
      <c r="J793" s="827"/>
    </row>
    <row r="794" spans="10:10">
      <c r="J794" s="827"/>
    </row>
    <row r="795" spans="10:10">
      <c r="J795" s="827"/>
    </row>
    <row r="796" spans="10:10">
      <c r="J796" s="827"/>
    </row>
    <row r="797" spans="10:10">
      <c r="J797" s="827"/>
    </row>
    <row r="798" spans="10:10">
      <c r="J798" s="827"/>
    </row>
    <row r="799" spans="10:10">
      <c r="J799" s="827"/>
    </row>
    <row r="800" spans="10:10">
      <c r="J800" s="827"/>
    </row>
    <row r="801" spans="10:10">
      <c r="J801" s="827"/>
    </row>
    <row r="802" spans="10:10">
      <c r="J802" s="827"/>
    </row>
    <row r="803" spans="10:10">
      <c r="J803" s="827"/>
    </row>
    <row r="804" spans="10:10">
      <c r="J804" s="827"/>
    </row>
    <row r="805" spans="10:10">
      <c r="J805" s="827"/>
    </row>
    <row r="806" spans="10:10">
      <c r="J806" s="827"/>
    </row>
    <row r="807" spans="10:10">
      <c r="J807" s="827"/>
    </row>
    <row r="808" spans="10:10">
      <c r="J808" s="827"/>
    </row>
    <row r="809" spans="10:10">
      <c r="J809" s="827"/>
    </row>
    <row r="810" spans="10:10">
      <c r="J810" s="827"/>
    </row>
    <row r="811" spans="10:10">
      <c r="J811" s="827"/>
    </row>
    <row r="812" spans="10:10">
      <c r="J812" s="827"/>
    </row>
    <row r="813" spans="10:10">
      <c r="J813" s="827"/>
    </row>
    <row r="814" spans="10:10">
      <c r="J814" s="827"/>
    </row>
    <row r="815" spans="10:10">
      <c r="J815" s="827"/>
    </row>
    <row r="816" spans="10:10">
      <c r="J816" s="827"/>
    </row>
    <row r="817" spans="10:10">
      <c r="J817" s="827"/>
    </row>
    <row r="818" spans="10:10">
      <c r="J818" s="827"/>
    </row>
    <row r="819" spans="10:10">
      <c r="J819" s="827"/>
    </row>
    <row r="820" spans="10:10">
      <c r="J820" s="827"/>
    </row>
    <row r="821" spans="10:10">
      <c r="J821" s="827"/>
    </row>
    <row r="822" spans="10:10">
      <c r="J822" s="827"/>
    </row>
    <row r="823" spans="10:10">
      <c r="J823" s="827"/>
    </row>
    <row r="824" spans="10:10">
      <c r="J824" s="827"/>
    </row>
    <row r="825" spans="10:10">
      <c r="J825" s="827"/>
    </row>
    <row r="826" spans="10:10">
      <c r="J826" s="827"/>
    </row>
    <row r="827" spans="10:10">
      <c r="J827" s="827"/>
    </row>
    <row r="828" spans="10:10">
      <c r="J828" s="827"/>
    </row>
    <row r="829" spans="10:10">
      <c r="J829" s="827"/>
    </row>
    <row r="830" spans="10:10">
      <c r="J830" s="827"/>
    </row>
    <row r="831" spans="10:10">
      <c r="J831" s="827"/>
    </row>
    <row r="832" spans="10:10">
      <c r="J832" s="827"/>
    </row>
    <row r="833" spans="10:10">
      <c r="J833" s="827"/>
    </row>
    <row r="834" spans="10:10">
      <c r="J834" s="827"/>
    </row>
    <row r="835" spans="10:10">
      <c r="J835" s="827"/>
    </row>
    <row r="836" spans="10:10">
      <c r="J836" s="827"/>
    </row>
    <row r="837" spans="10:10">
      <c r="J837" s="827"/>
    </row>
    <row r="838" spans="10:10">
      <c r="J838" s="827"/>
    </row>
    <row r="839" spans="10:10">
      <c r="J839" s="827"/>
    </row>
    <row r="840" spans="10:10">
      <c r="J840" s="827"/>
    </row>
    <row r="841" spans="10:10">
      <c r="J841" s="827"/>
    </row>
    <row r="842" spans="10:10">
      <c r="J842" s="827"/>
    </row>
    <row r="843" spans="10:10">
      <c r="J843" s="827"/>
    </row>
    <row r="844" spans="10:10">
      <c r="J844" s="827"/>
    </row>
    <row r="845" spans="10:10">
      <c r="J845" s="827"/>
    </row>
    <row r="846" spans="10:10">
      <c r="J846" s="827"/>
    </row>
    <row r="847" spans="10:10">
      <c r="J847" s="827"/>
    </row>
    <row r="848" spans="10:10">
      <c r="J848" s="827"/>
    </row>
    <row r="849" spans="10:10">
      <c r="J849" s="827"/>
    </row>
    <row r="850" spans="10:10">
      <c r="J850" s="827"/>
    </row>
    <row r="851" spans="10:10">
      <c r="J851" s="827"/>
    </row>
    <row r="852" spans="10:10">
      <c r="J852" s="827"/>
    </row>
    <row r="853" spans="10:10">
      <c r="J853" s="827"/>
    </row>
    <row r="854" spans="10:10">
      <c r="J854" s="827"/>
    </row>
    <row r="855" spans="10:10">
      <c r="J855" s="827"/>
    </row>
    <row r="856" spans="10:10">
      <c r="J856" s="827"/>
    </row>
    <row r="857" spans="10:10">
      <c r="J857" s="827"/>
    </row>
    <row r="858" spans="10:10">
      <c r="J858" s="827"/>
    </row>
    <row r="859" spans="10:10">
      <c r="J859" s="827"/>
    </row>
    <row r="860" spans="10:10">
      <c r="J860" s="827"/>
    </row>
    <row r="861" spans="10:10">
      <c r="J861" s="827"/>
    </row>
    <row r="862" spans="10:10">
      <c r="J862" s="827"/>
    </row>
    <row r="863" spans="10:10">
      <c r="J863" s="827"/>
    </row>
    <row r="864" spans="10:10">
      <c r="J864" s="827"/>
    </row>
    <row r="865" spans="10:10">
      <c r="J865" s="827"/>
    </row>
    <row r="866" spans="10:10">
      <c r="J866" s="827"/>
    </row>
    <row r="867" spans="10:10">
      <c r="J867" s="827"/>
    </row>
    <row r="868" spans="10:10">
      <c r="J868" s="827"/>
    </row>
    <row r="869" spans="10:10">
      <c r="J869" s="827"/>
    </row>
    <row r="870" spans="10:10">
      <c r="J870" s="827"/>
    </row>
    <row r="871" spans="10:10">
      <c r="J871" s="827"/>
    </row>
    <row r="872" spans="10:10">
      <c r="J872" s="827"/>
    </row>
    <row r="873" spans="10:10">
      <c r="J873" s="827"/>
    </row>
    <row r="874" spans="10:10">
      <c r="J874" s="827"/>
    </row>
    <row r="875" spans="10:10">
      <c r="J875" s="827"/>
    </row>
    <row r="876" spans="10:10">
      <c r="J876" s="827"/>
    </row>
    <row r="877" spans="10:10">
      <c r="J877" s="827"/>
    </row>
    <row r="878" spans="10:10">
      <c r="J878" s="827"/>
    </row>
    <row r="879" spans="10:10">
      <c r="J879" s="827"/>
    </row>
    <row r="880" spans="10:10">
      <c r="J880" s="827"/>
    </row>
    <row r="881" spans="10:10">
      <c r="J881" s="827"/>
    </row>
    <row r="882" spans="10:10">
      <c r="J882" s="827"/>
    </row>
    <row r="883" spans="10:10">
      <c r="J883" s="827"/>
    </row>
    <row r="884" spans="10:10">
      <c r="J884" s="827"/>
    </row>
    <row r="885" spans="10:10">
      <c r="J885" s="827"/>
    </row>
    <row r="886" spans="10:10">
      <c r="J886" s="827"/>
    </row>
    <row r="887" spans="10:10">
      <c r="J887" s="827"/>
    </row>
    <row r="888" spans="10:10">
      <c r="J888" s="827"/>
    </row>
    <row r="889" spans="10:10">
      <c r="J889" s="827"/>
    </row>
    <row r="890" spans="10:10">
      <c r="J890" s="827"/>
    </row>
    <row r="891" spans="10:10">
      <c r="J891" s="827"/>
    </row>
    <row r="892" spans="10:10">
      <c r="J892" s="827"/>
    </row>
    <row r="893" spans="10:10">
      <c r="J893" s="827"/>
    </row>
    <row r="894" spans="10:10">
      <c r="J894" s="827"/>
    </row>
    <row r="895" spans="10:10">
      <c r="J895" s="827"/>
    </row>
    <row r="896" spans="10:10">
      <c r="J896" s="827"/>
    </row>
    <row r="897" spans="10:10">
      <c r="J897" s="827"/>
    </row>
    <row r="898" spans="10:10">
      <c r="J898" s="827"/>
    </row>
    <row r="899" spans="10:10">
      <c r="J899" s="827"/>
    </row>
    <row r="900" spans="10:10">
      <c r="J900" s="827"/>
    </row>
    <row r="901" spans="10:10">
      <c r="J901" s="827"/>
    </row>
    <row r="902" spans="10:10">
      <c r="J902" s="827"/>
    </row>
    <row r="903" spans="10:10">
      <c r="J903" s="827"/>
    </row>
    <row r="904" spans="10:10">
      <c r="J904" s="827"/>
    </row>
    <row r="905" spans="10:10">
      <c r="J905" s="827"/>
    </row>
    <row r="906" spans="10:10">
      <c r="J906" s="827"/>
    </row>
    <row r="907" spans="10:10">
      <c r="J907" s="827"/>
    </row>
    <row r="908" spans="10:10">
      <c r="J908" s="827"/>
    </row>
    <row r="909" spans="10:10">
      <c r="J909" s="827"/>
    </row>
    <row r="910" spans="10:10">
      <c r="J910" s="827"/>
    </row>
    <row r="911" spans="10:10">
      <c r="J911" s="827"/>
    </row>
    <row r="912" spans="10:10">
      <c r="J912" s="827"/>
    </row>
    <row r="913" spans="10:10">
      <c r="J913" s="827"/>
    </row>
    <row r="914" spans="10:10">
      <c r="J914" s="827"/>
    </row>
    <row r="915" spans="10:10">
      <c r="J915" s="827"/>
    </row>
    <row r="916" spans="10:10">
      <c r="J916" s="827"/>
    </row>
    <row r="917" spans="10:10">
      <c r="J917" s="827"/>
    </row>
    <row r="918" spans="10:10">
      <c r="J918" s="827"/>
    </row>
    <row r="919" spans="10:10">
      <c r="J919" s="827"/>
    </row>
    <row r="920" spans="10:10">
      <c r="J920" s="827"/>
    </row>
    <row r="921" spans="10:10">
      <c r="J921" s="827"/>
    </row>
    <row r="922" spans="10:10">
      <c r="J922" s="827"/>
    </row>
    <row r="923" spans="10:10">
      <c r="J923" s="827"/>
    </row>
    <row r="924" spans="10:10">
      <c r="J924" s="827"/>
    </row>
    <row r="925" spans="10:10">
      <c r="J925" s="827"/>
    </row>
    <row r="926" spans="10:10">
      <c r="J926" s="827"/>
    </row>
    <row r="927" spans="10:10">
      <c r="J927" s="827"/>
    </row>
    <row r="928" spans="10:10">
      <c r="J928" s="827"/>
    </row>
    <row r="929" spans="10:10">
      <c r="J929" s="827"/>
    </row>
    <row r="930" spans="10:10">
      <c r="J930" s="827"/>
    </row>
    <row r="931" spans="10:10">
      <c r="J931" s="827"/>
    </row>
    <row r="932" spans="10:10">
      <c r="J932" s="827"/>
    </row>
    <row r="933" spans="10:10">
      <c r="J933" s="827"/>
    </row>
    <row r="934" spans="10:10">
      <c r="J934" s="827"/>
    </row>
    <row r="935" spans="10:10">
      <c r="J935" s="827"/>
    </row>
    <row r="936" spans="10:10">
      <c r="J936" s="827"/>
    </row>
    <row r="937" spans="10:10">
      <c r="J937" s="827"/>
    </row>
    <row r="938" spans="10:10">
      <c r="J938" s="827"/>
    </row>
    <row r="939" spans="10:10">
      <c r="J939" s="827"/>
    </row>
    <row r="940" spans="10:10">
      <c r="J940" s="827"/>
    </row>
    <row r="941" spans="10:10">
      <c r="J941" s="827"/>
    </row>
    <row r="942" spans="10:10">
      <c r="J942" s="827"/>
    </row>
    <row r="943" spans="10:10">
      <c r="J943" s="827"/>
    </row>
    <row r="944" spans="10:10">
      <c r="J944" s="827"/>
    </row>
    <row r="945" spans="10:10">
      <c r="J945" s="827"/>
    </row>
    <row r="946" spans="10:10">
      <c r="J946" s="827"/>
    </row>
    <row r="947" spans="10:10">
      <c r="J947" s="827"/>
    </row>
    <row r="948" spans="10:10">
      <c r="J948" s="827"/>
    </row>
    <row r="949" spans="10:10">
      <c r="J949" s="827"/>
    </row>
    <row r="950" spans="10:10">
      <c r="J950" s="827"/>
    </row>
    <row r="951" spans="10:10">
      <c r="J951" s="827"/>
    </row>
    <row r="952" spans="10:10">
      <c r="J952" s="827"/>
    </row>
    <row r="953" spans="10:10">
      <c r="J953" s="827"/>
    </row>
    <row r="954" spans="10:10">
      <c r="J954" s="827"/>
    </row>
    <row r="955" spans="10:10">
      <c r="J955" s="827"/>
    </row>
    <row r="956" spans="10:10">
      <c r="J956" s="827"/>
    </row>
    <row r="957" spans="10:10">
      <c r="J957" s="827"/>
    </row>
    <row r="958" spans="10:10">
      <c r="J958" s="827"/>
    </row>
    <row r="959" spans="10:10">
      <c r="J959" s="827"/>
    </row>
    <row r="960" spans="10:10">
      <c r="J960" s="827"/>
    </row>
    <row r="961" spans="10:10">
      <c r="J961" s="827"/>
    </row>
    <row r="962" spans="10:10">
      <c r="J962" s="827"/>
    </row>
    <row r="963" spans="10:10">
      <c r="J963" s="827"/>
    </row>
    <row r="964" spans="10:10">
      <c r="J964" s="827"/>
    </row>
    <row r="965" spans="10:10">
      <c r="J965" s="827"/>
    </row>
    <row r="966" spans="10:10">
      <c r="J966" s="827"/>
    </row>
    <row r="967" spans="10:10">
      <c r="J967" s="827"/>
    </row>
    <row r="968" spans="10:10">
      <c r="J968" s="827"/>
    </row>
    <row r="969" spans="10:10">
      <c r="J969" s="827"/>
    </row>
    <row r="970" spans="10:10">
      <c r="J970" s="827"/>
    </row>
    <row r="971" spans="10:10">
      <c r="J971" s="827"/>
    </row>
    <row r="972" spans="10:10">
      <c r="J972" s="827"/>
    </row>
    <row r="973" spans="10:10">
      <c r="J973" s="827"/>
    </row>
    <row r="974" spans="10:10">
      <c r="J974" s="827"/>
    </row>
    <row r="975" spans="10:10">
      <c r="J975" s="827"/>
    </row>
    <row r="976" spans="10:10">
      <c r="J976" s="827"/>
    </row>
    <row r="977" spans="10:10">
      <c r="J977" s="827"/>
    </row>
    <row r="978" spans="10:10">
      <c r="J978" s="827"/>
    </row>
    <row r="979" spans="10:10">
      <c r="J979" s="827"/>
    </row>
    <row r="980" spans="10:10">
      <c r="J980" s="827"/>
    </row>
    <row r="981" spans="10:10">
      <c r="J981" s="827"/>
    </row>
    <row r="982" spans="10:10">
      <c r="J982" s="827"/>
    </row>
    <row r="983" spans="10:10">
      <c r="J983" s="827"/>
    </row>
    <row r="984" spans="10:10">
      <c r="J984" s="827"/>
    </row>
    <row r="985" spans="10:10">
      <c r="J985" s="827"/>
    </row>
    <row r="986" spans="10:10">
      <c r="J986" s="827"/>
    </row>
    <row r="987" spans="10:10">
      <c r="J987" s="827"/>
    </row>
    <row r="988" spans="10:10">
      <c r="J988" s="827"/>
    </row>
    <row r="989" spans="10:10">
      <c r="J989" s="827"/>
    </row>
    <row r="990" spans="10:10">
      <c r="J990" s="827"/>
    </row>
    <row r="991" spans="10:10">
      <c r="J991" s="827"/>
    </row>
    <row r="992" spans="10:10">
      <c r="J992" s="827"/>
    </row>
    <row r="993" spans="10:10">
      <c r="J993" s="827"/>
    </row>
    <row r="994" spans="10:10">
      <c r="J994" s="827"/>
    </row>
    <row r="995" spans="10:10">
      <c r="J995" s="827"/>
    </row>
    <row r="996" spans="10:10">
      <c r="J996" s="827"/>
    </row>
    <row r="997" spans="10:10">
      <c r="J997" s="827"/>
    </row>
    <row r="998" spans="10:10">
      <c r="J998" s="827"/>
    </row>
    <row r="999" spans="10:10">
      <c r="J999" s="827"/>
    </row>
    <row r="1000" spans="10:10">
      <c r="J1000" s="827"/>
    </row>
    <row r="1001" spans="10:10">
      <c r="J1001" s="827"/>
    </row>
    <row r="1002" spans="10:10">
      <c r="J1002" s="827"/>
    </row>
    <row r="1003" spans="10:10">
      <c r="J1003" s="827"/>
    </row>
    <row r="1004" spans="10:10">
      <c r="J1004" s="827"/>
    </row>
    <row r="1005" spans="10:10">
      <c r="J1005" s="827"/>
    </row>
    <row r="1006" spans="10:10">
      <c r="J1006" s="827"/>
    </row>
    <row r="1007" spans="10:10">
      <c r="J1007" s="827"/>
    </row>
    <row r="1008" spans="10:10">
      <c r="J1008" s="827"/>
    </row>
    <row r="1009" spans="10:10">
      <c r="J1009" s="827"/>
    </row>
    <row r="1010" spans="10:10">
      <c r="J1010" s="827"/>
    </row>
    <row r="1011" spans="10:10">
      <c r="J1011" s="827"/>
    </row>
    <row r="1012" spans="10:10">
      <c r="J1012" s="827"/>
    </row>
    <row r="1013" spans="10:10">
      <c r="J1013" s="827"/>
    </row>
    <row r="1014" spans="10:10">
      <c r="J1014" s="827"/>
    </row>
    <row r="1015" spans="10:10">
      <c r="J1015" s="827"/>
    </row>
    <row r="1016" spans="10:10">
      <c r="J1016" s="827"/>
    </row>
    <row r="1017" spans="10:10">
      <c r="J1017" s="827"/>
    </row>
    <row r="1018" spans="10:10">
      <c r="J1018" s="827"/>
    </row>
    <row r="1019" spans="10:10">
      <c r="J1019" s="827"/>
    </row>
    <row r="1020" spans="10:10">
      <c r="J1020" s="827"/>
    </row>
    <row r="1021" spans="10:10">
      <c r="J1021" s="827"/>
    </row>
    <row r="1022" spans="10:10">
      <c r="J1022" s="827"/>
    </row>
    <row r="1023" spans="10:10">
      <c r="J1023" s="827"/>
    </row>
    <row r="1024" spans="10:10">
      <c r="J1024" s="827"/>
    </row>
    <row r="1025" spans="10:10">
      <c r="J1025" s="827"/>
    </row>
    <row r="1026" spans="10:10">
      <c r="J1026" s="827"/>
    </row>
    <row r="1027" spans="10:10">
      <c r="J1027" s="827"/>
    </row>
    <row r="1028" spans="10:10">
      <c r="J1028" s="827"/>
    </row>
    <row r="1029" spans="10:10">
      <c r="J1029" s="827"/>
    </row>
  </sheetData>
  <sheetProtection formatCells="0" selectLockedCells="1"/>
  <mergeCells count="124">
    <mergeCell ref="B45:C45"/>
    <mergeCell ref="B46:C46"/>
    <mergeCell ref="B47:C47"/>
    <mergeCell ref="B48:C48"/>
    <mergeCell ref="B40:C40"/>
    <mergeCell ref="B41:C41"/>
    <mergeCell ref="B42:C42"/>
    <mergeCell ref="B43:C43"/>
    <mergeCell ref="B44:C44"/>
    <mergeCell ref="B35:C35"/>
    <mergeCell ref="B36:C36"/>
    <mergeCell ref="B37:C37"/>
    <mergeCell ref="B38:C38"/>
    <mergeCell ref="B39:C39"/>
    <mergeCell ref="B30:C30"/>
    <mergeCell ref="B31:C31"/>
    <mergeCell ref="B32:C32"/>
    <mergeCell ref="B33:C33"/>
    <mergeCell ref="B34:C34"/>
    <mergeCell ref="B25:C25"/>
    <mergeCell ref="B26:C26"/>
    <mergeCell ref="B27:C27"/>
    <mergeCell ref="B28:C28"/>
    <mergeCell ref="B29:C29"/>
    <mergeCell ref="B20:C20"/>
    <mergeCell ref="B21:C21"/>
    <mergeCell ref="B22:C22"/>
    <mergeCell ref="B23:C23"/>
    <mergeCell ref="B24:C24"/>
    <mergeCell ref="B15:C15"/>
    <mergeCell ref="B16:C16"/>
    <mergeCell ref="B17:C17"/>
    <mergeCell ref="B18:C18"/>
    <mergeCell ref="B19:C19"/>
    <mergeCell ref="E48:I48"/>
    <mergeCell ref="K48:O48"/>
    <mergeCell ref="E45:I45"/>
    <mergeCell ref="K45:O45"/>
    <mergeCell ref="E46:I46"/>
    <mergeCell ref="K46:O46"/>
    <mergeCell ref="E47:I47"/>
    <mergeCell ref="K47:O47"/>
    <mergeCell ref="E42:I42"/>
    <mergeCell ref="K42:O42"/>
    <mergeCell ref="E43:I43"/>
    <mergeCell ref="K43:O43"/>
    <mergeCell ref="E44:I44"/>
    <mergeCell ref="K44:O44"/>
    <mergeCell ref="E39:I39"/>
    <mergeCell ref="K39:O39"/>
    <mergeCell ref="E40:I40"/>
    <mergeCell ref="K40:O40"/>
    <mergeCell ref="E41:I41"/>
    <mergeCell ref="K41:O41"/>
    <mergeCell ref="E36:I36"/>
    <mergeCell ref="K36:O36"/>
    <mergeCell ref="E37:I37"/>
    <mergeCell ref="K37:O37"/>
    <mergeCell ref="E38:I38"/>
    <mergeCell ref="K38:O38"/>
    <mergeCell ref="E33:I33"/>
    <mergeCell ref="K33:O33"/>
    <mergeCell ref="E34:I34"/>
    <mergeCell ref="K34:O34"/>
    <mergeCell ref="E35:I35"/>
    <mergeCell ref="K35:O35"/>
    <mergeCell ref="E30:I30"/>
    <mergeCell ref="K30:O30"/>
    <mergeCell ref="E31:I31"/>
    <mergeCell ref="K31:O31"/>
    <mergeCell ref="E32:I32"/>
    <mergeCell ref="K32:O32"/>
    <mergeCell ref="E27:I27"/>
    <mergeCell ref="K27:O27"/>
    <mergeCell ref="E28:I28"/>
    <mergeCell ref="K28:O28"/>
    <mergeCell ref="E29:I29"/>
    <mergeCell ref="K29:O29"/>
    <mergeCell ref="E24:I24"/>
    <mergeCell ref="K24:O24"/>
    <mergeCell ref="E25:I25"/>
    <mergeCell ref="K25:O25"/>
    <mergeCell ref="E26:I26"/>
    <mergeCell ref="K26:O26"/>
    <mergeCell ref="E21:I21"/>
    <mergeCell ref="K21:O21"/>
    <mergeCell ref="E22:I22"/>
    <mergeCell ref="K22:O22"/>
    <mergeCell ref="E23:I23"/>
    <mergeCell ref="K23:O23"/>
    <mergeCell ref="E18:I18"/>
    <mergeCell ref="K18:O18"/>
    <mergeCell ref="E19:I19"/>
    <mergeCell ref="K19:O19"/>
    <mergeCell ref="E20:I20"/>
    <mergeCell ref="K20:O20"/>
    <mergeCell ref="E15:I15"/>
    <mergeCell ref="K15:O15"/>
    <mergeCell ref="E16:I16"/>
    <mergeCell ref="K16:O16"/>
    <mergeCell ref="E17:I17"/>
    <mergeCell ref="K17:O17"/>
    <mergeCell ref="C5:D5"/>
    <mergeCell ref="H5:L5"/>
    <mergeCell ref="A1:Q1"/>
    <mergeCell ref="A2:Q2"/>
    <mergeCell ref="A3:Q3"/>
    <mergeCell ref="C4:D4"/>
    <mergeCell ref="H4:L4"/>
    <mergeCell ref="E14:I14"/>
    <mergeCell ref="K14:O14"/>
    <mergeCell ref="C6:D6"/>
    <mergeCell ref="A8:Q8"/>
    <mergeCell ref="A9:Q9"/>
    <mergeCell ref="A10:Q10"/>
    <mergeCell ref="A11:I11"/>
    <mergeCell ref="J11:Q11"/>
    <mergeCell ref="B12:C12"/>
    <mergeCell ref="E12:I12"/>
    <mergeCell ref="K12:O12"/>
    <mergeCell ref="E13:I13"/>
    <mergeCell ref="K13:O13"/>
    <mergeCell ref="B13:C13"/>
    <mergeCell ref="B14:C14"/>
  </mergeCells>
  <conditionalFormatting sqref="E4:E7">
    <cfRule type="cellIs" dxfId="25" priority="4" operator="equal">
      <formula>5</formula>
    </cfRule>
  </conditionalFormatting>
  <conditionalFormatting sqref="E12:E1048576">
    <cfRule type="cellIs" dxfId="24" priority="1" operator="equal">
      <formula>5</formula>
    </cfRule>
  </conditionalFormatting>
  <conditionalFormatting sqref="G4:G7 G49:G1048576 N49:N1048576">
    <cfRule type="cellIs" dxfId="23" priority="5" operator="equal">
      <formula>5</formula>
    </cfRule>
  </conditionalFormatting>
  <conditionalFormatting sqref="O4:P4 M6:N6 M7:P7 M49:M1048576">
    <cfRule type="cellIs" dxfId="22" priority="9" operator="equal">
      <formula>"OLD"</formula>
    </cfRule>
  </conditionalFormatting>
  <conditionalFormatting sqref="O49:P1048576">
    <cfRule type="cellIs" dxfId="21" priority="6" operator="equal">
      <formula>"FAILED"</formula>
    </cfRule>
  </conditionalFormatting>
  <conditionalFormatting sqref="Q4:Q7">
    <cfRule type="cellIs" dxfId="20" priority="7" operator="equal">
      <formula>"Recommend Replacement"</formula>
    </cfRule>
  </conditionalFormatting>
  <conditionalFormatting sqref="Q12:Q1048576">
    <cfRule type="cellIs" dxfId="18" priority="2" operator="equal">
      <formula>"Recommend Replacement"</formula>
    </cfRule>
  </conditionalFormatting>
  <printOptions horizontalCentered="1"/>
  <pageMargins left="0.23622047244094491" right="0.11811023622047245" top="0.59055118110236227" bottom="0.23622047244094491" header="0.15748031496062992" footer="0.15748031496062992"/>
  <pageSetup scale="94" fitToHeight="0" orientation="portrait" r:id="rId1"/>
  <headerFooter>
    <oddHeader>&amp;C&amp;8&amp;G</oddHeader>
    <oddFooter>&amp;C&amp;"Calibri,Regular"&amp;9&amp;F&amp;R&amp;"Calibri,Regular"&amp;9&amp;P of &amp;N</oddFooter>
  </headerFooter>
  <legacyDrawingHF r:id="rId2"/>
  <extLst>
    <ext xmlns:x14="http://schemas.microsoft.com/office/spreadsheetml/2009/9/main" uri="{78C0D931-6437-407d-A8EE-F0AAD7539E65}">
      <x14:conditionalFormattings>
        <x14:conditionalFormatting xmlns:xm="http://schemas.microsoft.com/office/excel/2006/main">
          <x14:cfRule type="containsText" priority="8" operator="containsText" id="{E0CD43F6-B994-42E7-8A93-2AE23457B817}">
            <xm:f>NOT(ISERROR(SEARCH("FAILED",Q4)))</xm:f>
            <xm:f>"FAILED"</xm:f>
            <x14:dxf>
              <fill>
                <patternFill>
                  <bgColor theme="5" tint="0.39994506668294322"/>
                </patternFill>
              </fill>
            </x14:dxf>
          </x14:cfRule>
          <xm:sqref>Q4:Q7</xm:sqref>
        </x14:conditionalFormatting>
        <x14:conditionalFormatting xmlns:xm="http://schemas.microsoft.com/office/excel/2006/main">
          <x14:cfRule type="containsText" priority="3" operator="containsText" id="{A6D2D4C5-59BF-4787-AEE0-7988FFC9D9CE}">
            <xm:f>NOT(ISERROR(SEARCH("FAILED",Q12)))</xm:f>
            <xm:f>"FAILED"</xm:f>
            <x14:dxf>
              <fill>
                <patternFill>
                  <bgColor theme="5" tint="0.39994506668294322"/>
                </patternFill>
              </fill>
            </x14:dxf>
          </x14:cfRule>
          <xm:sqref>Q12:Q1048576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sheetPr>
  <dimension ref="A7:Y66"/>
  <sheetViews>
    <sheetView showGridLines="0" view="pageBreakPreview" zoomScaleNormal="100" zoomScaleSheetLayoutView="100" workbookViewId="0">
      <selection activeCell="A30" sqref="A30:O30"/>
    </sheetView>
  </sheetViews>
  <sheetFormatPr defaultColWidth="9.140625" defaultRowHeight="14.25"/>
  <cols>
    <col min="1" max="1" width="10.140625" style="47" customWidth="1"/>
    <col min="2" max="2" width="6.140625" style="47" customWidth="1"/>
    <col min="3" max="3" width="5.28515625" style="47" customWidth="1"/>
    <col min="4" max="4" width="7.7109375" style="47" customWidth="1"/>
    <col min="5" max="5" width="9.140625" style="47"/>
    <col min="6" max="6" width="7.5703125" style="47" customWidth="1"/>
    <col min="7" max="7" width="12.140625" style="47" customWidth="1"/>
    <col min="8" max="8" width="14.5703125" style="47" bestFit="1" customWidth="1"/>
    <col min="9" max="9" width="8.28515625" style="47" customWidth="1"/>
    <col min="10" max="10" width="9.7109375" style="47" customWidth="1"/>
    <col min="11" max="11" width="9.42578125" style="47" customWidth="1"/>
    <col min="12" max="12" width="12.140625" style="47" customWidth="1"/>
    <col min="13" max="13" width="9.140625" style="47"/>
    <col min="14" max="14" width="12.85546875" style="47" customWidth="1"/>
    <col min="15" max="19" width="9.140625" style="47"/>
    <col min="20" max="20" width="2.5703125" style="47" customWidth="1"/>
    <col min="21" max="21" width="25.42578125" style="47" customWidth="1"/>
    <col min="22" max="22" width="7.7109375" style="47" customWidth="1"/>
    <col min="23" max="16384" width="9.140625" style="47"/>
  </cols>
  <sheetData>
    <row r="7" spans="1:13" s="309" customFormat="1" ht="15">
      <c r="A7" s="966" t="s">
        <v>1121</v>
      </c>
      <c r="B7" s="954"/>
      <c r="C7" s="954"/>
      <c r="D7" s="954" t="s">
        <v>0</v>
      </c>
      <c r="E7" s="954"/>
      <c r="F7" s="954"/>
      <c r="G7" s="954"/>
      <c r="H7" s="954"/>
      <c r="I7" s="310"/>
      <c r="J7" s="310" t="s">
        <v>7</v>
      </c>
      <c r="K7" s="1001">
        <f>'LOG REPORT C3.2- Device Record'!C3</f>
        <v>0</v>
      </c>
      <c r="L7" s="1001"/>
      <c r="M7" s="954"/>
    </row>
    <row r="8" spans="1:13" s="309" customFormat="1" ht="15">
      <c r="A8" s="966" t="s">
        <v>1122</v>
      </c>
      <c r="B8" s="954"/>
      <c r="C8" s="954"/>
      <c r="D8" s="954" t="s">
        <v>1</v>
      </c>
      <c r="E8" s="954"/>
      <c r="F8" s="954"/>
      <c r="G8" s="954"/>
      <c r="H8" s="954"/>
      <c r="I8" s="954"/>
      <c r="J8" s="954"/>
      <c r="K8" s="954"/>
      <c r="L8" s="954"/>
      <c r="M8" s="954"/>
    </row>
    <row r="9" spans="1:13" s="309" customFormat="1" ht="15">
      <c r="A9" s="954"/>
      <c r="B9" s="954"/>
      <c r="C9" s="954"/>
      <c r="D9" s="954"/>
      <c r="E9" s="954"/>
      <c r="F9" s="954"/>
      <c r="G9" s="954"/>
      <c r="H9" s="954"/>
      <c r="I9" s="954"/>
      <c r="J9" s="954"/>
      <c r="K9" s="954"/>
      <c r="L9" s="954"/>
      <c r="M9" s="954"/>
    </row>
    <row r="10" spans="1:13" s="309" customFormat="1" ht="15">
      <c r="A10" s="954"/>
      <c r="B10" s="954"/>
      <c r="C10" s="954"/>
      <c r="D10" s="954"/>
      <c r="E10" s="954"/>
      <c r="F10" s="954"/>
      <c r="G10" s="954"/>
      <c r="H10" s="954"/>
      <c r="I10" s="1004"/>
      <c r="J10" s="1004"/>
      <c r="K10" s="1004"/>
      <c r="L10" s="1004"/>
      <c r="M10" s="954"/>
    </row>
    <row r="11" spans="1:13" s="309" customFormat="1" ht="15.75" customHeight="1">
      <c r="A11" s="311" t="s">
        <v>23</v>
      </c>
      <c r="B11" s="311"/>
      <c r="C11" s="1002" t="str">
        <f>'APPENDIX C1+C2.13 2.14 2.15'!B19</f>
        <v>PROPERTY MANAGER</v>
      </c>
      <c r="D11" s="1002"/>
      <c r="E11" s="1002"/>
      <c r="F11" s="1002"/>
      <c r="G11" s="954"/>
      <c r="H11" s="310" t="s">
        <v>24</v>
      </c>
      <c r="I11" s="1003" t="str">
        <f>IF('LOG REPORT C3.2- Device Record'!C4&lt;&gt;"",'LOG REPORT C3.2- Device Record'!C4,"")</f>
        <v/>
      </c>
      <c r="J11" s="1003"/>
      <c r="K11" s="1003"/>
      <c r="L11" s="1003"/>
      <c r="M11" s="954"/>
    </row>
    <row r="12" spans="1:13" s="309" customFormat="1" ht="15.75" customHeight="1">
      <c r="A12" s="954"/>
      <c r="B12" s="311"/>
      <c r="C12" s="1002"/>
      <c r="D12" s="1002"/>
      <c r="E12" s="1002"/>
      <c r="F12" s="1002"/>
      <c r="G12" s="954"/>
      <c r="H12" s="310" t="s">
        <v>25</v>
      </c>
      <c r="I12" s="446">
        <f>'LOG REPORT C3.2- Device Record'!C5</f>
        <v>0</v>
      </c>
      <c r="J12" s="447"/>
      <c r="K12" s="447"/>
      <c r="L12" s="447"/>
      <c r="M12" s="954"/>
    </row>
    <row r="13" spans="1:13" s="309" customFormat="1" ht="15.75" customHeight="1">
      <c r="A13" s="954"/>
      <c r="B13" s="311"/>
      <c r="C13" s="1002"/>
      <c r="D13" s="1002"/>
      <c r="E13" s="1002"/>
      <c r="F13" s="1002"/>
      <c r="G13" s="954"/>
      <c r="H13" s="310"/>
      <c r="I13" s="446"/>
      <c r="J13" s="447"/>
      <c r="K13" s="447"/>
      <c r="L13" s="447"/>
      <c r="M13" s="954"/>
    </row>
    <row r="14" spans="1:13" s="309" customFormat="1" ht="9.75" customHeight="1">
      <c r="A14" s="311"/>
      <c r="B14" s="311"/>
      <c r="C14" s="311"/>
      <c r="D14" s="445"/>
      <c r="E14" s="445"/>
      <c r="F14" s="445"/>
      <c r="G14" s="445"/>
      <c r="H14" s="445"/>
      <c r="I14" s="955"/>
      <c r="J14" s="447"/>
      <c r="K14" s="447"/>
      <c r="L14" s="447"/>
      <c r="M14" s="954"/>
    </row>
    <row r="15" spans="1:13" s="309" customFormat="1" ht="21">
      <c r="A15" s="1011" t="s">
        <v>26</v>
      </c>
      <c r="B15" s="1011"/>
      <c r="C15" s="1011"/>
      <c r="D15" s="1011"/>
      <c r="E15" s="1011"/>
      <c r="F15" s="1011"/>
      <c r="G15" s="1011"/>
      <c r="H15" s="1011"/>
      <c r="I15" s="1011"/>
      <c r="J15" s="1011"/>
      <c r="K15" s="1011"/>
      <c r="L15" s="1011"/>
      <c r="M15" s="312"/>
    </row>
    <row r="16" spans="1:13" s="309" customFormat="1" ht="9.75" customHeight="1">
      <c r="A16" s="311"/>
      <c r="B16" s="311"/>
      <c r="C16" s="311"/>
      <c r="D16" s="311"/>
      <c r="E16" s="311"/>
      <c r="F16" s="311"/>
      <c r="G16" s="311"/>
      <c r="H16" s="311"/>
      <c r="I16" s="956"/>
      <c r="J16" s="956"/>
      <c r="K16" s="956"/>
      <c r="L16" s="956"/>
      <c r="M16" s="954"/>
    </row>
    <row r="17" spans="1:25" s="309" customFormat="1" ht="15.75">
      <c r="A17" s="313" t="s">
        <v>27</v>
      </c>
      <c r="B17" s="311"/>
      <c r="C17" s="311"/>
      <c r="D17" s="311"/>
      <c r="E17" s="311"/>
      <c r="F17" s="311"/>
      <c r="G17" s="311"/>
      <c r="H17" s="311"/>
      <c r="I17" s="311"/>
      <c r="J17" s="311"/>
      <c r="K17" s="311"/>
      <c r="L17" s="311"/>
      <c r="M17" s="954"/>
      <c r="N17" s="954"/>
      <c r="O17" s="954"/>
      <c r="P17" s="954"/>
      <c r="Q17" s="954"/>
      <c r="R17" s="954"/>
      <c r="S17" s="954"/>
      <c r="T17" s="954"/>
      <c r="U17" s="954"/>
      <c r="V17" s="954"/>
      <c r="W17" s="954"/>
      <c r="X17" s="954"/>
      <c r="Y17" s="954"/>
    </row>
    <row r="18" spans="1:25" s="309" customFormat="1" ht="11.25" customHeight="1">
      <c r="A18" s="954"/>
      <c r="B18" s="954"/>
      <c r="C18" s="954"/>
      <c r="D18" s="954"/>
      <c r="E18" s="954"/>
      <c r="F18" s="954"/>
      <c r="G18" s="954"/>
      <c r="H18" s="954"/>
      <c r="I18" s="954"/>
      <c r="J18" s="954"/>
      <c r="K18" s="954"/>
      <c r="L18" s="954"/>
      <c r="M18" s="954"/>
      <c r="N18" s="954"/>
      <c r="O18" s="954"/>
      <c r="P18" s="954"/>
      <c r="Q18" s="954"/>
      <c r="R18" s="954"/>
      <c r="S18" s="954"/>
      <c r="T18" s="954"/>
      <c r="U18" s="954"/>
      <c r="V18" s="954"/>
      <c r="W18" s="954"/>
      <c r="X18" s="954"/>
      <c r="Y18" s="954"/>
    </row>
    <row r="19" spans="1:25" s="309" customFormat="1" ht="15" customHeight="1">
      <c r="A19" s="314" t="s">
        <v>28</v>
      </c>
      <c r="B19" s="996" t="s">
        <v>29</v>
      </c>
      <c r="C19" s="997"/>
      <c r="D19" s="997"/>
      <c r="E19" s="997"/>
      <c r="F19" s="997"/>
      <c r="G19" s="997"/>
      <c r="H19" s="1008" t="str">
        <f>IF(OR(A19="NO"),"Please contact Cantec for further information","")</f>
        <v>Please contact Cantec for further information</v>
      </c>
      <c r="I19" s="1009"/>
      <c r="J19" s="1009"/>
      <c r="K19" s="1009"/>
      <c r="L19" s="1009"/>
      <c r="M19" s="954"/>
      <c r="N19" s="912" t="s">
        <v>30</v>
      </c>
      <c r="O19" s="954"/>
      <c r="P19" s="954"/>
      <c r="Q19" s="954"/>
      <c r="R19" s="954"/>
      <c r="S19" s="954"/>
      <c r="T19" s="954"/>
      <c r="U19" s="954"/>
      <c r="V19" s="954"/>
      <c r="W19" s="954"/>
      <c r="X19" s="954"/>
      <c r="Y19" s="954"/>
    </row>
    <row r="20" spans="1:25" s="309" customFormat="1" ht="15" customHeight="1">
      <c r="A20" s="314" t="s">
        <v>28</v>
      </c>
      <c r="B20" s="996" t="s">
        <v>31</v>
      </c>
      <c r="C20" s="997"/>
      <c r="D20" s="997"/>
      <c r="E20" s="997"/>
      <c r="F20" s="997"/>
      <c r="G20" s="997"/>
      <c r="H20" s="1008" t="str">
        <f>IF(OR(A20="NO"), "Please contact Cantec for further information", IF(OR(A20="N/A"), "Please contact Cantec for further information", ""))</f>
        <v>Please contact Cantec for further information</v>
      </c>
      <c r="I20" s="1009"/>
      <c r="J20" s="1009"/>
      <c r="K20" s="1009"/>
      <c r="L20" s="1009"/>
      <c r="M20" s="954"/>
      <c r="N20" s="954"/>
      <c r="O20" s="954"/>
      <c r="P20" s="954"/>
      <c r="Q20" s="954"/>
      <c r="R20" s="954"/>
      <c r="S20" s="954"/>
      <c r="T20" s="954"/>
      <c r="U20" s="1000"/>
      <c r="V20" s="1000"/>
      <c r="W20" s="1000"/>
      <c r="X20" s="1000"/>
      <c r="Y20" s="1000"/>
    </row>
    <row r="21" spans="1:25" s="309" customFormat="1" ht="28.5" customHeight="1">
      <c r="A21" s="314" t="s">
        <v>32</v>
      </c>
      <c r="B21" s="996" t="s">
        <v>33</v>
      </c>
      <c r="C21" s="997"/>
      <c r="D21" s="997"/>
      <c r="E21" s="997"/>
      <c r="F21" s="997"/>
      <c r="G21" s="997"/>
      <c r="H21" s="998" t="str">
        <f>IF(OR(A21="YES"), "Please contact Cantec to request a quote.", IF(OR(A21="NO"), "Please find the Sprinkler report at the end of this report.", ""))</f>
        <v>Please contact Cantec to request a quote.</v>
      </c>
      <c r="I21" s="999"/>
      <c r="J21" s="999"/>
      <c r="K21" s="999"/>
      <c r="L21" s="999"/>
      <c r="M21" s="954"/>
      <c r="N21" s="1005" t="s">
        <v>34</v>
      </c>
      <c r="O21" s="1005"/>
      <c r="P21" s="1005"/>
      <c r="Q21" s="1005"/>
      <c r="R21" s="1005"/>
      <c r="S21" s="1005"/>
      <c r="T21" s="1005"/>
      <c r="U21" s="1000"/>
      <c r="V21" s="1000"/>
      <c r="W21" s="1000"/>
      <c r="X21" s="1000"/>
      <c r="Y21" s="1000"/>
    </row>
    <row r="22" spans="1:25" s="309" customFormat="1" ht="13.5" customHeight="1">
      <c r="A22" s="315"/>
      <c r="B22" s="315"/>
      <c r="C22" s="315"/>
      <c r="D22" s="315"/>
      <c r="E22" s="315"/>
      <c r="F22" s="315"/>
      <c r="G22" s="315"/>
      <c r="H22" s="315"/>
      <c r="I22" s="315"/>
      <c r="J22" s="315"/>
      <c r="K22" s="315"/>
      <c r="L22" s="315"/>
      <c r="M22" s="954"/>
      <c r="N22" s="954"/>
      <c r="O22" s="954"/>
      <c r="P22" s="954"/>
      <c r="Q22" s="954"/>
      <c r="R22" s="954"/>
      <c r="S22" s="954"/>
      <c r="T22" s="954"/>
      <c r="U22" s="1000"/>
      <c r="V22" s="1000"/>
      <c r="W22" s="1000"/>
      <c r="X22" s="1000"/>
      <c r="Y22" s="1000"/>
    </row>
    <row r="23" spans="1:25" s="309" customFormat="1" ht="15">
      <c r="A23" s="316" t="s">
        <v>35</v>
      </c>
      <c r="B23" s="317" t="s">
        <v>36</v>
      </c>
      <c r="C23" s="318"/>
      <c r="D23" s="318"/>
      <c r="E23" s="318"/>
      <c r="F23" s="318"/>
      <c r="G23" s="318"/>
      <c r="H23" s="318"/>
      <c r="I23" s="318"/>
      <c r="J23" s="1014" t="s">
        <v>37</v>
      </c>
      <c r="K23" s="1014"/>
      <c r="L23" s="1014"/>
      <c r="M23" s="954"/>
      <c r="N23" s="954"/>
      <c r="O23" s="954"/>
      <c r="P23" s="954"/>
      <c r="Q23" s="954"/>
      <c r="R23" s="954"/>
      <c r="S23" s="954"/>
      <c r="T23" s="954"/>
      <c r="U23" s="311" t="s">
        <v>1156</v>
      </c>
      <c r="V23" s="979"/>
      <c r="W23" s="954"/>
      <c r="X23" s="954"/>
      <c r="Y23" s="954"/>
    </row>
    <row r="24" spans="1:25" s="309" customFormat="1" ht="15" customHeight="1">
      <c r="A24" s="957"/>
      <c r="B24" s="1015" t="s">
        <v>38</v>
      </c>
      <c r="C24" s="1016"/>
      <c r="D24" s="1016"/>
      <c r="E24" s="1016"/>
      <c r="F24" s="1016"/>
      <c r="G24" s="1016"/>
      <c r="H24" s="1016"/>
      <c r="I24" s="1008"/>
      <c r="J24" s="1009"/>
      <c r="K24" s="1009"/>
      <c r="L24" s="1009"/>
      <c r="M24" s="954"/>
      <c r="N24" s="973"/>
      <c r="O24" s="954"/>
      <c r="P24" s="954"/>
      <c r="Q24" s="954"/>
      <c r="R24" s="954"/>
      <c r="S24" s="954"/>
      <c r="T24" s="954"/>
      <c r="U24" s="980" t="s">
        <v>1178</v>
      </c>
      <c r="V24" s="975" t="s">
        <v>1157</v>
      </c>
      <c r="W24" s="311"/>
      <c r="X24" s="974" t="s">
        <v>1143</v>
      </c>
      <c r="Y24" s="954"/>
    </row>
    <row r="25" spans="1:25" s="309" customFormat="1" ht="15">
      <c r="A25" s="957"/>
      <c r="B25" s="1015" t="s">
        <v>39</v>
      </c>
      <c r="C25" s="1016"/>
      <c r="D25" s="1016"/>
      <c r="E25" s="1016"/>
      <c r="F25" s="1016"/>
      <c r="G25" s="1016"/>
      <c r="H25" s="1016"/>
      <c r="I25" s="1008"/>
      <c r="J25" s="1009"/>
      <c r="K25" s="1009"/>
      <c r="L25" s="1009"/>
      <c r="M25" s="954"/>
      <c r="N25" s="954"/>
      <c r="O25" s="954"/>
      <c r="P25" s="954"/>
      <c r="Q25" s="954"/>
      <c r="R25" s="954"/>
      <c r="S25" s="954"/>
      <c r="T25" s="954"/>
      <c r="U25" s="981" t="s">
        <v>1141</v>
      </c>
      <c r="V25" s="981" t="s">
        <v>1142</v>
      </c>
      <c r="W25" s="974" t="s">
        <v>1143</v>
      </c>
      <c r="X25" s="974" t="s">
        <v>1143</v>
      </c>
      <c r="Y25" s="954"/>
    </row>
    <row r="26" spans="1:25" s="309" customFormat="1" ht="17.25" customHeight="1">
      <c r="A26" s="958"/>
      <c r="B26" s="958"/>
      <c r="C26" s="958"/>
      <c r="D26" s="958"/>
      <c r="E26" s="958"/>
      <c r="F26" s="958"/>
      <c r="G26" s="958"/>
      <c r="H26" s="958"/>
      <c r="I26" s="958"/>
      <c r="J26" s="958"/>
      <c r="K26" s="958"/>
      <c r="L26" s="958"/>
      <c r="M26" s="954"/>
      <c r="N26" s="954"/>
      <c r="O26" s="954"/>
      <c r="P26" s="954"/>
      <c r="Q26" s="954"/>
      <c r="R26" s="954"/>
      <c r="S26" s="954"/>
      <c r="T26" s="954"/>
      <c r="U26" s="981" t="s">
        <v>1144</v>
      </c>
      <c r="V26" s="981" t="s">
        <v>1145</v>
      </c>
      <c r="W26" s="974" t="s">
        <v>1143</v>
      </c>
      <c r="X26" s="974" t="s">
        <v>1143</v>
      </c>
      <c r="Y26" s="954"/>
    </row>
    <row r="27" spans="1:25" s="309" customFormat="1" ht="15.75">
      <c r="A27" s="313" t="s">
        <v>40</v>
      </c>
      <c r="B27" s="311"/>
      <c r="C27" s="311"/>
      <c r="D27" s="311"/>
      <c r="E27" s="311"/>
      <c r="F27" s="311"/>
      <c r="G27" s="954"/>
      <c r="H27" s="954"/>
      <c r="I27" s="954"/>
      <c r="J27" s="954"/>
      <c r="K27" s="954"/>
      <c r="L27" s="954"/>
      <c r="M27" s="954"/>
      <c r="N27" s="954"/>
      <c r="O27" s="954"/>
      <c r="P27" s="954"/>
      <c r="Q27" s="954"/>
      <c r="R27" s="954"/>
      <c r="S27" s="954"/>
      <c r="T27" s="954"/>
      <c r="U27" s="981" t="s">
        <v>1147</v>
      </c>
      <c r="V27" s="981" t="s">
        <v>1146</v>
      </c>
      <c r="W27" s="974" t="s">
        <v>1143</v>
      </c>
      <c r="X27" s="974" t="s">
        <v>1143</v>
      </c>
      <c r="Y27" s="954"/>
    </row>
    <row r="28" spans="1:25" s="309" customFormat="1" ht="7.5" customHeight="1">
      <c r="A28" s="954"/>
      <c r="B28" s="954"/>
      <c r="C28" s="954"/>
      <c r="D28" s="954"/>
      <c r="E28" s="954"/>
      <c r="F28" s="954"/>
      <c r="G28" s="954"/>
      <c r="H28" s="954"/>
      <c r="I28" s="954"/>
      <c r="J28" s="954"/>
      <c r="K28" s="954"/>
      <c r="L28" s="954"/>
      <c r="M28" s="954"/>
      <c r="N28" s="954"/>
      <c r="O28" s="954"/>
      <c r="P28" s="954"/>
      <c r="Q28" s="954"/>
      <c r="R28" s="954"/>
      <c r="S28" s="954"/>
      <c r="T28" s="954"/>
      <c r="U28" s="981"/>
      <c r="V28" s="981"/>
      <c r="W28" s="974" t="s">
        <v>1143</v>
      </c>
      <c r="X28" s="974" t="s">
        <v>1143</v>
      </c>
      <c r="Y28" s="954"/>
    </row>
    <row r="29" spans="1:25" s="309" customFormat="1" ht="20.100000000000001" customHeight="1">
      <c r="A29" s="1012" t="s">
        <v>41</v>
      </c>
      <c r="B29" s="1012"/>
      <c r="C29" s="1012"/>
      <c r="D29" s="1012"/>
      <c r="E29" s="1012"/>
      <c r="F29" s="1012"/>
      <c r="G29" s="1012"/>
      <c r="H29" s="1012"/>
      <c r="I29" s="1012"/>
      <c r="J29" s="1012"/>
      <c r="K29" s="1012"/>
      <c r="L29" s="1012"/>
      <c r="M29" s="954"/>
      <c r="N29" s="954"/>
      <c r="O29" s="954"/>
      <c r="P29" s="954"/>
      <c r="Q29" s="954"/>
      <c r="R29" s="954"/>
      <c r="S29" s="954"/>
      <c r="T29" s="954"/>
      <c r="U29" s="981" t="s">
        <v>1148</v>
      </c>
      <c r="V29" s="981" t="s">
        <v>1149</v>
      </c>
      <c r="W29" s="974" t="s">
        <v>1143</v>
      </c>
      <c r="X29" s="974" t="s">
        <v>1143</v>
      </c>
      <c r="Y29" s="954"/>
    </row>
    <row r="30" spans="1:25" s="309" customFormat="1" ht="15">
      <c r="A30" s="319" t="s">
        <v>35</v>
      </c>
      <c r="B30" s="1006" t="s">
        <v>36</v>
      </c>
      <c r="C30" s="1006"/>
      <c r="D30" s="1006"/>
      <c r="E30" s="1006"/>
      <c r="F30" s="1006"/>
      <c r="G30" s="1006"/>
      <c r="H30" s="1006"/>
      <c r="I30" s="1006"/>
      <c r="J30" s="1006"/>
      <c r="K30" s="1006"/>
      <c r="L30" s="1007"/>
      <c r="M30" s="954"/>
      <c r="N30" s="954"/>
      <c r="O30" s="954"/>
      <c r="P30" s="954"/>
      <c r="Q30" s="954"/>
      <c r="R30" s="954"/>
      <c r="S30" s="954"/>
      <c r="T30" s="954"/>
      <c r="U30" s="981" t="s">
        <v>1150</v>
      </c>
      <c r="V30" s="981" t="s">
        <v>1151</v>
      </c>
      <c r="W30" s="974" t="s">
        <v>1143</v>
      </c>
      <c r="X30" s="974" t="s">
        <v>1143</v>
      </c>
      <c r="Y30" s="954"/>
    </row>
    <row r="31" spans="1:25" s="309" customFormat="1" ht="27.75" customHeight="1">
      <c r="A31" s="957"/>
      <c r="B31" s="1013" t="s">
        <v>42</v>
      </c>
      <c r="C31" s="999"/>
      <c r="D31" s="999"/>
      <c r="E31" s="999"/>
      <c r="F31" s="999"/>
      <c r="G31" s="999"/>
      <c r="H31" s="999"/>
      <c r="I31" s="999"/>
      <c r="J31" s="999"/>
      <c r="K31" s="999"/>
      <c r="L31" s="999"/>
      <c r="M31" s="954"/>
      <c r="N31" s="912" t="s">
        <v>1124</v>
      </c>
      <c r="O31" s="954"/>
      <c r="P31" s="954"/>
      <c r="Q31" s="954"/>
      <c r="R31" s="954"/>
      <c r="S31" s="954"/>
      <c r="T31" s="954"/>
      <c r="U31" s="981" t="s">
        <v>1153</v>
      </c>
      <c r="V31" s="981" t="s">
        <v>1152</v>
      </c>
      <c r="W31" s="974" t="s">
        <v>1143</v>
      </c>
      <c r="X31" s="974" t="s">
        <v>1143</v>
      </c>
      <c r="Y31" s="954"/>
    </row>
    <row r="32" spans="1:25" s="309" customFormat="1" ht="15">
      <c r="A32" s="957"/>
      <c r="B32" s="1010"/>
      <c r="C32" s="999"/>
      <c r="D32" s="999"/>
      <c r="E32" s="999"/>
      <c r="F32" s="999"/>
      <c r="G32" s="999"/>
      <c r="H32" s="999"/>
      <c r="I32" s="999"/>
      <c r="J32" s="999"/>
      <c r="K32" s="999"/>
      <c r="L32" s="999"/>
      <c r="M32" s="954"/>
      <c r="N32" s="954"/>
      <c r="O32" s="954"/>
      <c r="P32" s="954"/>
      <c r="Q32" s="954"/>
      <c r="R32" s="954"/>
      <c r="S32" s="954"/>
      <c r="T32" s="954"/>
      <c r="U32" s="981" t="s">
        <v>1155</v>
      </c>
      <c r="V32" s="981" t="s">
        <v>1154</v>
      </c>
      <c r="W32" s="974" t="s">
        <v>1143</v>
      </c>
      <c r="X32" s="974" t="s">
        <v>1143</v>
      </c>
      <c r="Y32" s="954"/>
    </row>
    <row r="33" spans="1:24" s="309" customFormat="1" ht="15" customHeight="1">
      <c r="A33" s="957"/>
      <c r="B33" s="1008"/>
      <c r="C33" s="1009"/>
      <c r="D33" s="1009"/>
      <c r="E33" s="1009"/>
      <c r="F33" s="1009"/>
      <c r="G33" s="1009"/>
      <c r="H33" s="1009"/>
      <c r="I33" s="1009"/>
      <c r="J33" s="1009"/>
      <c r="K33" s="1009"/>
      <c r="L33" s="1009"/>
      <c r="U33" s="982" t="s">
        <v>1179</v>
      </c>
      <c r="V33" s="981" t="s">
        <v>1180</v>
      </c>
      <c r="W33" s="986" t="s">
        <v>1143</v>
      </c>
      <c r="X33" s="974" t="s">
        <v>1143</v>
      </c>
    </row>
    <row r="34" spans="1:24" s="309" customFormat="1" ht="7.5" customHeight="1">
      <c r="A34" s="954"/>
      <c r="B34" s="954"/>
      <c r="C34" s="954"/>
      <c r="D34" s="954"/>
      <c r="E34" s="954"/>
      <c r="F34" s="954"/>
      <c r="G34" s="954"/>
      <c r="H34" s="954"/>
      <c r="I34" s="954"/>
      <c r="J34" s="954"/>
      <c r="K34" s="954"/>
      <c r="L34" s="954"/>
      <c r="U34" s="979"/>
      <c r="V34" s="979"/>
      <c r="X34" s="974" t="s">
        <v>1143</v>
      </c>
    </row>
    <row r="35" spans="1:24" s="309" customFormat="1" ht="20.100000000000001" customHeight="1">
      <c r="A35" s="1012" t="s">
        <v>43</v>
      </c>
      <c r="B35" s="1012"/>
      <c r="C35" s="1012"/>
      <c r="D35" s="1012"/>
      <c r="E35" s="1012"/>
      <c r="F35" s="1012"/>
      <c r="G35" s="1012"/>
      <c r="H35" s="1012"/>
      <c r="I35" s="1012"/>
      <c r="J35" s="1012"/>
      <c r="K35" s="1012"/>
      <c r="L35" s="1012"/>
      <c r="U35" s="979"/>
      <c r="V35" s="979"/>
      <c r="X35" s="974" t="s">
        <v>1143</v>
      </c>
    </row>
    <row r="36" spans="1:24" s="309" customFormat="1" ht="15">
      <c r="A36" s="319" t="s">
        <v>35</v>
      </c>
      <c r="B36" s="1006" t="s">
        <v>36</v>
      </c>
      <c r="C36" s="1006"/>
      <c r="D36" s="1006"/>
      <c r="E36" s="1006"/>
      <c r="F36" s="1006"/>
      <c r="G36" s="1006"/>
      <c r="H36" s="1006"/>
      <c r="I36" s="1006"/>
      <c r="J36" s="1006"/>
      <c r="K36" s="1006"/>
      <c r="L36" s="1007"/>
      <c r="U36" s="311" t="s">
        <v>1158</v>
      </c>
      <c r="V36" s="979"/>
      <c r="W36" s="954"/>
      <c r="X36" s="974" t="s">
        <v>1143</v>
      </c>
    </row>
    <row r="37" spans="1:24" s="309" customFormat="1" ht="15">
      <c r="A37" s="957"/>
      <c r="B37" s="1008"/>
      <c r="C37" s="1009"/>
      <c r="D37" s="1009"/>
      <c r="E37" s="1009"/>
      <c r="F37" s="1009"/>
      <c r="G37" s="1009"/>
      <c r="H37" s="1009"/>
      <c r="I37" s="1009"/>
      <c r="J37" s="1009"/>
      <c r="K37" s="1009"/>
      <c r="L37" s="1009"/>
      <c r="U37" s="980" t="s">
        <v>1178</v>
      </c>
      <c r="V37" s="975" t="s">
        <v>1157</v>
      </c>
      <c r="W37" s="311"/>
      <c r="X37" s="974" t="s">
        <v>1143</v>
      </c>
    </row>
    <row r="38" spans="1:24" s="309" customFormat="1" ht="15">
      <c r="A38" s="957"/>
      <c r="B38" s="1008"/>
      <c r="C38" s="1009"/>
      <c r="D38" s="1009"/>
      <c r="E38" s="1009"/>
      <c r="F38" s="1009"/>
      <c r="G38" s="1009"/>
      <c r="H38" s="1009"/>
      <c r="I38" s="1009"/>
      <c r="J38" s="1009"/>
      <c r="K38" s="1009"/>
      <c r="L38" s="1009"/>
      <c r="U38" s="981" t="s">
        <v>1159</v>
      </c>
      <c r="V38" s="983" t="s">
        <v>1163</v>
      </c>
      <c r="W38" s="974" t="s">
        <v>1143</v>
      </c>
      <c r="X38" s="974" t="s">
        <v>1143</v>
      </c>
    </row>
    <row r="39" spans="1:24" s="309" customFormat="1" ht="15">
      <c r="A39" s="957"/>
      <c r="B39" s="1008"/>
      <c r="C39" s="1009"/>
      <c r="D39" s="1009"/>
      <c r="E39" s="1009"/>
      <c r="F39" s="1009"/>
      <c r="G39" s="1009"/>
      <c r="H39" s="1009"/>
      <c r="I39" s="1009"/>
      <c r="J39" s="1009"/>
      <c r="K39" s="1009"/>
      <c r="L39" s="1009"/>
      <c r="U39" s="981" t="s">
        <v>1160</v>
      </c>
      <c r="V39" s="983" t="s">
        <v>1164</v>
      </c>
      <c r="W39" s="974" t="s">
        <v>1143</v>
      </c>
      <c r="X39" s="974" t="s">
        <v>1143</v>
      </c>
    </row>
    <row r="40" spans="1:24" s="309" customFormat="1" ht="7.5" customHeight="1">
      <c r="A40" s="954"/>
      <c r="B40" s="954"/>
      <c r="C40" s="954"/>
      <c r="D40" s="954"/>
      <c r="E40" s="954"/>
      <c r="F40" s="954"/>
      <c r="G40" s="954"/>
      <c r="H40" s="954"/>
      <c r="I40" s="954"/>
      <c r="J40" s="954"/>
      <c r="K40" s="954"/>
      <c r="L40" s="954"/>
      <c r="U40" s="981"/>
      <c r="V40" s="981"/>
      <c r="W40" s="974" t="s">
        <v>1143</v>
      </c>
      <c r="X40" s="974" t="s">
        <v>1143</v>
      </c>
    </row>
    <row r="41" spans="1:24" s="309" customFormat="1" ht="20.100000000000001" customHeight="1">
      <c r="A41" s="1012" t="s">
        <v>44</v>
      </c>
      <c r="B41" s="1012"/>
      <c r="C41" s="1012"/>
      <c r="D41" s="1012"/>
      <c r="E41" s="1012"/>
      <c r="F41" s="1012"/>
      <c r="G41" s="1012"/>
      <c r="H41" s="1012"/>
      <c r="I41" s="1012"/>
      <c r="J41" s="1012"/>
      <c r="K41" s="1012"/>
      <c r="L41" s="1012"/>
      <c r="U41" s="981" t="s">
        <v>1161</v>
      </c>
      <c r="V41" s="983" t="s">
        <v>1165</v>
      </c>
      <c r="W41" s="974" t="s">
        <v>1143</v>
      </c>
      <c r="X41" s="974" t="s">
        <v>1143</v>
      </c>
    </row>
    <row r="42" spans="1:24" s="309" customFormat="1" ht="15">
      <c r="A42" s="319" t="s">
        <v>35</v>
      </c>
      <c r="B42" s="1006" t="s">
        <v>36</v>
      </c>
      <c r="C42" s="1006"/>
      <c r="D42" s="1006"/>
      <c r="E42" s="1006"/>
      <c r="F42" s="1006"/>
      <c r="G42" s="1006"/>
      <c r="H42" s="1006"/>
      <c r="I42" s="1006"/>
      <c r="J42" s="1006"/>
      <c r="K42" s="1006"/>
      <c r="L42" s="1007"/>
      <c r="U42" s="984" t="s">
        <v>1162</v>
      </c>
      <c r="V42" s="983" t="s">
        <v>1166</v>
      </c>
      <c r="W42" s="974" t="s">
        <v>1143</v>
      </c>
      <c r="X42" s="974" t="s">
        <v>1143</v>
      </c>
    </row>
    <row r="43" spans="1:24" s="309" customFormat="1" ht="15">
      <c r="A43" s="957"/>
      <c r="B43" s="1008"/>
      <c r="C43" s="1009"/>
      <c r="D43" s="1009"/>
      <c r="E43" s="1009"/>
      <c r="F43" s="1009"/>
      <c r="G43" s="1009"/>
      <c r="H43" s="1009"/>
      <c r="I43" s="1009"/>
      <c r="J43" s="1009"/>
      <c r="K43" s="1009"/>
      <c r="L43" s="1009"/>
      <c r="U43" s="985"/>
      <c r="V43" s="985"/>
      <c r="W43" s="954"/>
      <c r="X43" s="974" t="s">
        <v>1143</v>
      </c>
    </row>
    <row r="44" spans="1:24" s="309" customFormat="1" ht="15">
      <c r="A44" s="957"/>
      <c r="B44" s="1008"/>
      <c r="C44" s="1009"/>
      <c r="D44" s="1009"/>
      <c r="E44" s="1009"/>
      <c r="F44" s="1009"/>
      <c r="G44" s="1009"/>
      <c r="H44" s="1009"/>
      <c r="I44" s="1009"/>
      <c r="J44" s="1009"/>
      <c r="K44" s="1009"/>
      <c r="L44" s="1009"/>
      <c r="U44" s="979"/>
      <c r="V44" s="979"/>
      <c r="W44" s="954"/>
      <c r="X44" s="974" t="s">
        <v>1143</v>
      </c>
    </row>
    <row r="45" spans="1:24" s="309" customFormat="1" ht="15">
      <c r="A45" s="957"/>
      <c r="B45" s="1008"/>
      <c r="C45" s="1009"/>
      <c r="D45" s="1009"/>
      <c r="E45" s="1009"/>
      <c r="F45" s="1009"/>
      <c r="G45" s="1009"/>
      <c r="H45" s="1009"/>
      <c r="I45" s="1009"/>
      <c r="J45" s="1009"/>
      <c r="K45" s="1009"/>
      <c r="L45" s="1009"/>
      <c r="U45" s="979"/>
      <c r="V45" s="979"/>
      <c r="W45" s="954"/>
      <c r="X45" s="974" t="s">
        <v>1143</v>
      </c>
    </row>
    <row r="46" spans="1:24" s="309" customFormat="1" ht="7.5" customHeight="1">
      <c r="A46" s="954"/>
      <c r="B46" s="954"/>
      <c r="C46" s="954"/>
      <c r="D46" s="954"/>
      <c r="E46" s="954"/>
      <c r="F46" s="954"/>
      <c r="G46" s="954"/>
      <c r="H46" s="954"/>
      <c r="I46" s="954"/>
      <c r="J46" s="954"/>
      <c r="K46" s="954"/>
      <c r="L46" s="954"/>
      <c r="U46" s="979"/>
      <c r="V46" s="979"/>
    </row>
    <row r="47" spans="1:24" s="309" customFormat="1" ht="20.100000000000001" customHeight="1">
      <c r="A47" s="1012" t="s">
        <v>45</v>
      </c>
      <c r="B47" s="1012"/>
      <c r="C47" s="1012"/>
      <c r="D47" s="1012"/>
      <c r="E47" s="1012"/>
      <c r="F47" s="1012"/>
      <c r="G47" s="1012"/>
      <c r="H47" s="1012"/>
      <c r="I47" s="1012"/>
      <c r="J47" s="1012"/>
      <c r="K47" s="1012"/>
      <c r="L47" s="1012"/>
      <c r="U47" s="979"/>
      <c r="V47" s="979"/>
    </row>
    <row r="48" spans="1:24" s="309" customFormat="1" ht="15">
      <c r="A48" s="319" t="s">
        <v>35</v>
      </c>
      <c r="B48" s="1006" t="s">
        <v>36</v>
      </c>
      <c r="C48" s="1006"/>
      <c r="D48" s="1006"/>
      <c r="E48" s="1006"/>
      <c r="F48" s="1006"/>
      <c r="G48" s="1006"/>
      <c r="H48" s="1006"/>
      <c r="I48" s="1006"/>
      <c r="J48" s="1006"/>
      <c r="K48" s="1006"/>
      <c r="L48" s="1007"/>
      <c r="U48" s="979"/>
      <c r="V48" s="979"/>
    </row>
    <row r="49" spans="1:24" s="309" customFormat="1" ht="15">
      <c r="A49" s="957"/>
      <c r="B49" s="1008" t="s">
        <v>46</v>
      </c>
      <c r="C49" s="1009"/>
      <c r="D49" s="1009"/>
      <c r="E49" s="1009"/>
      <c r="F49" s="1009"/>
      <c r="G49" s="1009"/>
      <c r="H49" s="1009"/>
      <c r="I49" s="1009"/>
      <c r="J49" s="1009"/>
      <c r="K49" s="1009"/>
      <c r="L49" s="1009"/>
      <c r="U49" s="979"/>
      <c r="V49" s="979"/>
    </row>
    <row r="50" spans="1:24" s="309" customFormat="1" ht="15">
      <c r="A50" s="957"/>
      <c r="B50" s="1008"/>
      <c r="C50" s="1009"/>
      <c r="D50" s="1009"/>
      <c r="E50" s="1009"/>
      <c r="F50" s="1009"/>
      <c r="G50" s="1009"/>
      <c r="H50" s="1009"/>
      <c r="I50" s="1009"/>
      <c r="J50" s="1009"/>
      <c r="K50" s="1009"/>
      <c r="L50" s="1009"/>
      <c r="U50" s="979"/>
      <c r="V50" s="979"/>
    </row>
    <row r="51" spans="1:24" s="309" customFormat="1" ht="7.5" customHeight="1">
      <c r="A51" s="954"/>
      <c r="B51" s="954"/>
      <c r="C51" s="954"/>
      <c r="D51" s="954"/>
      <c r="E51" s="954"/>
      <c r="F51" s="954"/>
      <c r="G51" s="954"/>
      <c r="H51" s="954"/>
      <c r="I51" s="954"/>
      <c r="J51" s="954"/>
      <c r="K51" s="954"/>
      <c r="L51" s="954"/>
      <c r="U51" s="979"/>
      <c r="V51" s="979"/>
    </row>
    <row r="52" spans="1:24" s="309" customFormat="1" ht="20.100000000000001" customHeight="1">
      <c r="A52" s="1012" t="s">
        <v>47</v>
      </c>
      <c r="B52" s="1012"/>
      <c r="C52" s="1012"/>
      <c r="D52" s="1012"/>
      <c r="E52" s="1012"/>
      <c r="F52" s="1012"/>
      <c r="G52" s="1012"/>
      <c r="H52" s="1012"/>
      <c r="I52" s="1012"/>
      <c r="J52" s="1012"/>
      <c r="K52" s="1012"/>
      <c r="L52" s="1012"/>
      <c r="U52" s="311" t="s">
        <v>1167</v>
      </c>
      <c r="V52" s="979"/>
      <c r="W52" s="954"/>
    </row>
    <row r="53" spans="1:24" s="309" customFormat="1" ht="15">
      <c r="A53" s="319" t="s">
        <v>35</v>
      </c>
      <c r="B53" s="1006" t="s">
        <v>36</v>
      </c>
      <c r="C53" s="1006"/>
      <c r="D53" s="1006"/>
      <c r="E53" s="1006"/>
      <c r="F53" s="1006"/>
      <c r="G53" s="1006"/>
      <c r="H53" s="1006"/>
      <c r="I53" s="1006"/>
      <c r="J53" s="1006"/>
      <c r="K53" s="1006"/>
      <c r="L53" s="1007"/>
      <c r="U53" s="980" t="s">
        <v>1178</v>
      </c>
      <c r="V53" s="975" t="s">
        <v>1157</v>
      </c>
      <c r="W53" s="311"/>
      <c r="X53" s="974" t="s">
        <v>1143</v>
      </c>
    </row>
    <row r="54" spans="1:24" s="309" customFormat="1" ht="15">
      <c r="A54" s="957"/>
      <c r="B54" s="1017"/>
      <c r="C54" s="999"/>
      <c r="D54" s="999"/>
      <c r="E54" s="999"/>
      <c r="F54" s="999"/>
      <c r="G54" s="999"/>
      <c r="H54" s="999"/>
      <c r="I54" s="999"/>
      <c r="J54" s="999"/>
      <c r="K54" s="999"/>
      <c r="L54" s="999"/>
      <c r="U54" s="981" t="s">
        <v>1171</v>
      </c>
      <c r="V54" s="983" t="s">
        <v>1169</v>
      </c>
      <c r="W54" s="974" t="s">
        <v>1143</v>
      </c>
      <c r="X54" s="974" t="s">
        <v>1143</v>
      </c>
    </row>
    <row r="55" spans="1:24" s="309" customFormat="1" ht="15">
      <c r="A55" s="957"/>
      <c r="B55" s="1008"/>
      <c r="C55" s="1009"/>
      <c r="D55" s="1009"/>
      <c r="E55" s="1009"/>
      <c r="F55" s="1009"/>
      <c r="G55" s="1009"/>
      <c r="H55" s="1009"/>
      <c r="I55" s="1009"/>
      <c r="J55" s="1009"/>
      <c r="K55" s="1009"/>
      <c r="L55" s="1009"/>
      <c r="U55" s="981" t="s">
        <v>1168</v>
      </c>
      <c r="V55" s="983" t="s">
        <v>1170</v>
      </c>
      <c r="W55" s="974" t="s">
        <v>1143</v>
      </c>
      <c r="X55" s="974" t="s">
        <v>1143</v>
      </c>
    </row>
    <row r="56" spans="1:24" s="309" customFormat="1" ht="9" customHeight="1">
      <c r="A56" s="954"/>
      <c r="B56" s="954"/>
      <c r="C56" s="954"/>
      <c r="D56" s="954"/>
      <c r="E56" s="954"/>
      <c r="F56" s="954"/>
      <c r="G56" s="954"/>
      <c r="H56" s="954"/>
      <c r="I56" s="954"/>
      <c r="J56" s="954"/>
      <c r="K56" s="954"/>
      <c r="L56" s="954"/>
      <c r="V56" s="976"/>
      <c r="W56" s="974"/>
    </row>
    <row r="57" spans="1:24">
      <c r="A57" s="48"/>
      <c r="B57" s="48"/>
      <c r="C57" s="48"/>
      <c r="D57" s="48"/>
      <c r="E57" s="48"/>
      <c r="F57" s="48"/>
      <c r="G57" s="48"/>
      <c r="H57" s="48"/>
      <c r="I57" s="48"/>
      <c r="J57" s="48"/>
      <c r="K57" s="48"/>
      <c r="L57" s="48"/>
    </row>
    <row r="60" spans="1:24" ht="14.25" customHeight="1"/>
    <row r="62" spans="1:24" ht="14.25" customHeight="1"/>
    <row r="64" spans="1:24" ht="14.25" customHeight="1"/>
    <row r="66" ht="14.25" customHeight="1"/>
  </sheetData>
  <mergeCells count="41">
    <mergeCell ref="B50:L50"/>
    <mergeCell ref="A52:L52"/>
    <mergeCell ref="B53:L53"/>
    <mergeCell ref="B54:L54"/>
    <mergeCell ref="B55:L55"/>
    <mergeCell ref="A47:L47"/>
    <mergeCell ref="B33:L33"/>
    <mergeCell ref="A35:L35"/>
    <mergeCell ref="B36:L36"/>
    <mergeCell ref="B37:L37"/>
    <mergeCell ref="B38:L38"/>
    <mergeCell ref="B39:L39"/>
    <mergeCell ref="A41:L41"/>
    <mergeCell ref="B42:L42"/>
    <mergeCell ref="B43:L43"/>
    <mergeCell ref="B44:L44"/>
    <mergeCell ref="B45:L45"/>
    <mergeCell ref="B48:L48"/>
    <mergeCell ref="B49:L49"/>
    <mergeCell ref="B32:L32"/>
    <mergeCell ref="A15:L15"/>
    <mergeCell ref="A29:L29"/>
    <mergeCell ref="B30:L30"/>
    <mergeCell ref="B31:L31"/>
    <mergeCell ref="J23:L23"/>
    <mergeCell ref="J24:L24"/>
    <mergeCell ref="J25:L25"/>
    <mergeCell ref="B24:I24"/>
    <mergeCell ref="B25:I25"/>
    <mergeCell ref="B19:G19"/>
    <mergeCell ref="B20:G20"/>
    <mergeCell ref="H19:L19"/>
    <mergeCell ref="H20:L20"/>
    <mergeCell ref="B21:G21"/>
    <mergeCell ref="H21:L21"/>
    <mergeCell ref="U20:Y22"/>
    <mergeCell ref="K7:L7"/>
    <mergeCell ref="C11:F13"/>
    <mergeCell ref="I11:L11"/>
    <mergeCell ref="I10:L10"/>
    <mergeCell ref="N21:T21"/>
  </mergeCells>
  <conditionalFormatting sqref="A19:A20">
    <cfRule type="cellIs" dxfId="81" priority="2" operator="equal">
      <formula>"NO"</formula>
    </cfRule>
  </conditionalFormatting>
  <conditionalFormatting sqref="A21">
    <cfRule type="cellIs" dxfId="80" priority="1" operator="equal">
      <formula>"YES"</formula>
    </cfRule>
  </conditionalFormatting>
  <pageMargins left="0.78740157480314965" right="0.11811023622047245" top="0.39370078740157483" bottom="0.39370078740157483" header="0" footer="7.874015748031496E-2"/>
  <pageSetup scale="78"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9A36-7368-47B9-8F20-8EFE8E591BE1}">
  <sheetPr codeName="Sheet22">
    <tabColor theme="4" tint="0.39997558519241921"/>
  </sheetPr>
  <dimension ref="A1:K1572"/>
  <sheetViews>
    <sheetView showGridLines="0" view="pageBreakPreview" zoomScale="160" zoomScaleNormal="100" zoomScaleSheetLayoutView="160" workbookViewId="0">
      <selection activeCell="H14" sqref="H14"/>
    </sheetView>
  </sheetViews>
  <sheetFormatPr defaultColWidth="9.140625" defaultRowHeight="12.75"/>
  <cols>
    <col min="1" max="1" width="3" style="825" customWidth="1"/>
    <col min="2" max="2" width="17.7109375" style="212" customWidth="1"/>
    <col min="3" max="3" width="5.28515625" style="212" customWidth="1"/>
    <col min="4" max="4" width="20.7109375" style="826" customWidth="1"/>
    <col min="5" max="5" width="3.42578125" style="212" customWidth="1"/>
    <col min="6" max="6" width="17.7109375" style="212" customWidth="1"/>
    <col min="7" max="7" width="5.28515625" style="212" customWidth="1"/>
    <col min="8" max="8" width="20.7109375" style="212" customWidth="1"/>
    <col min="9" max="16384" width="9.140625" style="212"/>
  </cols>
  <sheetData>
    <row r="1" spans="1:11" s="774" customFormat="1" ht="12.75" customHeight="1">
      <c r="A1" s="1158" t="s">
        <v>1018</v>
      </c>
      <c r="B1" s="1158"/>
      <c r="C1" s="1158"/>
      <c r="D1" s="1158"/>
      <c r="E1" s="1158"/>
      <c r="F1" s="1158"/>
      <c r="G1" s="1158"/>
      <c r="H1" s="1158"/>
      <c r="I1" s="773"/>
      <c r="J1" s="773"/>
      <c r="K1" s="773"/>
    </row>
    <row r="2" spans="1:11" s="774" customFormat="1" ht="8.25" customHeight="1">
      <c r="A2" s="1341" t="s">
        <v>595</v>
      </c>
      <c r="B2" s="1341"/>
      <c r="C2" s="1341"/>
      <c r="D2" s="1341"/>
      <c r="E2" s="1341"/>
      <c r="F2" s="1341"/>
      <c r="G2" s="1341"/>
      <c r="H2" s="1341"/>
      <c r="I2" s="775"/>
      <c r="J2" s="775"/>
      <c r="K2" s="775"/>
    </row>
    <row r="3" spans="1:11" s="778" customFormat="1" ht="5.25" customHeight="1" thickBot="1">
      <c r="A3" s="1342"/>
      <c r="B3" s="1342"/>
      <c r="C3" s="1342"/>
      <c r="D3" s="1342"/>
      <c r="E3" s="1342"/>
      <c r="F3" s="1342"/>
      <c r="G3" s="1342"/>
      <c r="H3" s="1342"/>
      <c r="I3" s="783"/>
    </row>
    <row r="4" spans="1:11" s="778" customFormat="1" ht="6" customHeight="1" thickTop="1">
      <c r="A4" s="776"/>
      <c r="B4" s="777"/>
      <c r="C4" s="790"/>
      <c r="E4" s="793"/>
      <c r="F4" s="793"/>
      <c r="G4" s="779"/>
      <c r="H4" s="790"/>
      <c r="I4" s="783"/>
    </row>
    <row r="5" spans="1:11" ht="12.75" customHeight="1" thickBot="1">
      <c r="A5" s="1334" t="s">
        <v>996</v>
      </c>
      <c r="B5" s="1334"/>
      <c r="C5" s="1334"/>
      <c r="D5" s="1334"/>
      <c r="E5" s="1334"/>
      <c r="F5" s="1334"/>
      <c r="G5" s="1334"/>
      <c r="H5" s="1334"/>
    </row>
    <row r="6" spans="1:11" s="219" customFormat="1" ht="9.75" customHeight="1" thickTop="1">
      <c r="A6" s="1351" t="s">
        <v>1019</v>
      </c>
      <c r="B6" s="1351"/>
      <c r="C6" s="1351"/>
      <c r="D6" s="1351"/>
      <c r="E6" s="1351"/>
      <c r="F6" s="1351"/>
      <c r="G6" s="1351"/>
      <c r="H6" s="1351"/>
    </row>
    <row r="7" spans="1:11" s="725" customFormat="1" ht="4.5" customHeight="1" thickBot="1">
      <c r="A7" s="1352"/>
      <c r="B7" s="1353"/>
      <c r="C7" s="1353"/>
      <c r="D7" s="1353"/>
      <c r="E7" s="1353"/>
      <c r="F7" s="1353"/>
      <c r="G7" s="1353"/>
      <c r="H7" s="1353"/>
      <c r="J7" s="796"/>
    </row>
    <row r="8" spans="1:11" s="86" customFormat="1" ht="9.75" customHeight="1" thickTop="1">
      <c r="A8" s="1325" t="s">
        <v>1020</v>
      </c>
      <c r="B8" s="1326"/>
      <c r="C8" s="1326"/>
      <c r="D8" s="1326"/>
      <c r="E8" s="1326" t="s">
        <v>1020</v>
      </c>
      <c r="F8" s="1326"/>
      <c r="G8" s="1326"/>
      <c r="H8" s="1375"/>
    </row>
    <row r="9" spans="1:11" s="809" customFormat="1" ht="15.75" customHeight="1" thickBot="1">
      <c r="A9" s="833" t="s">
        <v>155</v>
      </c>
      <c r="B9" s="844" t="s">
        <v>1021</v>
      </c>
      <c r="C9" s="845" t="s">
        <v>1022</v>
      </c>
      <c r="D9" s="846" t="s">
        <v>1017</v>
      </c>
      <c r="E9" s="833" t="s">
        <v>155</v>
      </c>
      <c r="F9" s="846" t="s">
        <v>1021</v>
      </c>
      <c r="G9" s="845" t="s">
        <v>1022</v>
      </c>
      <c r="H9" s="847" t="s">
        <v>1017</v>
      </c>
    </row>
    <row r="10" spans="1:11" s="821" customFormat="1" ht="16.5" customHeight="1" thickTop="1">
      <c r="A10" s="836">
        <v>1</v>
      </c>
      <c r="B10" s="923"/>
      <c r="C10" s="837"/>
      <c r="D10" s="848"/>
      <c r="E10" s="836">
        <f>A45+1</f>
        <v>37</v>
      </c>
      <c r="F10" s="848"/>
      <c r="G10" s="837"/>
      <c r="H10" s="812"/>
    </row>
    <row r="11" spans="1:11" s="821" customFormat="1" ht="16.5" customHeight="1">
      <c r="A11" s="849">
        <f>A10+1</f>
        <v>2</v>
      </c>
      <c r="B11" s="837"/>
      <c r="C11" s="837"/>
      <c r="D11" s="837"/>
      <c r="E11" s="836">
        <f>E10+1</f>
        <v>38</v>
      </c>
      <c r="F11" s="837"/>
      <c r="G11" s="837"/>
      <c r="H11" s="812"/>
    </row>
    <row r="12" spans="1:11" s="821" customFormat="1" ht="16.5" customHeight="1">
      <c r="A12" s="849">
        <f t="shared" ref="A12:A45" si="0">A11+1</f>
        <v>3</v>
      </c>
      <c r="B12" s="837"/>
      <c r="C12" s="837"/>
      <c r="D12" s="837"/>
      <c r="E12" s="836">
        <f t="shared" ref="E12:E45" si="1">E11+1</f>
        <v>39</v>
      </c>
      <c r="F12" s="837"/>
      <c r="G12" s="837"/>
      <c r="H12" s="812"/>
    </row>
    <row r="13" spans="1:11" s="821" customFormat="1" ht="16.5" customHeight="1">
      <c r="A13" s="849">
        <f t="shared" si="0"/>
        <v>4</v>
      </c>
      <c r="B13" s="837"/>
      <c r="C13" s="837"/>
      <c r="D13" s="837"/>
      <c r="E13" s="836">
        <f t="shared" si="1"/>
        <v>40</v>
      </c>
      <c r="F13" s="837"/>
      <c r="G13" s="837"/>
      <c r="H13" s="812"/>
    </row>
    <row r="14" spans="1:11" s="821" customFormat="1" ht="16.5" customHeight="1">
      <c r="A14" s="849">
        <f t="shared" si="0"/>
        <v>5</v>
      </c>
      <c r="B14" s="837"/>
      <c r="C14" s="837"/>
      <c r="D14" s="837"/>
      <c r="E14" s="836">
        <f t="shared" si="1"/>
        <v>41</v>
      </c>
      <c r="F14" s="837"/>
      <c r="G14" s="837"/>
      <c r="H14" s="812"/>
    </row>
    <row r="15" spans="1:11" s="821" customFormat="1" ht="16.5" customHeight="1">
      <c r="A15" s="849">
        <f t="shared" si="0"/>
        <v>6</v>
      </c>
      <c r="B15" s="837"/>
      <c r="C15" s="837"/>
      <c r="D15" s="837"/>
      <c r="E15" s="836">
        <f t="shared" si="1"/>
        <v>42</v>
      </c>
      <c r="F15" s="837"/>
      <c r="G15" s="837"/>
      <c r="H15" s="812"/>
    </row>
    <row r="16" spans="1:11" s="821" customFormat="1" ht="16.5" customHeight="1">
      <c r="A16" s="849">
        <f t="shared" si="0"/>
        <v>7</v>
      </c>
      <c r="B16" s="837"/>
      <c r="C16" s="837"/>
      <c r="D16" s="837"/>
      <c r="E16" s="836">
        <f t="shared" si="1"/>
        <v>43</v>
      </c>
      <c r="F16" s="837"/>
      <c r="G16" s="837"/>
      <c r="H16" s="812"/>
    </row>
    <row r="17" spans="1:8" s="821" customFormat="1" ht="16.5" customHeight="1">
      <c r="A17" s="849">
        <f t="shared" si="0"/>
        <v>8</v>
      </c>
      <c r="B17" s="837"/>
      <c r="C17" s="837"/>
      <c r="D17" s="837"/>
      <c r="E17" s="836">
        <f t="shared" si="1"/>
        <v>44</v>
      </c>
      <c r="F17" s="837"/>
      <c r="G17" s="837"/>
      <c r="H17" s="812"/>
    </row>
    <row r="18" spans="1:8" s="821" customFormat="1" ht="16.5" customHeight="1">
      <c r="A18" s="849">
        <f t="shared" si="0"/>
        <v>9</v>
      </c>
      <c r="B18" s="837"/>
      <c r="C18" s="837"/>
      <c r="D18" s="837"/>
      <c r="E18" s="836">
        <f t="shared" si="1"/>
        <v>45</v>
      </c>
      <c r="F18" s="837"/>
      <c r="G18" s="837"/>
      <c r="H18" s="812"/>
    </row>
    <row r="19" spans="1:8" s="821" customFormat="1" ht="16.5" customHeight="1">
      <c r="A19" s="849">
        <f t="shared" si="0"/>
        <v>10</v>
      </c>
      <c r="B19" s="837"/>
      <c r="C19" s="837"/>
      <c r="D19" s="837"/>
      <c r="E19" s="836">
        <f t="shared" si="1"/>
        <v>46</v>
      </c>
      <c r="F19" s="837"/>
      <c r="G19" s="837"/>
      <c r="H19" s="812"/>
    </row>
    <row r="20" spans="1:8" s="821" customFormat="1" ht="16.5" customHeight="1">
      <c r="A20" s="849">
        <f t="shared" si="0"/>
        <v>11</v>
      </c>
      <c r="B20" s="837"/>
      <c r="C20" s="837"/>
      <c r="D20" s="837"/>
      <c r="E20" s="836">
        <f t="shared" si="1"/>
        <v>47</v>
      </c>
      <c r="F20" s="837"/>
      <c r="G20" s="837"/>
      <c r="H20" s="812"/>
    </row>
    <row r="21" spans="1:8" s="821" customFormat="1" ht="16.5" customHeight="1">
      <c r="A21" s="849">
        <f t="shared" si="0"/>
        <v>12</v>
      </c>
      <c r="B21" s="837"/>
      <c r="C21" s="837"/>
      <c r="D21" s="837"/>
      <c r="E21" s="836">
        <f t="shared" si="1"/>
        <v>48</v>
      </c>
      <c r="F21" s="837"/>
      <c r="G21" s="837"/>
      <c r="H21" s="812"/>
    </row>
    <row r="22" spans="1:8" s="821" customFormat="1" ht="16.5" customHeight="1">
      <c r="A22" s="849">
        <f t="shared" si="0"/>
        <v>13</v>
      </c>
      <c r="B22" s="837"/>
      <c r="C22" s="837"/>
      <c r="D22" s="837"/>
      <c r="E22" s="836">
        <f t="shared" si="1"/>
        <v>49</v>
      </c>
      <c r="F22" s="837"/>
      <c r="G22" s="837"/>
      <c r="H22" s="812"/>
    </row>
    <row r="23" spans="1:8" s="821" customFormat="1" ht="16.5" customHeight="1">
      <c r="A23" s="849">
        <f t="shared" si="0"/>
        <v>14</v>
      </c>
      <c r="B23" s="837"/>
      <c r="C23" s="812"/>
      <c r="D23" s="837"/>
      <c r="E23" s="836">
        <f t="shared" si="1"/>
        <v>50</v>
      </c>
      <c r="F23" s="837"/>
      <c r="G23" s="837"/>
      <c r="H23" s="812"/>
    </row>
    <row r="24" spans="1:8" s="821" customFormat="1" ht="16.5" customHeight="1">
      <c r="A24" s="849">
        <f t="shared" si="0"/>
        <v>15</v>
      </c>
      <c r="B24" s="837"/>
      <c r="C24" s="842"/>
      <c r="D24" s="837"/>
      <c r="E24" s="836">
        <f t="shared" si="1"/>
        <v>51</v>
      </c>
      <c r="F24" s="837"/>
      <c r="G24" s="837"/>
      <c r="H24" s="812"/>
    </row>
    <row r="25" spans="1:8" s="821" customFormat="1" ht="16.5" customHeight="1">
      <c r="A25" s="849">
        <f t="shared" si="0"/>
        <v>16</v>
      </c>
      <c r="B25" s="837"/>
      <c r="C25" s="812"/>
      <c r="D25" s="837"/>
      <c r="E25" s="836">
        <f t="shared" si="1"/>
        <v>52</v>
      </c>
      <c r="F25" s="837"/>
      <c r="G25" s="837"/>
      <c r="H25" s="812"/>
    </row>
    <row r="26" spans="1:8" s="821" customFormat="1" ht="16.5" customHeight="1">
      <c r="A26" s="849">
        <f t="shared" si="0"/>
        <v>17</v>
      </c>
      <c r="B26" s="837"/>
      <c r="C26" s="837"/>
      <c r="D26" s="837"/>
      <c r="E26" s="836">
        <f t="shared" si="1"/>
        <v>53</v>
      </c>
      <c r="F26" s="837"/>
      <c r="G26" s="837"/>
      <c r="H26" s="812"/>
    </row>
    <row r="27" spans="1:8" s="821" customFormat="1" ht="16.5" customHeight="1">
      <c r="A27" s="849">
        <f t="shared" si="0"/>
        <v>18</v>
      </c>
      <c r="B27" s="837"/>
      <c r="C27" s="812"/>
      <c r="D27" s="837"/>
      <c r="E27" s="836">
        <f t="shared" si="1"/>
        <v>54</v>
      </c>
      <c r="F27" s="837"/>
      <c r="G27" s="837"/>
      <c r="H27" s="812"/>
    </row>
    <row r="28" spans="1:8" s="821" customFormat="1" ht="16.5" customHeight="1">
      <c r="A28" s="849">
        <f t="shared" si="0"/>
        <v>19</v>
      </c>
      <c r="B28" s="837"/>
      <c r="C28" s="812"/>
      <c r="D28" s="837"/>
      <c r="E28" s="836">
        <f t="shared" si="1"/>
        <v>55</v>
      </c>
      <c r="F28" s="837"/>
      <c r="G28" s="837"/>
      <c r="H28" s="812"/>
    </row>
    <row r="29" spans="1:8" s="821" customFormat="1" ht="16.5" customHeight="1">
      <c r="A29" s="849">
        <f t="shared" si="0"/>
        <v>20</v>
      </c>
      <c r="B29" s="837"/>
      <c r="C29" s="837"/>
      <c r="D29" s="837"/>
      <c r="E29" s="836">
        <f t="shared" si="1"/>
        <v>56</v>
      </c>
      <c r="F29" s="837"/>
      <c r="G29" s="837"/>
      <c r="H29" s="812"/>
    </row>
    <row r="30" spans="1:8" s="821" customFormat="1" ht="16.5" customHeight="1">
      <c r="A30" s="849">
        <f t="shared" si="0"/>
        <v>21</v>
      </c>
      <c r="B30" s="837"/>
      <c r="C30" s="837"/>
      <c r="D30" s="837"/>
      <c r="E30" s="836">
        <f t="shared" si="1"/>
        <v>57</v>
      </c>
      <c r="F30" s="837"/>
      <c r="G30" s="837"/>
      <c r="H30" s="812"/>
    </row>
    <row r="31" spans="1:8" s="821" customFormat="1" ht="16.5" customHeight="1">
      <c r="A31" s="849">
        <f t="shared" si="0"/>
        <v>22</v>
      </c>
      <c r="B31" s="837"/>
      <c r="C31" s="837"/>
      <c r="D31" s="837"/>
      <c r="E31" s="836">
        <f t="shared" si="1"/>
        <v>58</v>
      </c>
      <c r="F31" s="837"/>
      <c r="G31" s="837"/>
      <c r="H31" s="812"/>
    </row>
    <row r="32" spans="1:8" s="821" customFormat="1" ht="16.5" customHeight="1">
      <c r="A32" s="849">
        <f t="shared" si="0"/>
        <v>23</v>
      </c>
      <c r="B32" s="837"/>
      <c r="C32" s="837"/>
      <c r="D32" s="837"/>
      <c r="E32" s="836">
        <f t="shared" si="1"/>
        <v>59</v>
      </c>
      <c r="F32" s="837"/>
      <c r="G32" s="837"/>
      <c r="H32" s="812"/>
    </row>
    <row r="33" spans="1:8" s="821" customFormat="1" ht="16.5" customHeight="1">
      <c r="A33" s="849">
        <f t="shared" si="0"/>
        <v>24</v>
      </c>
      <c r="B33" s="837"/>
      <c r="C33" s="837"/>
      <c r="D33" s="837"/>
      <c r="E33" s="836">
        <f t="shared" si="1"/>
        <v>60</v>
      </c>
      <c r="F33" s="837"/>
      <c r="G33" s="837"/>
      <c r="H33" s="812"/>
    </row>
    <row r="34" spans="1:8" s="821" customFormat="1" ht="16.5" customHeight="1">
      <c r="A34" s="849">
        <f t="shared" si="0"/>
        <v>25</v>
      </c>
      <c r="B34" s="837"/>
      <c r="C34" s="837"/>
      <c r="D34" s="837"/>
      <c r="E34" s="836">
        <f t="shared" si="1"/>
        <v>61</v>
      </c>
      <c r="F34" s="837"/>
      <c r="G34" s="837"/>
      <c r="H34" s="812"/>
    </row>
    <row r="35" spans="1:8" s="821" customFormat="1" ht="16.5" customHeight="1">
      <c r="A35" s="849">
        <f t="shared" si="0"/>
        <v>26</v>
      </c>
      <c r="B35" s="837"/>
      <c r="C35" s="837"/>
      <c r="D35" s="837"/>
      <c r="E35" s="836">
        <f t="shared" si="1"/>
        <v>62</v>
      </c>
      <c r="F35" s="837"/>
      <c r="G35" s="837"/>
      <c r="H35" s="812"/>
    </row>
    <row r="36" spans="1:8" s="821" customFormat="1" ht="16.5" customHeight="1">
      <c r="A36" s="849">
        <f t="shared" si="0"/>
        <v>27</v>
      </c>
      <c r="B36" s="837"/>
      <c r="C36" s="812"/>
      <c r="D36" s="837"/>
      <c r="E36" s="836">
        <f t="shared" si="1"/>
        <v>63</v>
      </c>
      <c r="F36" s="837"/>
      <c r="G36" s="837"/>
      <c r="H36" s="812"/>
    </row>
    <row r="37" spans="1:8" s="821" customFormat="1" ht="16.5" customHeight="1">
      <c r="A37" s="849">
        <f t="shared" si="0"/>
        <v>28</v>
      </c>
      <c r="B37" s="837"/>
      <c r="C37" s="812"/>
      <c r="D37" s="837"/>
      <c r="E37" s="836">
        <f t="shared" si="1"/>
        <v>64</v>
      </c>
      <c r="F37" s="837"/>
      <c r="G37" s="837"/>
      <c r="H37" s="812"/>
    </row>
    <row r="38" spans="1:8" s="821" customFormat="1" ht="16.5" customHeight="1">
      <c r="A38" s="849">
        <f t="shared" si="0"/>
        <v>29</v>
      </c>
      <c r="B38" s="837"/>
      <c r="C38" s="812"/>
      <c r="D38" s="837"/>
      <c r="E38" s="836">
        <f t="shared" si="1"/>
        <v>65</v>
      </c>
      <c r="F38" s="837"/>
      <c r="G38" s="837"/>
      <c r="H38" s="812"/>
    </row>
    <row r="39" spans="1:8" s="821" customFormat="1" ht="16.5" customHeight="1">
      <c r="A39" s="849">
        <f t="shared" si="0"/>
        <v>30</v>
      </c>
      <c r="B39" s="837"/>
      <c r="C39" s="837"/>
      <c r="D39" s="837"/>
      <c r="E39" s="836">
        <f t="shared" si="1"/>
        <v>66</v>
      </c>
      <c r="F39" s="837"/>
      <c r="G39" s="837"/>
      <c r="H39" s="812"/>
    </row>
    <row r="40" spans="1:8" s="821" customFormat="1" ht="16.5" customHeight="1">
      <c r="A40" s="849">
        <f t="shared" si="0"/>
        <v>31</v>
      </c>
      <c r="B40" s="837"/>
      <c r="C40" s="812"/>
      <c r="D40" s="837"/>
      <c r="E40" s="836">
        <f t="shared" si="1"/>
        <v>67</v>
      </c>
      <c r="F40" s="837"/>
      <c r="G40" s="837"/>
      <c r="H40" s="812"/>
    </row>
    <row r="41" spans="1:8" s="821" customFormat="1" ht="16.5" customHeight="1">
      <c r="A41" s="849">
        <f t="shared" si="0"/>
        <v>32</v>
      </c>
      <c r="B41" s="837"/>
      <c r="C41" s="812"/>
      <c r="D41" s="837"/>
      <c r="E41" s="836">
        <f t="shared" si="1"/>
        <v>68</v>
      </c>
      <c r="F41" s="837"/>
      <c r="G41" s="837"/>
      <c r="H41" s="812"/>
    </row>
    <row r="42" spans="1:8" s="821" customFormat="1" ht="16.5" customHeight="1">
      <c r="A42" s="849">
        <f t="shared" si="0"/>
        <v>33</v>
      </c>
      <c r="B42" s="837"/>
      <c r="C42" s="812"/>
      <c r="D42" s="837"/>
      <c r="E42" s="836">
        <f t="shared" si="1"/>
        <v>69</v>
      </c>
      <c r="F42" s="837"/>
      <c r="G42" s="837"/>
      <c r="H42" s="812"/>
    </row>
    <row r="43" spans="1:8" s="821" customFormat="1" ht="16.5" customHeight="1">
      <c r="A43" s="849">
        <f t="shared" si="0"/>
        <v>34</v>
      </c>
      <c r="B43" s="837"/>
      <c r="C43" s="812"/>
      <c r="D43" s="837"/>
      <c r="E43" s="836">
        <f t="shared" si="1"/>
        <v>70</v>
      </c>
      <c r="F43" s="837"/>
      <c r="G43" s="837"/>
      <c r="H43" s="812"/>
    </row>
    <row r="44" spans="1:8" s="821" customFormat="1" ht="16.5" customHeight="1">
      <c r="A44" s="849">
        <f t="shared" si="0"/>
        <v>35</v>
      </c>
      <c r="B44" s="837"/>
      <c r="C44" s="812"/>
      <c r="D44" s="837"/>
      <c r="E44" s="836">
        <f t="shared" si="1"/>
        <v>71</v>
      </c>
      <c r="F44" s="837"/>
      <c r="G44" s="837"/>
      <c r="H44" s="812"/>
    </row>
    <row r="45" spans="1:8" s="821" customFormat="1" ht="16.5" customHeight="1">
      <c r="A45" s="849">
        <f t="shared" si="0"/>
        <v>36</v>
      </c>
      <c r="B45" s="837"/>
      <c r="C45" s="812"/>
      <c r="D45" s="837"/>
      <c r="E45" s="836">
        <f t="shared" si="1"/>
        <v>72</v>
      </c>
      <c r="F45" s="812"/>
      <c r="G45" s="837"/>
      <c r="H45" s="812"/>
    </row>
    <row r="46" spans="1:8" s="821" customFormat="1" ht="15" customHeight="1">
      <c r="A46" s="822"/>
      <c r="B46" s="823"/>
      <c r="C46" s="812"/>
      <c r="D46" s="850"/>
      <c r="E46" s="812"/>
      <c r="F46" s="851"/>
      <c r="G46" s="838"/>
      <c r="H46" s="820"/>
    </row>
    <row r="47" spans="1:8" s="821" customFormat="1" ht="15" customHeight="1">
      <c r="A47" s="822"/>
      <c r="B47" s="823"/>
      <c r="C47" s="812"/>
      <c r="D47" s="813"/>
      <c r="E47" s="812"/>
      <c r="F47" s="816"/>
      <c r="G47" s="811"/>
      <c r="H47" s="820"/>
    </row>
    <row r="48" spans="1:8" s="821" customFormat="1" ht="15" customHeight="1">
      <c r="A48" s="822"/>
      <c r="B48" s="823"/>
      <c r="C48" s="812"/>
      <c r="D48" s="813"/>
      <c r="E48" s="812"/>
      <c r="F48" s="816"/>
      <c r="G48" s="811"/>
      <c r="H48" s="820"/>
    </row>
    <row r="49" spans="1:8" s="821" customFormat="1" ht="15" customHeight="1">
      <c r="A49" s="822"/>
      <c r="B49" s="823"/>
      <c r="C49" s="812"/>
      <c r="D49" s="813"/>
      <c r="E49" s="812"/>
      <c r="F49" s="816"/>
      <c r="G49" s="811"/>
      <c r="H49" s="820"/>
    </row>
    <row r="50" spans="1:8" s="821" customFormat="1" ht="15" customHeight="1">
      <c r="A50" s="822"/>
      <c r="B50" s="823"/>
      <c r="C50" s="812"/>
      <c r="D50" s="813"/>
      <c r="E50" s="812"/>
      <c r="F50" s="816"/>
      <c r="G50" s="811"/>
      <c r="H50" s="820"/>
    </row>
    <row r="51" spans="1:8" s="821" customFormat="1" ht="15" customHeight="1">
      <c r="A51" s="822"/>
      <c r="B51" s="823"/>
      <c r="C51" s="812"/>
      <c r="D51" s="813"/>
      <c r="E51" s="812"/>
      <c r="F51" s="816"/>
      <c r="G51" s="811"/>
      <c r="H51" s="820"/>
    </row>
    <row r="52" spans="1:8" s="821" customFormat="1" ht="15" customHeight="1">
      <c r="A52" s="822"/>
      <c r="B52" s="823"/>
      <c r="C52" s="812"/>
      <c r="D52" s="813"/>
      <c r="E52" s="812"/>
      <c r="F52" s="816"/>
      <c r="G52" s="811"/>
      <c r="H52" s="820"/>
    </row>
    <row r="53" spans="1:8" s="821" customFormat="1" ht="15" customHeight="1">
      <c r="A53" s="822"/>
      <c r="B53" s="823"/>
      <c r="C53" s="812"/>
      <c r="D53" s="813"/>
      <c r="E53" s="812"/>
      <c r="F53" s="816"/>
      <c r="G53" s="811"/>
      <c r="H53" s="820"/>
    </row>
    <row r="54" spans="1:8" s="821" customFormat="1" ht="15" customHeight="1">
      <c r="A54" s="822"/>
      <c r="B54" s="823"/>
      <c r="C54" s="812"/>
      <c r="D54" s="813"/>
      <c r="E54" s="812"/>
      <c r="F54" s="816"/>
      <c r="G54" s="811"/>
      <c r="H54" s="820"/>
    </row>
    <row r="55" spans="1:8" s="821" customFormat="1" ht="15" customHeight="1">
      <c r="A55" s="822"/>
      <c r="B55" s="823"/>
      <c r="C55" s="812"/>
      <c r="D55" s="813"/>
      <c r="E55" s="812"/>
      <c r="F55" s="816"/>
      <c r="G55" s="811"/>
      <c r="H55" s="820"/>
    </row>
    <row r="56" spans="1:8" s="821" customFormat="1" ht="15" customHeight="1">
      <c r="A56" s="822"/>
      <c r="B56" s="823"/>
      <c r="C56" s="812"/>
      <c r="D56" s="813"/>
      <c r="E56" s="812"/>
      <c r="F56" s="816"/>
      <c r="G56" s="811"/>
      <c r="H56" s="820"/>
    </row>
    <row r="57" spans="1:8" s="821" customFormat="1" ht="15" customHeight="1">
      <c r="A57" s="822"/>
      <c r="B57" s="823"/>
      <c r="C57" s="812"/>
      <c r="D57" s="813"/>
      <c r="E57" s="812"/>
      <c r="F57" s="816"/>
      <c r="G57" s="811"/>
      <c r="H57" s="820"/>
    </row>
    <row r="58" spans="1:8" s="821" customFormat="1" ht="15" customHeight="1">
      <c r="A58" s="822"/>
      <c r="B58" s="823"/>
      <c r="C58" s="812"/>
      <c r="D58" s="813"/>
      <c r="E58" s="812"/>
      <c r="F58" s="816"/>
      <c r="G58" s="811"/>
      <c r="H58" s="820"/>
    </row>
    <row r="59" spans="1:8" s="821" customFormat="1" ht="15" customHeight="1">
      <c r="A59" s="822"/>
      <c r="B59" s="823"/>
      <c r="C59" s="812"/>
      <c r="D59" s="813"/>
      <c r="E59" s="812"/>
      <c r="F59" s="816"/>
      <c r="G59" s="811"/>
      <c r="H59" s="820"/>
    </row>
    <row r="60" spans="1:8" s="821" customFormat="1" ht="15" customHeight="1">
      <c r="A60" s="822"/>
      <c r="B60" s="823"/>
      <c r="C60" s="812"/>
      <c r="D60" s="813"/>
      <c r="E60" s="812"/>
      <c r="F60" s="816"/>
      <c r="G60" s="811"/>
      <c r="H60" s="820"/>
    </row>
    <row r="61" spans="1:8" s="821" customFormat="1" ht="15" customHeight="1">
      <c r="A61" s="822"/>
      <c r="B61" s="823"/>
      <c r="C61" s="812"/>
      <c r="D61" s="813"/>
      <c r="E61" s="812"/>
      <c r="F61" s="816"/>
      <c r="G61" s="811"/>
      <c r="H61" s="820"/>
    </row>
    <row r="62" spans="1:8" s="821" customFormat="1" ht="15" customHeight="1">
      <c r="A62" s="822"/>
      <c r="B62" s="823"/>
      <c r="C62" s="812"/>
      <c r="D62" s="813"/>
      <c r="E62" s="812"/>
      <c r="F62" s="816"/>
      <c r="G62" s="811"/>
      <c r="H62" s="820"/>
    </row>
    <row r="63" spans="1:8" s="821" customFormat="1" ht="15" customHeight="1">
      <c r="A63" s="822"/>
      <c r="B63" s="823"/>
      <c r="C63" s="812"/>
      <c r="D63" s="813"/>
      <c r="E63" s="812"/>
      <c r="F63" s="816"/>
      <c r="G63" s="811"/>
      <c r="H63" s="820"/>
    </row>
    <row r="64" spans="1:8" s="821" customFormat="1" ht="15" customHeight="1">
      <c r="A64" s="822"/>
      <c r="B64" s="823"/>
      <c r="C64" s="812"/>
      <c r="D64" s="813"/>
      <c r="E64" s="812"/>
      <c r="F64" s="816"/>
      <c r="G64" s="811"/>
      <c r="H64" s="820"/>
    </row>
    <row r="65" spans="1:8" s="821" customFormat="1" ht="15" customHeight="1">
      <c r="A65" s="822"/>
      <c r="B65" s="823"/>
      <c r="C65" s="812"/>
      <c r="D65" s="813"/>
      <c r="E65" s="812"/>
      <c r="F65" s="816"/>
      <c r="G65" s="811"/>
      <c r="H65" s="820"/>
    </row>
    <row r="66" spans="1:8" s="821" customFormat="1" ht="15" customHeight="1">
      <c r="A66" s="822"/>
      <c r="B66" s="823"/>
      <c r="C66" s="812"/>
      <c r="D66" s="813"/>
      <c r="E66" s="812"/>
      <c r="F66" s="816"/>
      <c r="G66" s="811"/>
      <c r="H66" s="820"/>
    </row>
    <row r="67" spans="1:8" s="821" customFormat="1" ht="15" customHeight="1">
      <c r="A67" s="822"/>
      <c r="B67" s="823"/>
      <c r="C67" s="812"/>
      <c r="D67" s="813"/>
      <c r="E67" s="812"/>
      <c r="F67" s="816"/>
      <c r="G67" s="811"/>
      <c r="H67" s="820"/>
    </row>
    <row r="68" spans="1:8" s="821" customFormat="1" ht="15" customHeight="1">
      <c r="A68" s="822"/>
      <c r="B68" s="823"/>
      <c r="C68" s="812"/>
      <c r="D68" s="813"/>
      <c r="E68" s="812"/>
      <c r="F68" s="816"/>
      <c r="G68" s="811"/>
      <c r="H68" s="820"/>
    </row>
    <row r="69" spans="1:8" s="821" customFormat="1" ht="15" customHeight="1">
      <c r="A69" s="822"/>
      <c r="B69" s="823"/>
      <c r="C69" s="812"/>
      <c r="D69" s="813"/>
      <c r="E69" s="812"/>
      <c r="F69" s="816"/>
      <c r="G69" s="811"/>
      <c r="H69" s="820"/>
    </row>
    <row r="70" spans="1:8" s="821" customFormat="1" ht="15" customHeight="1">
      <c r="A70" s="822"/>
      <c r="B70" s="823"/>
      <c r="C70" s="812"/>
      <c r="D70" s="813"/>
      <c r="E70" s="812"/>
      <c r="F70" s="816"/>
      <c r="G70" s="811"/>
      <c r="H70" s="820"/>
    </row>
    <row r="71" spans="1:8" s="821" customFormat="1" ht="15" customHeight="1">
      <c r="A71" s="822"/>
      <c r="B71" s="823"/>
      <c r="C71" s="812"/>
      <c r="D71" s="813"/>
      <c r="E71" s="812"/>
      <c r="F71" s="816"/>
      <c r="G71" s="811"/>
      <c r="H71" s="820"/>
    </row>
    <row r="72" spans="1:8" s="821" customFormat="1" ht="15" customHeight="1">
      <c r="A72" s="822"/>
      <c r="B72" s="823"/>
      <c r="C72" s="812"/>
      <c r="D72" s="813"/>
      <c r="E72" s="812"/>
      <c r="F72" s="816"/>
      <c r="G72" s="811"/>
      <c r="H72" s="820"/>
    </row>
    <row r="73" spans="1:8" s="821" customFormat="1" ht="15" customHeight="1">
      <c r="A73" s="822"/>
      <c r="B73" s="823"/>
      <c r="C73" s="812"/>
      <c r="D73" s="813"/>
      <c r="E73" s="812"/>
      <c r="F73" s="816"/>
      <c r="G73" s="811"/>
      <c r="H73" s="820"/>
    </row>
    <row r="74" spans="1:8" s="821" customFormat="1" ht="15" customHeight="1">
      <c r="A74" s="822"/>
      <c r="B74" s="823"/>
      <c r="C74" s="812"/>
      <c r="D74" s="813"/>
      <c r="E74" s="812"/>
      <c r="F74" s="816"/>
      <c r="G74" s="811"/>
      <c r="H74" s="820"/>
    </row>
    <row r="75" spans="1:8" s="821" customFormat="1" ht="15" customHeight="1">
      <c r="A75" s="822"/>
      <c r="B75" s="823"/>
      <c r="C75" s="812"/>
      <c r="D75" s="813"/>
      <c r="E75" s="812"/>
      <c r="F75" s="816"/>
      <c r="G75" s="811"/>
      <c r="H75" s="820"/>
    </row>
    <row r="76" spans="1:8" s="821" customFormat="1" ht="15" customHeight="1">
      <c r="A76" s="822"/>
      <c r="B76" s="823"/>
      <c r="C76" s="812"/>
      <c r="D76" s="813"/>
      <c r="E76" s="812"/>
      <c r="F76" s="816"/>
      <c r="G76" s="811"/>
      <c r="H76" s="820"/>
    </row>
    <row r="77" spans="1:8" s="821" customFormat="1" ht="15" customHeight="1">
      <c r="A77" s="822"/>
      <c r="B77" s="823"/>
      <c r="C77" s="812"/>
      <c r="D77" s="813"/>
      <c r="E77" s="812"/>
      <c r="F77" s="816"/>
      <c r="G77" s="811"/>
      <c r="H77" s="820"/>
    </row>
    <row r="78" spans="1:8" s="821" customFormat="1" ht="15" customHeight="1">
      <c r="A78" s="822"/>
      <c r="B78" s="823"/>
      <c r="C78" s="812"/>
      <c r="D78" s="813"/>
      <c r="E78" s="812"/>
      <c r="F78" s="816"/>
      <c r="G78" s="811"/>
      <c r="H78" s="820"/>
    </row>
    <row r="79" spans="1:8" s="821" customFormat="1" ht="15" customHeight="1">
      <c r="A79" s="822"/>
      <c r="B79" s="823"/>
      <c r="C79" s="812"/>
      <c r="D79" s="813"/>
      <c r="E79" s="812"/>
      <c r="F79" s="816"/>
      <c r="G79" s="811"/>
      <c r="H79" s="820"/>
    </row>
    <row r="80" spans="1:8" s="821" customFormat="1" ht="15" customHeight="1">
      <c r="A80" s="822"/>
      <c r="B80" s="823"/>
      <c r="C80" s="812"/>
      <c r="D80" s="813"/>
      <c r="E80" s="812"/>
      <c r="F80" s="816"/>
      <c r="G80" s="811"/>
      <c r="H80" s="820"/>
    </row>
    <row r="81" spans="1:8" s="821" customFormat="1" ht="15" customHeight="1">
      <c r="A81" s="822"/>
      <c r="B81" s="823"/>
      <c r="C81" s="812"/>
      <c r="D81" s="813"/>
      <c r="E81" s="812"/>
      <c r="F81" s="816"/>
      <c r="G81" s="811"/>
      <c r="H81" s="820"/>
    </row>
    <row r="82" spans="1:8" s="821" customFormat="1" ht="15" customHeight="1">
      <c r="A82" s="822"/>
      <c r="B82" s="823"/>
      <c r="C82" s="812"/>
      <c r="D82" s="813"/>
      <c r="E82" s="812"/>
      <c r="F82" s="816"/>
      <c r="G82" s="811"/>
      <c r="H82" s="820"/>
    </row>
    <row r="83" spans="1:8" s="821" customFormat="1" ht="15" customHeight="1">
      <c r="A83" s="822"/>
      <c r="B83" s="823"/>
      <c r="C83" s="812"/>
      <c r="D83" s="813"/>
      <c r="E83" s="812"/>
      <c r="F83" s="816"/>
      <c r="G83" s="811"/>
      <c r="H83" s="820"/>
    </row>
    <row r="84" spans="1:8" s="821" customFormat="1" ht="15" customHeight="1">
      <c r="A84" s="822"/>
      <c r="B84" s="823"/>
      <c r="C84" s="812"/>
      <c r="D84" s="813"/>
      <c r="E84" s="812"/>
      <c r="F84" s="816"/>
      <c r="G84" s="811"/>
      <c r="H84" s="820"/>
    </row>
    <row r="85" spans="1:8" s="821" customFormat="1" ht="15" customHeight="1">
      <c r="A85" s="822"/>
      <c r="B85" s="823"/>
      <c r="C85" s="812"/>
      <c r="D85" s="813"/>
      <c r="E85" s="812"/>
      <c r="F85" s="816"/>
      <c r="G85" s="811"/>
      <c r="H85" s="820"/>
    </row>
    <row r="86" spans="1:8" s="821" customFormat="1" ht="15" customHeight="1">
      <c r="A86" s="822"/>
      <c r="B86" s="823"/>
      <c r="C86" s="812"/>
      <c r="D86" s="813"/>
      <c r="E86" s="812"/>
      <c r="F86" s="816"/>
      <c r="G86" s="811"/>
      <c r="H86" s="820"/>
    </row>
    <row r="87" spans="1:8" s="821" customFormat="1" ht="15" customHeight="1">
      <c r="A87" s="822"/>
      <c r="B87" s="823"/>
      <c r="C87" s="812"/>
      <c r="D87" s="813"/>
      <c r="E87" s="812"/>
      <c r="F87" s="816"/>
      <c r="G87" s="811"/>
      <c r="H87" s="820"/>
    </row>
    <row r="88" spans="1:8" s="821" customFormat="1" ht="15" customHeight="1">
      <c r="A88" s="822"/>
      <c r="B88" s="823"/>
      <c r="C88" s="812"/>
      <c r="D88" s="813"/>
      <c r="E88" s="812"/>
      <c r="F88" s="816"/>
      <c r="G88" s="811"/>
      <c r="H88" s="820"/>
    </row>
    <row r="89" spans="1:8" s="821" customFormat="1" ht="15" customHeight="1">
      <c r="A89" s="822"/>
      <c r="B89" s="823"/>
      <c r="C89" s="812"/>
      <c r="D89" s="813"/>
      <c r="E89" s="812"/>
      <c r="F89" s="816"/>
      <c r="G89" s="811"/>
      <c r="H89" s="820"/>
    </row>
    <row r="90" spans="1:8" s="821" customFormat="1" ht="15" customHeight="1">
      <c r="A90" s="822"/>
      <c r="B90" s="823"/>
      <c r="C90" s="812"/>
      <c r="D90" s="813"/>
      <c r="E90" s="812"/>
      <c r="F90" s="816"/>
      <c r="G90" s="811"/>
      <c r="H90" s="820"/>
    </row>
    <row r="91" spans="1:8" s="821" customFormat="1" ht="15" customHeight="1">
      <c r="A91" s="822"/>
      <c r="B91" s="823"/>
      <c r="C91" s="812"/>
      <c r="D91" s="813"/>
      <c r="E91" s="812"/>
      <c r="F91" s="816"/>
      <c r="G91" s="811"/>
      <c r="H91" s="820"/>
    </row>
    <row r="92" spans="1:8" s="821" customFormat="1" ht="15" customHeight="1">
      <c r="A92" s="822"/>
      <c r="B92" s="823"/>
      <c r="C92" s="812"/>
      <c r="D92" s="813"/>
      <c r="E92" s="812"/>
      <c r="F92" s="816"/>
      <c r="G92" s="811"/>
      <c r="H92" s="820"/>
    </row>
    <row r="93" spans="1:8" s="821" customFormat="1" ht="15" customHeight="1">
      <c r="A93" s="822"/>
      <c r="B93" s="823"/>
      <c r="C93" s="812"/>
      <c r="D93" s="813"/>
      <c r="E93" s="812"/>
      <c r="F93" s="816"/>
      <c r="G93" s="811"/>
      <c r="H93" s="820"/>
    </row>
    <row r="94" spans="1:8" s="821" customFormat="1" ht="15" customHeight="1">
      <c r="A94" s="822"/>
      <c r="B94" s="823"/>
      <c r="C94" s="812"/>
      <c r="D94" s="813"/>
      <c r="E94" s="812"/>
      <c r="F94" s="816"/>
      <c r="G94" s="811"/>
      <c r="H94" s="820"/>
    </row>
    <row r="95" spans="1:8" s="821" customFormat="1" ht="15" customHeight="1">
      <c r="A95" s="822"/>
      <c r="B95" s="823"/>
      <c r="C95" s="812"/>
      <c r="D95" s="813"/>
      <c r="E95" s="812"/>
      <c r="F95" s="816"/>
      <c r="G95" s="811"/>
      <c r="H95" s="820"/>
    </row>
    <row r="96" spans="1:8" s="821" customFormat="1" ht="15" customHeight="1">
      <c r="A96" s="822"/>
      <c r="B96" s="823"/>
      <c r="C96" s="812"/>
      <c r="D96" s="813"/>
      <c r="E96" s="812"/>
      <c r="F96" s="816"/>
      <c r="G96" s="811"/>
      <c r="H96" s="820"/>
    </row>
    <row r="97" spans="1:8" s="821" customFormat="1" ht="15" customHeight="1">
      <c r="A97" s="822"/>
      <c r="B97" s="823"/>
      <c r="C97" s="812"/>
      <c r="D97" s="813"/>
      <c r="E97" s="812"/>
      <c r="F97" s="816"/>
      <c r="G97" s="811"/>
      <c r="H97" s="820"/>
    </row>
    <row r="98" spans="1:8" s="821" customFormat="1" ht="15" customHeight="1">
      <c r="A98" s="822"/>
      <c r="B98" s="823"/>
      <c r="C98" s="812"/>
      <c r="D98" s="813"/>
      <c r="E98" s="812"/>
      <c r="F98" s="816"/>
      <c r="G98" s="811"/>
      <c r="H98" s="820"/>
    </row>
    <row r="99" spans="1:8" s="821" customFormat="1" ht="15" customHeight="1">
      <c r="A99" s="822"/>
      <c r="B99" s="823"/>
      <c r="C99" s="812"/>
      <c r="D99" s="813"/>
      <c r="E99" s="812"/>
      <c r="F99" s="816"/>
      <c r="G99" s="811"/>
      <c r="H99" s="820"/>
    </row>
    <row r="100" spans="1:8" s="821" customFormat="1" ht="15" customHeight="1">
      <c r="A100" s="822"/>
      <c r="B100" s="823"/>
      <c r="C100" s="812"/>
      <c r="D100" s="813"/>
      <c r="E100" s="812"/>
      <c r="F100" s="816"/>
      <c r="G100" s="811"/>
      <c r="H100" s="820"/>
    </row>
    <row r="101" spans="1:8" s="821" customFormat="1" ht="15" customHeight="1">
      <c r="A101" s="822"/>
      <c r="B101" s="823"/>
      <c r="C101" s="812"/>
      <c r="D101" s="813"/>
      <c r="E101" s="812"/>
      <c r="F101" s="816"/>
      <c r="G101" s="811"/>
      <c r="H101" s="820"/>
    </row>
    <row r="102" spans="1:8" s="821" customFormat="1" ht="15" customHeight="1">
      <c r="A102" s="822"/>
      <c r="B102" s="823"/>
      <c r="C102" s="812"/>
      <c r="D102" s="813"/>
      <c r="E102" s="812"/>
      <c r="F102" s="816"/>
      <c r="G102" s="811"/>
      <c r="H102" s="820"/>
    </row>
    <row r="103" spans="1:8" s="821" customFormat="1" ht="15" customHeight="1">
      <c r="A103" s="822"/>
      <c r="B103" s="823"/>
      <c r="C103" s="812"/>
      <c r="D103" s="813"/>
      <c r="E103" s="812"/>
      <c r="F103" s="816"/>
      <c r="G103" s="811"/>
      <c r="H103" s="820"/>
    </row>
    <row r="104" spans="1:8" s="821" customFormat="1" ht="15" customHeight="1">
      <c r="A104" s="822"/>
      <c r="B104" s="823"/>
      <c r="C104" s="812"/>
      <c r="D104" s="813"/>
      <c r="E104" s="812"/>
      <c r="F104" s="816"/>
      <c r="G104" s="811"/>
      <c r="H104" s="820"/>
    </row>
    <row r="105" spans="1:8" s="821" customFormat="1" ht="15" customHeight="1">
      <c r="A105" s="822"/>
      <c r="B105" s="823"/>
      <c r="C105" s="812"/>
      <c r="D105" s="813"/>
      <c r="E105" s="812"/>
      <c r="F105" s="816"/>
      <c r="G105" s="811"/>
      <c r="H105" s="820"/>
    </row>
    <row r="106" spans="1:8" s="821" customFormat="1" ht="15" customHeight="1">
      <c r="A106" s="822"/>
      <c r="B106" s="823"/>
      <c r="C106" s="812"/>
      <c r="D106" s="813"/>
      <c r="E106" s="812"/>
      <c r="F106" s="816"/>
      <c r="G106" s="811"/>
      <c r="H106" s="820"/>
    </row>
    <row r="107" spans="1:8" s="821" customFormat="1" ht="15" customHeight="1">
      <c r="A107" s="822"/>
      <c r="B107" s="823"/>
      <c r="C107" s="812"/>
      <c r="D107" s="813"/>
      <c r="E107" s="812"/>
      <c r="F107" s="816"/>
      <c r="G107" s="811"/>
      <c r="H107" s="820"/>
    </row>
    <row r="108" spans="1:8" s="821" customFormat="1" ht="15" customHeight="1">
      <c r="A108" s="822"/>
      <c r="B108" s="823"/>
      <c r="C108" s="812"/>
      <c r="D108" s="813"/>
      <c r="E108" s="812"/>
      <c r="F108" s="816"/>
      <c r="G108" s="811"/>
      <c r="H108" s="820"/>
    </row>
    <row r="109" spans="1:8" s="821" customFormat="1" ht="15" customHeight="1">
      <c r="A109" s="822"/>
      <c r="B109" s="823"/>
      <c r="C109" s="812"/>
      <c r="D109" s="813"/>
      <c r="E109" s="812"/>
      <c r="F109" s="816"/>
      <c r="G109" s="811"/>
      <c r="H109" s="820"/>
    </row>
    <row r="110" spans="1:8" s="821" customFormat="1" ht="15" customHeight="1">
      <c r="A110" s="822"/>
      <c r="B110" s="823"/>
      <c r="C110" s="812"/>
      <c r="D110" s="813"/>
      <c r="E110" s="812"/>
      <c r="F110" s="816"/>
      <c r="G110" s="811"/>
      <c r="H110" s="820"/>
    </row>
    <row r="111" spans="1:8" s="821" customFormat="1" ht="15" customHeight="1">
      <c r="A111" s="822"/>
      <c r="B111" s="823"/>
      <c r="C111" s="812"/>
      <c r="D111" s="813"/>
      <c r="E111" s="812"/>
      <c r="F111" s="816"/>
      <c r="G111" s="811"/>
      <c r="H111" s="820"/>
    </row>
    <row r="112" spans="1:8" s="821" customFormat="1" ht="15" customHeight="1">
      <c r="A112" s="822"/>
      <c r="B112" s="823"/>
      <c r="C112" s="812"/>
      <c r="D112" s="813"/>
      <c r="E112" s="812"/>
      <c r="F112" s="816"/>
      <c r="G112" s="811"/>
      <c r="H112" s="820"/>
    </row>
    <row r="113" spans="1:8" s="821" customFormat="1" ht="15" customHeight="1">
      <c r="A113" s="822"/>
      <c r="B113" s="823"/>
      <c r="C113" s="812"/>
      <c r="D113" s="813"/>
      <c r="E113" s="812"/>
      <c r="F113" s="816"/>
      <c r="G113" s="811"/>
      <c r="H113" s="820"/>
    </row>
    <row r="114" spans="1:8" s="821" customFormat="1" ht="15" customHeight="1">
      <c r="A114" s="822"/>
      <c r="B114" s="823"/>
      <c r="C114" s="812"/>
      <c r="D114" s="813"/>
      <c r="E114" s="812"/>
      <c r="F114" s="816"/>
      <c r="G114" s="811"/>
      <c r="H114" s="820"/>
    </row>
    <row r="115" spans="1:8" s="821" customFormat="1" ht="15" customHeight="1">
      <c r="A115" s="822"/>
      <c r="B115" s="823"/>
      <c r="C115" s="812"/>
      <c r="D115" s="813"/>
      <c r="E115" s="812"/>
      <c r="F115" s="816"/>
      <c r="G115" s="811"/>
      <c r="H115" s="820"/>
    </row>
    <row r="116" spans="1:8" s="821" customFormat="1" ht="15" customHeight="1">
      <c r="A116" s="822"/>
      <c r="B116" s="823"/>
      <c r="C116" s="812"/>
      <c r="D116" s="813"/>
      <c r="E116" s="812"/>
      <c r="F116" s="816"/>
      <c r="G116" s="811"/>
      <c r="H116" s="820"/>
    </row>
    <row r="117" spans="1:8" s="821" customFormat="1" ht="15" customHeight="1">
      <c r="A117" s="822"/>
      <c r="B117" s="823"/>
      <c r="C117" s="812"/>
      <c r="D117" s="813"/>
      <c r="E117" s="812"/>
      <c r="F117" s="816"/>
      <c r="G117" s="811"/>
      <c r="H117" s="820"/>
    </row>
    <row r="118" spans="1:8" s="821" customFormat="1" ht="15" customHeight="1">
      <c r="A118" s="822"/>
      <c r="B118" s="823"/>
      <c r="C118" s="812"/>
      <c r="D118" s="813"/>
      <c r="E118" s="812"/>
      <c r="F118" s="816"/>
      <c r="G118" s="811"/>
      <c r="H118" s="820"/>
    </row>
    <row r="119" spans="1:8" s="821" customFormat="1" ht="15" customHeight="1">
      <c r="A119" s="822"/>
      <c r="B119" s="823"/>
      <c r="C119" s="812"/>
      <c r="D119" s="813"/>
      <c r="E119" s="812"/>
      <c r="F119" s="816"/>
      <c r="G119" s="811"/>
      <c r="H119" s="820"/>
    </row>
    <row r="120" spans="1:8" s="821" customFormat="1" ht="15" customHeight="1">
      <c r="A120" s="822"/>
      <c r="B120" s="823"/>
      <c r="C120" s="812"/>
      <c r="D120" s="813"/>
      <c r="E120" s="812"/>
      <c r="F120" s="816"/>
      <c r="G120" s="811"/>
      <c r="H120" s="820"/>
    </row>
    <row r="121" spans="1:8" s="821" customFormat="1" ht="15" customHeight="1">
      <c r="A121" s="822"/>
      <c r="B121" s="823"/>
      <c r="C121" s="812"/>
      <c r="D121" s="813"/>
      <c r="E121" s="812"/>
      <c r="F121" s="816"/>
      <c r="G121" s="811"/>
      <c r="H121" s="820"/>
    </row>
    <row r="122" spans="1:8" s="821" customFormat="1" ht="15" customHeight="1">
      <c r="A122" s="822"/>
      <c r="B122" s="823"/>
      <c r="C122" s="812"/>
      <c r="D122" s="813"/>
      <c r="E122" s="812"/>
      <c r="F122" s="816"/>
      <c r="G122" s="811"/>
      <c r="H122" s="820"/>
    </row>
    <row r="123" spans="1:8" s="821" customFormat="1" ht="15" customHeight="1">
      <c r="A123" s="822"/>
      <c r="B123" s="823"/>
      <c r="C123" s="812"/>
      <c r="D123" s="813"/>
      <c r="E123" s="812"/>
      <c r="F123" s="816"/>
      <c r="G123" s="811"/>
      <c r="H123" s="820"/>
    </row>
    <row r="124" spans="1:8" s="821" customFormat="1" ht="15" customHeight="1">
      <c r="A124" s="822"/>
      <c r="B124" s="823"/>
      <c r="C124" s="812"/>
      <c r="D124" s="813"/>
      <c r="E124" s="812"/>
      <c r="F124" s="816"/>
      <c r="G124" s="811"/>
      <c r="H124" s="820"/>
    </row>
    <row r="125" spans="1:8" s="821" customFormat="1" ht="15" customHeight="1">
      <c r="A125" s="822"/>
      <c r="B125" s="823"/>
      <c r="C125" s="812"/>
      <c r="D125" s="813"/>
      <c r="E125" s="812"/>
      <c r="F125" s="816"/>
      <c r="G125" s="811"/>
      <c r="H125" s="820"/>
    </row>
    <row r="126" spans="1:8" s="821" customFormat="1" ht="15" customHeight="1">
      <c r="A126" s="822"/>
      <c r="B126" s="823"/>
      <c r="C126" s="812"/>
      <c r="D126" s="813"/>
      <c r="E126" s="812"/>
      <c r="F126" s="816"/>
      <c r="G126" s="811"/>
      <c r="H126" s="820"/>
    </row>
    <row r="127" spans="1:8" s="821" customFormat="1" ht="15" customHeight="1">
      <c r="A127" s="822"/>
      <c r="B127" s="823"/>
      <c r="C127" s="812"/>
      <c r="D127" s="813"/>
      <c r="E127" s="812"/>
      <c r="F127" s="816"/>
      <c r="G127" s="811"/>
      <c r="H127" s="820"/>
    </row>
    <row r="128" spans="1:8" s="821" customFormat="1" ht="15" customHeight="1">
      <c r="A128" s="822"/>
      <c r="B128" s="823"/>
      <c r="C128" s="812"/>
      <c r="D128" s="813"/>
      <c r="E128" s="812"/>
      <c r="F128" s="816"/>
      <c r="G128" s="811"/>
      <c r="H128" s="820"/>
    </row>
    <row r="129" spans="1:8" s="821" customFormat="1" ht="15" customHeight="1">
      <c r="A129" s="822"/>
      <c r="B129" s="823"/>
      <c r="C129" s="812"/>
      <c r="D129" s="813"/>
      <c r="E129" s="812"/>
      <c r="F129" s="816"/>
      <c r="G129" s="811"/>
      <c r="H129" s="820"/>
    </row>
    <row r="130" spans="1:8" s="821" customFormat="1" ht="15" customHeight="1">
      <c r="A130" s="822"/>
      <c r="B130" s="823"/>
      <c r="C130" s="812"/>
      <c r="D130" s="813"/>
      <c r="E130" s="812"/>
      <c r="F130" s="816"/>
      <c r="G130" s="811"/>
      <c r="H130" s="820"/>
    </row>
    <row r="131" spans="1:8" s="821" customFormat="1" ht="10.5" customHeight="1">
      <c r="A131" s="822"/>
      <c r="B131" s="823"/>
      <c r="C131" s="812"/>
      <c r="D131" s="813"/>
      <c r="E131" s="812"/>
      <c r="F131" s="816"/>
      <c r="G131" s="811"/>
      <c r="H131" s="820"/>
    </row>
    <row r="132" spans="1:8" s="821" customFormat="1" ht="10.5" customHeight="1">
      <c r="A132" s="822"/>
      <c r="B132" s="823"/>
      <c r="C132" s="812"/>
      <c r="D132" s="813"/>
      <c r="E132" s="812"/>
      <c r="F132" s="816"/>
      <c r="G132" s="811"/>
      <c r="H132" s="820"/>
    </row>
    <row r="133" spans="1:8" s="821" customFormat="1" ht="10.5" customHeight="1">
      <c r="A133" s="822"/>
      <c r="B133" s="823"/>
      <c r="C133" s="812"/>
      <c r="D133" s="813"/>
      <c r="E133" s="812"/>
      <c r="F133" s="816"/>
      <c r="G133" s="811"/>
      <c r="H133" s="820"/>
    </row>
    <row r="134" spans="1:8" s="821" customFormat="1" ht="10.5" customHeight="1">
      <c r="A134" s="822"/>
      <c r="B134" s="823"/>
      <c r="C134" s="812"/>
      <c r="D134" s="813"/>
      <c r="E134" s="812"/>
      <c r="F134" s="816"/>
      <c r="G134" s="811"/>
      <c r="H134" s="820"/>
    </row>
    <row r="135" spans="1:8" s="821" customFormat="1" ht="10.5" customHeight="1">
      <c r="A135" s="822"/>
      <c r="B135" s="823"/>
      <c r="C135" s="812"/>
      <c r="D135" s="813"/>
      <c r="E135" s="812"/>
      <c r="F135" s="816"/>
      <c r="G135" s="811"/>
      <c r="H135" s="820"/>
    </row>
    <row r="136" spans="1:8" s="821" customFormat="1" ht="10.5" customHeight="1">
      <c r="A136" s="822"/>
      <c r="B136" s="823"/>
      <c r="C136" s="812"/>
      <c r="D136" s="813"/>
      <c r="E136" s="812"/>
      <c r="F136" s="816"/>
      <c r="G136" s="811"/>
      <c r="H136" s="820"/>
    </row>
    <row r="137" spans="1:8" s="821" customFormat="1" ht="10.5" customHeight="1">
      <c r="A137" s="822"/>
      <c r="B137" s="823"/>
      <c r="C137" s="812"/>
      <c r="D137" s="813"/>
      <c r="E137" s="812"/>
      <c r="F137" s="816"/>
      <c r="G137" s="811"/>
      <c r="H137" s="820"/>
    </row>
    <row r="138" spans="1:8" s="821" customFormat="1" ht="10.5" customHeight="1">
      <c r="A138" s="822"/>
      <c r="B138" s="823"/>
      <c r="C138" s="812"/>
      <c r="D138" s="813"/>
      <c r="E138" s="812"/>
      <c r="F138" s="816"/>
      <c r="G138" s="811"/>
      <c r="H138" s="820"/>
    </row>
    <row r="139" spans="1:8" s="821" customFormat="1" ht="11.25">
      <c r="A139" s="822"/>
      <c r="B139" s="823"/>
      <c r="C139" s="812"/>
      <c r="D139" s="813"/>
      <c r="E139" s="812"/>
      <c r="F139" s="816"/>
      <c r="G139" s="811"/>
      <c r="H139" s="820"/>
    </row>
    <row r="140" spans="1:8" s="821" customFormat="1" ht="10.5" customHeight="1">
      <c r="A140" s="822"/>
      <c r="B140" s="823"/>
      <c r="C140" s="812"/>
      <c r="D140" s="813"/>
      <c r="E140" s="812"/>
      <c r="F140" s="816"/>
      <c r="G140" s="811"/>
      <c r="H140" s="820"/>
    </row>
    <row r="141" spans="1:8" s="821" customFormat="1" ht="11.25">
      <c r="A141" s="822"/>
      <c r="B141" s="823"/>
      <c r="C141" s="812"/>
      <c r="D141" s="813"/>
      <c r="E141" s="812"/>
      <c r="F141" s="816"/>
      <c r="G141" s="811"/>
      <c r="H141" s="820"/>
    </row>
    <row r="142" spans="1:8" s="821" customFormat="1" ht="10.5" customHeight="1">
      <c r="A142" s="822"/>
      <c r="B142" s="823"/>
      <c r="C142" s="812"/>
      <c r="D142" s="813"/>
      <c r="E142" s="812"/>
      <c r="F142" s="816"/>
      <c r="G142" s="811"/>
      <c r="H142" s="820"/>
    </row>
    <row r="143" spans="1:8" s="821" customFormat="1" ht="10.5" customHeight="1">
      <c r="A143" s="822"/>
      <c r="B143" s="823"/>
      <c r="C143" s="812"/>
      <c r="D143" s="813"/>
      <c r="E143" s="812"/>
      <c r="F143" s="816"/>
      <c r="G143" s="811"/>
      <c r="H143" s="820"/>
    </row>
    <row r="144" spans="1:8" s="821" customFormat="1" ht="10.5" customHeight="1">
      <c r="A144" s="822"/>
      <c r="B144" s="823"/>
      <c r="C144" s="812"/>
      <c r="D144" s="813"/>
      <c r="E144" s="812"/>
      <c r="F144" s="816"/>
      <c r="G144" s="811"/>
      <c r="H144" s="820"/>
    </row>
    <row r="145" spans="1:8" s="821" customFormat="1" ht="10.5" customHeight="1">
      <c r="A145" s="822"/>
      <c r="B145" s="823"/>
      <c r="C145" s="812"/>
      <c r="D145" s="813"/>
      <c r="E145" s="812"/>
      <c r="F145" s="816"/>
      <c r="G145" s="811"/>
      <c r="H145" s="820"/>
    </row>
    <row r="146" spans="1:8" s="821" customFormat="1" ht="10.5" customHeight="1">
      <c r="A146" s="822"/>
      <c r="B146" s="823"/>
      <c r="C146" s="812"/>
      <c r="D146" s="813"/>
      <c r="E146" s="812"/>
      <c r="F146" s="816"/>
      <c r="G146" s="811"/>
      <c r="H146" s="820"/>
    </row>
    <row r="147" spans="1:8" s="821" customFormat="1" ht="10.5" customHeight="1">
      <c r="A147" s="822"/>
      <c r="B147" s="823"/>
      <c r="C147" s="812"/>
      <c r="D147" s="813"/>
      <c r="E147" s="812"/>
      <c r="F147" s="816"/>
      <c r="G147" s="811"/>
      <c r="H147" s="820"/>
    </row>
    <row r="148" spans="1:8" s="821" customFormat="1" ht="10.5" customHeight="1">
      <c r="A148" s="822"/>
      <c r="B148" s="823"/>
      <c r="C148" s="812"/>
      <c r="D148" s="813"/>
      <c r="E148" s="812"/>
      <c r="F148" s="816"/>
      <c r="G148" s="811"/>
      <c r="H148" s="820"/>
    </row>
    <row r="149" spans="1:8" s="821" customFormat="1" ht="10.5" customHeight="1">
      <c r="A149" s="822"/>
      <c r="B149" s="823"/>
      <c r="C149" s="812"/>
      <c r="D149" s="813"/>
      <c r="E149" s="812"/>
      <c r="F149" s="816"/>
      <c r="G149" s="811"/>
      <c r="H149" s="820"/>
    </row>
    <row r="150" spans="1:8" s="821" customFormat="1" ht="10.5" customHeight="1">
      <c r="A150" s="822"/>
      <c r="B150" s="823"/>
      <c r="C150" s="812"/>
      <c r="D150" s="813"/>
      <c r="E150" s="812"/>
      <c r="F150" s="816"/>
      <c r="G150" s="811"/>
      <c r="H150" s="820"/>
    </row>
    <row r="151" spans="1:8" s="821" customFormat="1" ht="10.5" customHeight="1">
      <c r="A151" s="822"/>
      <c r="B151" s="823"/>
      <c r="C151" s="812"/>
      <c r="D151" s="813"/>
      <c r="E151" s="812"/>
      <c r="F151" s="816"/>
      <c r="G151" s="811"/>
      <c r="H151" s="820"/>
    </row>
    <row r="152" spans="1:8" s="821" customFormat="1" ht="10.5" customHeight="1">
      <c r="A152" s="822"/>
      <c r="B152" s="823"/>
      <c r="C152" s="812"/>
      <c r="D152" s="813"/>
      <c r="E152" s="812"/>
      <c r="F152" s="816"/>
      <c r="G152" s="811"/>
      <c r="H152" s="820"/>
    </row>
    <row r="153" spans="1:8" s="821" customFormat="1" ht="10.5" customHeight="1">
      <c r="A153" s="822"/>
      <c r="B153" s="823"/>
      <c r="C153" s="812"/>
      <c r="D153" s="813"/>
      <c r="E153" s="812"/>
      <c r="F153" s="816"/>
      <c r="G153" s="811"/>
      <c r="H153" s="820"/>
    </row>
    <row r="154" spans="1:8" s="821" customFormat="1" ht="10.5" customHeight="1">
      <c r="A154" s="822"/>
      <c r="B154" s="823"/>
      <c r="C154" s="812"/>
      <c r="D154" s="813"/>
      <c r="E154" s="812"/>
      <c r="F154" s="816"/>
      <c r="G154" s="811"/>
      <c r="H154" s="820"/>
    </row>
    <row r="155" spans="1:8" s="821" customFormat="1" ht="10.5" customHeight="1">
      <c r="A155" s="822"/>
      <c r="B155" s="823"/>
      <c r="C155" s="812"/>
      <c r="D155" s="813"/>
      <c r="E155" s="812"/>
      <c r="F155" s="816"/>
      <c r="G155" s="811"/>
      <c r="H155" s="820"/>
    </row>
    <row r="156" spans="1:8" s="821" customFormat="1" ht="10.5" customHeight="1">
      <c r="A156" s="822"/>
      <c r="B156" s="823"/>
      <c r="C156" s="812"/>
      <c r="D156" s="813"/>
      <c r="E156" s="812"/>
      <c r="F156" s="816"/>
      <c r="G156" s="811"/>
      <c r="H156" s="820"/>
    </row>
    <row r="157" spans="1:8" s="821" customFormat="1" ht="10.5" customHeight="1">
      <c r="A157" s="822"/>
      <c r="B157" s="823"/>
      <c r="C157" s="812"/>
      <c r="D157" s="813"/>
      <c r="E157" s="812"/>
      <c r="F157" s="816"/>
      <c r="G157" s="811"/>
      <c r="H157" s="820"/>
    </row>
    <row r="158" spans="1:8" s="821" customFormat="1" ht="11.25">
      <c r="A158" s="822"/>
      <c r="B158" s="823"/>
      <c r="C158" s="812"/>
      <c r="D158" s="813"/>
      <c r="E158" s="812"/>
      <c r="F158" s="816"/>
      <c r="G158" s="811"/>
      <c r="H158" s="820"/>
    </row>
    <row r="159" spans="1:8" s="821" customFormat="1" ht="11.25">
      <c r="A159" s="822"/>
      <c r="B159" s="823"/>
      <c r="C159" s="812"/>
      <c r="D159" s="813"/>
      <c r="E159" s="812"/>
      <c r="F159" s="816"/>
      <c r="G159" s="811"/>
      <c r="H159" s="820"/>
    </row>
    <row r="160" spans="1:8" s="821" customFormat="1" ht="11.25">
      <c r="A160" s="822"/>
      <c r="B160" s="823"/>
      <c r="C160" s="812"/>
      <c r="D160" s="813"/>
      <c r="E160" s="812"/>
      <c r="F160" s="816"/>
      <c r="G160" s="811"/>
      <c r="H160" s="820"/>
    </row>
    <row r="161" spans="1:8" s="821" customFormat="1" ht="11.25">
      <c r="A161" s="822"/>
      <c r="B161" s="823"/>
      <c r="C161" s="812"/>
      <c r="D161" s="813"/>
      <c r="E161" s="812"/>
      <c r="F161" s="816"/>
      <c r="G161" s="811"/>
      <c r="H161" s="820"/>
    </row>
    <row r="162" spans="1:8" s="821" customFormat="1" ht="11.25">
      <c r="A162" s="822"/>
      <c r="B162" s="823"/>
      <c r="C162" s="812"/>
      <c r="D162" s="813"/>
      <c r="E162" s="812"/>
      <c r="F162" s="816"/>
      <c r="G162" s="811"/>
      <c r="H162" s="820"/>
    </row>
    <row r="163" spans="1:8" s="821" customFormat="1" ht="11.25">
      <c r="A163" s="822"/>
      <c r="B163" s="823"/>
      <c r="C163" s="812"/>
      <c r="D163" s="813"/>
      <c r="E163" s="812"/>
      <c r="F163" s="816"/>
      <c r="G163" s="811"/>
      <c r="H163" s="820"/>
    </row>
    <row r="164" spans="1:8" s="821" customFormat="1" ht="11.25">
      <c r="A164" s="822"/>
      <c r="B164" s="823"/>
      <c r="C164" s="812"/>
      <c r="D164" s="813"/>
      <c r="E164" s="812"/>
      <c r="F164" s="816"/>
      <c r="G164" s="811"/>
      <c r="H164" s="820"/>
    </row>
    <row r="165" spans="1:8" s="821" customFormat="1" ht="11.25">
      <c r="A165" s="822"/>
      <c r="B165" s="823"/>
      <c r="C165" s="812"/>
      <c r="D165" s="813"/>
      <c r="E165" s="812"/>
      <c r="F165" s="816"/>
      <c r="G165" s="811"/>
      <c r="H165" s="820"/>
    </row>
    <row r="166" spans="1:8" s="821" customFormat="1" ht="11.25">
      <c r="A166" s="822"/>
      <c r="B166" s="823"/>
      <c r="C166" s="812"/>
      <c r="D166" s="813"/>
      <c r="E166" s="812"/>
      <c r="F166" s="816"/>
      <c r="G166" s="811"/>
      <c r="H166" s="820"/>
    </row>
    <row r="167" spans="1:8" s="821" customFormat="1" ht="11.25">
      <c r="A167" s="822"/>
      <c r="B167" s="823"/>
      <c r="C167" s="812"/>
      <c r="D167" s="813"/>
      <c r="E167" s="812"/>
      <c r="F167" s="816"/>
      <c r="G167" s="811"/>
      <c r="H167" s="820"/>
    </row>
    <row r="168" spans="1:8" s="821" customFormat="1" ht="10.5" customHeight="1">
      <c r="A168" s="822"/>
      <c r="B168" s="823"/>
      <c r="C168" s="812"/>
      <c r="D168" s="813"/>
      <c r="E168" s="812"/>
      <c r="F168" s="816"/>
      <c r="G168" s="811"/>
      <c r="H168" s="820"/>
    </row>
    <row r="169" spans="1:8" s="821" customFormat="1" ht="10.5" customHeight="1">
      <c r="A169" s="822"/>
      <c r="B169" s="823"/>
      <c r="C169" s="812"/>
      <c r="D169" s="813"/>
      <c r="E169" s="812"/>
      <c r="F169" s="816"/>
      <c r="G169" s="811"/>
      <c r="H169" s="820"/>
    </row>
    <row r="170" spans="1:8" s="821" customFormat="1" ht="10.5" customHeight="1">
      <c r="A170" s="822"/>
      <c r="B170" s="823"/>
      <c r="C170" s="812"/>
      <c r="D170" s="813"/>
      <c r="E170" s="812"/>
      <c r="F170" s="816"/>
      <c r="G170" s="811"/>
      <c r="H170" s="820"/>
    </row>
    <row r="171" spans="1:8" s="821" customFormat="1" ht="10.5" customHeight="1">
      <c r="A171" s="822"/>
      <c r="B171" s="823"/>
      <c r="C171" s="812"/>
      <c r="D171" s="813"/>
      <c r="E171" s="812"/>
      <c r="F171" s="816"/>
      <c r="G171" s="811"/>
      <c r="H171" s="820"/>
    </row>
    <row r="172" spans="1:8" s="821" customFormat="1" ht="10.5" customHeight="1">
      <c r="A172" s="822"/>
      <c r="B172" s="823"/>
      <c r="C172" s="812"/>
      <c r="D172" s="813"/>
      <c r="E172" s="812"/>
      <c r="F172" s="816"/>
      <c r="G172" s="811"/>
      <c r="H172" s="820"/>
    </row>
    <row r="173" spans="1:8" s="821" customFormat="1" ht="10.5" customHeight="1">
      <c r="A173" s="822"/>
      <c r="B173" s="823"/>
      <c r="C173" s="812"/>
      <c r="D173" s="813"/>
      <c r="E173" s="812"/>
      <c r="F173" s="816"/>
      <c r="G173" s="811"/>
      <c r="H173" s="820"/>
    </row>
    <row r="174" spans="1:8" s="821" customFormat="1" ht="10.5" customHeight="1">
      <c r="A174" s="822"/>
      <c r="B174" s="823"/>
      <c r="C174" s="812"/>
      <c r="D174" s="813"/>
      <c r="E174" s="812"/>
      <c r="F174" s="816"/>
      <c r="G174" s="811"/>
      <c r="H174" s="820"/>
    </row>
    <row r="175" spans="1:8" s="821" customFormat="1" ht="10.5" customHeight="1">
      <c r="A175" s="822"/>
      <c r="B175" s="823"/>
      <c r="C175" s="812"/>
      <c r="D175" s="813"/>
      <c r="E175" s="812"/>
      <c r="F175" s="816"/>
      <c r="G175" s="811"/>
      <c r="H175" s="820"/>
    </row>
    <row r="176" spans="1:8" s="821" customFormat="1" ht="10.5" customHeight="1">
      <c r="A176" s="822"/>
      <c r="B176" s="823"/>
      <c r="C176" s="812"/>
      <c r="D176" s="813"/>
      <c r="E176" s="812"/>
      <c r="F176" s="816"/>
      <c r="G176" s="811"/>
      <c r="H176" s="820"/>
    </row>
    <row r="177" spans="1:8" s="821" customFormat="1" ht="10.5" customHeight="1">
      <c r="A177" s="822"/>
      <c r="B177" s="823"/>
      <c r="C177" s="812"/>
      <c r="D177" s="813"/>
      <c r="E177" s="812"/>
      <c r="F177" s="816"/>
      <c r="G177" s="811"/>
      <c r="H177" s="820"/>
    </row>
    <row r="178" spans="1:8" s="821" customFormat="1" ht="10.5" customHeight="1">
      <c r="A178" s="822"/>
      <c r="B178" s="823"/>
      <c r="C178" s="812"/>
      <c r="D178" s="813"/>
      <c r="E178" s="812"/>
      <c r="F178" s="816"/>
      <c r="G178" s="811"/>
      <c r="H178" s="820"/>
    </row>
    <row r="179" spans="1:8" s="821" customFormat="1" ht="10.5" customHeight="1">
      <c r="A179" s="822"/>
      <c r="B179" s="823"/>
      <c r="C179" s="812"/>
      <c r="D179" s="813"/>
      <c r="E179" s="812"/>
      <c r="F179" s="816"/>
      <c r="G179" s="811"/>
      <c r="H179" s="820"/>
    </row>
    <row r="180" spans="1:8" s="821" customFormat="1" ht="10.5" customHeight="1">
      <c r="A180" s="822"/>
      <c r="B180" s="823"/>
      <c r="C180" s="812"/>
      <c r="D180" s="813"/>
      <c r="E180" s="812"/>
      <c r="F180" s="816"/>
      <c r="G180" s="811"/>
      <c r="H180" s="820"/>
    </row>
    <row r="181" spans="1:8" s="821" customFormat="1" ht="10.5" customHeight="1">
      <c r="A181" s="822"/>
      <c r="B181" s="823"/>
      <c r="C181" s="812"/>
      <c r="D181" s="813"/>
      <c r="E181" s="812"/>
      <c r="F181" s="816"/>
      <c r="G181" s="811"/>
      <c r="H181" s="820"/>
    </row>
    <row r="182" spans="1:8" s="821" customFormat="1" ht="10.5" customHeight="1">
      <c r="A182" s="822"/>
      <c r="B182" s="823"/>
      <c r="C182" s="812"/>
      <c r="D182" s="813"/>
      <c r="E182" s="812"/>
      <c r="F182" s="816"/>
      <c r="G182" s="811"/>
      <c r="H182" s="820"/>
    </row>
    <row r="183" spans="1:8" s="821" customFormat="1" ht="10.5" customHeight="1">
      <c r="A183" s="822"/>
      <c r="B183" s="823"/>
      <c r="C183" s="812"/>
      <c r="D183" s="813"/>
      <c r="E183" s="812"/>
      <c r="F183" s="816"/>
      <c r="G183" s="811"/>
      <c r="H183" s="820"/>
    </row>
    <row r="184" spans="1:8" s="821" customFormat="1" ht="10.5" customHeight="1">
      <c r="A184" s="822"/>
      <c r="B184" s="823"/>
      <c r="C184" s="812"/>
      <c r="D184" s="813"/>
      <c r="E184" s="812"/>
      <c r="F184" s="816"/>
      <c r="G184" s="811"/>
      <c r="H184" s="820"/>
    </row>
    <row r="185" spans="1:8" s="821" customFormat="1" ht="10.5" customHeight="1">
      <c r="A185" s="822"/>
      <c r="B185" s="823"/>
      <c r="C185" s="812"/>
      <c r="D185" s="813"/>
      <c r="E185" s="812"/>
      <c r="F185" s="816"/>
      <c r="G185" s="811"/>
      <c r="H185" s="820"/>
    </row>
    <row r="186" spans="1:8" s="821" customFormat="1" ht="10.5" customHeight="1">
      <c r="A186" s="822"/>
      <c r="B186" s="823"/>
      <c r="C186" s="812"/>
      <c r="D186" s="813"/>
      <c r="E186" s="812"/>
      <c r="F186" s="816"/>
      <c r="G186" s="811"/>
      <c r="H186" s="820"/>
    </row>
    <row r="187" spans="1:8" s="821" customFormat="1" ht="10.5" customHeight="1">
      <c r="A187" s="822"/>
      <c r="B187" s="823"/>
      <c r="C187" s="812"/>
      <c r="D187" s="813"/>
      <c r="E187" s="812"/>
      <c r="F187" s="816"/>
      <c r="G187" s="811"/>
      <c r="H187" s="820"/>
    </row>
    <row r="188" spans="1:8" s="821" customFormat="1" ht="10.5" customHeight="1">
      <c r="A188" s="822"/>
      <c r="B188" s="823"/>
      <c r="C188" s="812"/>
      <c r="D188" s="813"/>
      <c r="E188" s="812"/>
      <c r="F188" s="816"/>
      <c r="G188" s="811"/>
      <c r="H188" s="820"/>
    </row>
    <row r="189" spans="1:8" s="821" customFormat="1" ht="10.5" customHeight="1">
      <c r="A189" s="822"/>
      <c r="B189" s="823"/>
      <c r="C189" s="812"/>
      <c r="D189" s="813"/>
      <c r="E189" s="812"/>
      <c r="F189" s="816"/>
      <c r="G189" s="811"/>
      <c r="H189" s="820"/>
    </row>
    <row r="190" spans="1:8" s="821" customFormat="1" ht="10.5" customHeight="1">
      <c r="A190" s="822"/>
      <c r="B190" s="823"/>
      <c r="C190" s="812"/>
      <c r="D190" s="813"/>
      <c r="E190" s="812"/>
      <c r="F190" s="816"/>
      <c r="G190" s="811"/>
      <c r="H190" s="820"/>
    </row>
    <row r="191" spans="1:8" s="821" customFormat="1" ht="10.5" customHeight="1">
      <c r="A191" s="822"/>
      <c r="B191" s="823"/>
      <c r="C191" s="812"/>
      <c r="D191" s="813"/>
      <c r="E191" s="812"/>
      <c r="F191" s="816"/>
      <c r="G191" s="811"/>
      <c r="H191" s="820"/>
    </row>
    <row r="192" spans="1:8" s="821" customFormat="1" ht="10.5" customHeight="1">
      <c r="A192" s="822"/>
      <c r="B192" s="823"/>
      <c r="C192" s="812"/>
      <c r="D192" s="813"/>
      <c r="E192" s="812"/>
      <c r="F192" s="816"/>
      <c r="G192" s="811"/>
      <c r="H192" s="820"/>
    </row>
    <row r="193" spans="1:8" s="821" customFormat="1" ht="10.5" customHeight="1">
      <c r="A193" s="822"/>
      <c r="B193" s="823"/>
      <c r="C193" s="812"/>
      <c r="D193" s="813"/>
      <c r="E193" s="812"/>
      <c r="F193" s="816"/>
      <c r="G193" s="811"/>
      <c r="H193" s="820"/>
    </row>
    <row r="194" spans="1:8" s="821" customFormat="1" ht="10.5" customHeight="1">
      <c r="A194" s="822"/>
      <c r="B194" s="823"/>
      <c r="C194" s="812"/>
      <c r="D194" s="813"/>
      <c r="E194" s="812"/>
      <c r="F194" s="816"/>
      <c r="G194" s="811"/>
      <c r="H194" s="820"/>
    </row>
    <row r="195" spans="1:8" s="821" customFormat="1" ht="10.5" customHeight="1">
      <c r="A195" s="822"/>
      <c r="B195" s="823"/>
      <c r="C195" s="812"/>
      <c r="D195" s="813"/>
      <c r="E195" s="812"/>
      <c r="F195" s="816"/>
      <c r="G195" s="811"/>
      <c r="H195" s="820"/>
    </row>
    <row r="196" spans="1:8" s="821" customFormat="1" ht="10.5" customHeight="1">
      <c r="A196" s="822"/>
      <c r="B196" s="823"/>
      <c r="C196" s="812"/>
      <c r="D196" s="813"/>
      <c r="E196" s="812"/>
      <c r="F196" s="816"/>
      <c r="G196" s="811"/>
      <c r="H196" s="820"/>
    </row>
    <row r="197" spans="1:8" s="821" customFormat="1" ht="10.5" customHeight="1">
      <c r="A197" s="822"/>
      <c r="B197" s="823"/>
      <c r="C197" s="812"/>
      <c r="D197" s="813"/>
      <c r="E197" s="812"/>
      <c r="F197" s="816"/>
      <c r="G197" s="811"/>
      <c r="H197" s="820"/>
    </row>
    <row r="198" spans="1:8" s="821" customFormat="1" ht="10.5" customHeight="1">
      <c r="A198" s="822"/>
      <c r="B198" s="823"/>
      <c r="C198" s="812"/>
      <c r="D198" s="813"/>
      <c r="E198" s="812"/>
      <c r="F198" s="816"/>
      <c r="G198" s="811"/>
      <c r="H198" s="820"/>
    </row>
    <row r="199" spans="1:8" s="821" customFormat="1" ht="10.5" customHeight="1">
      <c r="A199" s="822"/>
      <c r="B199" s="823"/>
      <c r="C199" s="812"/>
      <c r="D199" s="813"/>
      <c r="E199" s="812"/>
      <c r="F199" s="816"/>
      <c r="G199" s="811"/>
      <c r="H199" s="820"/>
    </row>
    <row r="200" spans="1:8" s="821" customFormat="1" ht="10.5" customHeight="1">
      <c r="A200" s="822"/>
      <c r="B200" s="823"/>
      <c r="C200" s="812"/>
      <c r="D200" s="813"/>
      <c r="E200" s="812"/>
      <c r="F200" s="816"/>
      <c r="G200" s="811"/>
      <c r="H200" s="820"/>
    </row>
    <row r="201" spans="1:8" s="821" customFormat="1" ht="10.5" customHeight="1">
      <c r="A201" s="822"/>
      <c r="B201" s="823"/>
      <c r="C201" s="812"/>
      <c r="D201" s="813"/>
      <c r="E201" s="812"/>
      <c r="F201" s="816"/>
      <c r="G201" s="811"/>
      <c r="H201" s="820"/>
    </row>
    <row r="202" spans="1:8" s="821" customFormat="1" ht="11.25">
      <c r="A202" s="822"/>
      <c r="B202" s="823"/>
      <c r="C202" s="812"/>
      <c r="D202" s="813"/>
      <c r="E202" s="812"/>
      <c r="F202" s="816"/>
      <c r="G202" s="811"/>
      <c r="H202" s="820"/>
    </row>
    <row r="203" spans="1:8" s="821" customFormat="1" ht="10.5" customHeight="1">
      <c r="A203" s="822"/>
      <c r="B203" s="823"/>
      <c r="C203" s="812"/>
      <c r="D203" s="813"/>
      <c r="E203" s="812"/>
      <c r="F203" s="816"/>
      <c r="G203" s="811"/>
      <c r="H203" s="820"/>
    </row>
    <row r="204" spans="1:8" s="821" customFormat="1" ht="10.5" customHeight="1">
      <c r="A204" s="822"/>
      <c r="B204" s="823"/>
      <c r="C204" s="812"/>
      <c r="D204" s="813"/>
      <c r="E204" s="812"/>
      <c r="F204" s="816"/>
      <c r="G204" s="811"/>
      <c r="H204" s="820"/>
    </row>
    <row r="205" spans="1:8" s="821" customFormat="1" ht="10.5" customHeight="1">
      <c r="A205" s="822"/>
      <c r="B205" s="823"/>
      <c r="C205" s="812"/>
      <c r="D205" s="813"/>
      <c r="E205" s="812"/>
      <c r="F205" s="816"/>
      <c r="G205" s="811"/>
      <c r="H205" s="820"/>
    </row>
    <row r="206" spans="1:8" s="821" customFormat="1" ht="10.5" customHeight="1">
      <c r="A206" s="822"/>
      <c r="B206" s="823"/>
      <c r="C206" s="812"/>
      <c r="D206" s="813"/>
      <c r="E206" s="812"/>
      <c r="F206" s="816"/>
      <c r="G206" s="811"/>
      <c r="H206" s="820"/>
    </row>
    <row r="207" spans="1:8" s="821" customFormat="1" ht="10.5" customHeight="1">
      <c r="A207" s="822"/>
      <c r="B207" s="823"/>
      <c r="C207" s="812"/>
      <c r="D207" s="813"/>
      <c r="E207" s="812"/>
      <c r="F207" s="816"/>
      <c r="G207" s="811"/>
      <c r="H207" s="820"/>
    </row>
    <row r="208" spans="1:8" s="821" customFormat="1" ht="10.5" customHeight="1">
      <c r="A208" s="822"/>
      <c r="B208" s="823"/>
      <c r="C208" s="812"/>
      <c r="D208" s="813"/>
      <c r="E208" s="812"/>
      <c r="F208" s="816"/>
      <c r="G208" s="811"/>
      <c r="H208" s="820"/>
    </row>
    <row r="209" spans="1:8" s="821" customFormat="1" ht="10.5" customHeight="1">
      <c r="A209" s="822"/>
      <c r="B209" s="823"/>
      <c r="C209" s="812"/>
      <c r="D209" s="813"/>
      <c r="E209" s="812"/>
      <c r="F209" s="816"/>
      <c r="G209" s="811"/>
      <c r="H209" s="820"/>
    </row>
    <row r="210" spans="1:8" s="821" customFormat="1" ht="10.5" customHeight="1">
      <c r="A210" s="822"/>
      <c r="B210" s="823"/>
      <c r="C210" s="812"/>
      <c r="D210" s="813"/>
      <c r="E210" s="812"/>
      <c r="F210" s="816"/>
      <c r="G210" s="811"/>
      <c r="H210" s="820"/>
    </row>
    <row r="211" spans="1:8" s="821" customFormat="1" ht="10.5" customHeight="1">
      <c r="A211" s="822"/>
      <c r="B211" s="823"/>
      <c r="C211" s="812"/>
      <c r="D211" s="813"/>
      <c r="E211" s="812"/>
      <c r="F211" s="816"/>
      <c r="G211" s="811"/>
      <c r="H211" s="820"/>
    </row>
    <row r="212" spans="1:8" s="821" customFormat="1" ht="10.5" customHeight="1">
      <c r="A212" s="822"/>
      <c r="B212" s="823"/>
      <c r="C212" s="812"/>
      <c r="D212" s="813"/>
      <c r="E212" s="812"/>
      <c r="F212" s="816"/>
      <c r="G212" s="811"/>
      <c r="H212" s="820"/>
    </row>
    <row r="213" spans="1:8" s="821" customFormat="1" ht="10.5" customHeight="1">
      <c r="A213" s="822"/>
      <c r="B213" s="823"/>
      <c r="C213" s="812"/>
      <c r="D213" s="813"/>
      <c r="E213" s="812"/>
      <c r="F213" s="816"/>
      <c r="G213" s="811"/>
      <c r="H213" s="820"/>
    </row>
    <row r="214" spans="1:8" s="821" customFormat="1" ht="10.5" customHeight="1">
      <c r="A214" s="822"/>
      <c r="B214" s="823"/>
      <c r="C214" s="812"/>
      <c r="D214" s="813"/>
      <c r="E214" s="812"/>
      <c r="F214" s="816"/>
      <c r="G214" s="811"/>
      <c r="H214" s="820"/>
    </row>
    <row r="215" spans="1:8" s="821" customFormat="1" ht="10.5" customHeight="1">
      <c r="A215" s="822"/>
      <c r="B215" s="823"/>
      <c r="C215" s="812"/>
      <c r="D215" s="813"/>
      <c r="E215" s="812"/>
      <c r="F215" s="816"/>
      <c r="G215" s="811"/>
      <c r="H215" s="820"/>
    </row>
    <row r="216" spans="1:8" s="821" customFormat="1" ht="10.5" customHeight="1">
      <c r="A216" s="822"/>
      <c r="B216" s="823"/>
      <c r="C216" s="812"/>
      <c r="D216" s="813"/>
      <c r="E216" s="812"/>
      <c r="F216" s="816"/>
      <c r="G216" s="811"/>
      <c r="H216" s="820"/>
    </row>
    <row r="217" spans="1:8" s="821" customFormat="1" ht="10.5" customHeight="1">
      <c r="A217" s="822"/>
      <c r="B217" s="823"/>
      <c r="C217" s="812"/>
      <c r="D217" s="813"/>
      <c r="E217" s="812"/>
      <c r="F217" s="816"/>
      <c r="G217" s="811"/>
      <c r="H217" s="820"/>
    </row>
    <row r="218" spans="1:8" s="821" customFormat="1" ht="10.5" customHeight="1">
      <c r="A218" s="822"/>
      <c r="B218" s="823"/>
      <c r="C218" s="812"/>
      <c r="D218" s="813"/>
      <c r="E218" s="812"/>
      <c r="F218" s="816"/>
      <c r="G218" s="811"/>
      <c r="H218" s="820"/>
    </row>
    <row r="219" spans="1:8" s="821" customFormat="1" ht="10.5" customHeight="1">
      <c r="A219" s="822"/>
      <c r="B219" s="823"/>
      <c r="C219" s="812"/>
      <c r="D219" s="813"/>
      <c r="E219" s="812"/>
      <c r="F219" s="816"/>
      <c r="G219" s="811"/>
      <c r="H219" s="820"/>
    </row>
    <row r="220" spans="1:8" s="821" customFormat="1" ht="10.5" customHeight="1">
      <c r="A220" s="822"/>
      <c r="B220" s="823"/>
      <c r="C220" s="812"/>
      <c r="D220" s="813"/>
      <c r="E220" s="812"/>
      <c r="F220" s="816"/>
      <c r="G220" s="811"/>
      <c r="H220" s="820"/>
    </row>
    <row r="221" spans="1:8" s="821" customFormat="1" ht="10.5" customHeight="1">
      <c r="A221" s="822"/>
      <c r="B221" s="823"/>
      <c r="C221" s="812"/>
      <c r="D221" s="813"/>
      <c r="E221" s="812"/>
      <c r="F221" s="816"/>
      <c r="G221" s="811"/>
      <c r="H221" s="820"/>
    </row>
    <row r="222" spans="1:8" s="821" customFormat="1" ht="10.5" customHeight="1">
      <c r="A222" s="822"/>
      <c r="B222" s="823"/>
      <c r="C222" s="812"/>
      <c r="D222" s="813"/>
      <c r="E222" s="812"/>
      <c r="F222" s="816"/>
      <c r="G222" s="811"/>
      <c r="H222" s="820"/>
    </row>
    <row r="223" spans="1:8" s="821" customFormat="1" ht="10.5" customHeight="1">
      <c r="A223" s="822"/>
      <c r="B223" s="823"/>
      <c r="C223" s="812"/>
      <c r="D223" s="813"/>
      <c r="E223" s="812"/>
      <c r="F223" s="816"/>
      <c r="G223" s="811"/>
      <c r="H223" s="820"/>
    </row>
    <row r="224" spans="1:8" s="821" customFormat="1" ht="10.5" customHeight="1">
      <c r="A224" s="822"/>
      <c r="B224" s="823"/>
      <c r="C224" s="812"/>
      <c r="D224" s="813"/>
      <c r="E224" s="812"/>
      <c r="F224" s="816"/>
      <c r="G224" s="811"/>
      <c r="H224" s="820"/>
    </row>
    <row r="225" spans="1:8" s="821" customFormat="1" ht="10.5" customHeight="1">
      <c r="A225" s="822"/>
      <c r="B225" s="823"/>
      <c r="C225" s="812"/>
      <c r="D225" s="813"/>
      <c r="E225" s="812"/>
      <c r="F225" s="816"/>
      <c r="G225" s="811"/>
      <c r="H225" s="820"/>
    </row>
    <row r="226" spans="1:8" s="821" customFormat="1" ht="10.5" customHeight="1">
      <c r="A226" s="822"/>
      <c r="B226" s="823"/>
      <c r="C226" s="812"/>
      <c r="D226" s="813"/>
      <c r="E226" s="812"/>
      <c r="F226" s="816"/>
      <c r="G226" s="811"/>
      <c r="H226" s="820"/>
    </row>
    <row r="227" spans="1:8" s="821" customFormat="1" ht="10.5" customHeight="1">
      <c r="A227" s="822"/>
      <c r="B227" s="823"/>
      <c r="C227" s="812"/>
      <c r="D227" s="813"/>
      <c r="E227" s="812"/>
      <c r="F227" s="816"/>
      <c r="G227" s="811"/>
      <c r="H227" s="820"/>
    </row>
    <row r="228" spans="1:8" s="821" customFormat="1" ht="10.5" customHeight="1">
      <c r="A228" s="822"/>
      <c r="B228" s="823"/>
      <c r="C228" s="812"/>
      <c r="D228" s="813"/>
      <c r="E228" s="812"/>
      <c r="F228" s="816"/>
      <c r="G228" s="811"/>
      <c r="H228" s="820"/>
    </row>
    <row r="229" spans="1:8" s="821" customFormat="1" ht="10.5" customHeight="1">
      <c r="A229" s="822"/>
      <c r="B229" s="823"/>
      <c r="C229" s="812"/>
      <c r="D229" s="813"/>
      <c r="E229" s="812"/>
      <c r="F229" s="816"/>
      <c r="G229" s="811"/>
      <c r="H229" s="820"/>
    </row>
    <row r="230" spans="1:8" s="821" customFormat="1" ht="10.5" customHeight="1">
      <c r="A230" s="822"/>
      <c r="B230" s="823"/>
      <c r="C230" s="812"/>
      <c r="D230" s="813"/>
      <c r="E230" s="812"/>
      <c r="F230" s="816"/>
      <c r="G230" s="811"/>
      <c r="H230" s="820"/>
    </row>
    <row r="231" spans="1:8" s="821" customFormat="1" ht="10.5" customHeight="1">
      <c r="A231" s="822"/>
      <c r="B231" s="823"/>
      <c r="C231" s="812"/>
      <c r="D231" s="813"/>
      <c r="E231" s="812"/>
      <c r="F231" s="816"/>
      <c r="G231" s="811"/>
      <c r="H231" s="820"/>
    </row>
    <row r="232" spans="1:8" s="821" customFormat="1" ht="10.5" customHeight="1">
      <c r="A232" s="822"/>
      <c r="B232" s="823"/>
      <c r="C232" s="812"/>
      <c r="D232" s="813"/>
      <c r="E232" s="812"/>
      <c r="F232" s="816"/>
      <c r="G232" s="811"/>
      <c r="H232" s="820"/>
    </row>
    <row r="233" spans="1:8" s="821" customFormat="1" ht="10.5" customHeight="1">
      <c r="A233" s="822"/>
      <c r="B233" s="823"/>
      <c r="C233" s="812"/>
      <c r="D233" s="813"/>
      <c r="E233" s="812"/>
      <c r="F233" s="816"/>
      <c r="G233" s="811"/>
      <c r="H233" s="820"/>
    </row>
    <row r="234" spans="1:8" s="821" customFormat="1" ht="10.5" customHeight="1">
      <c r="A234" s="822"/>
      <c r="B234" s="823"/>
      <c r="C234" s="812"/>
      <c r="D234" s="813"/>
      <c r="E234" s="812"/>
      <c r="F234" s="816"/>
      <c r="G234" s="811"/>
      <c r="H234" s="820"/>
    </row>
    <row r="235" spans="1:8" s="821" customFormat="1" ht="10.5" customHeight="1">
      <c r="A235" s="822"/>
      <c r="B235" s="823"/>
      <c r="C235" s="812"/>
      <c r="D235" s="813"/>
      <c r="E235" s="812"/>
      <c r="F235" s="816"/>
      <c r="G235" s="811"/>
      <c r="H235" s="820"/>
    </row>
    <row r="236" spans="1:8" s="821" customFormat="1" ht="10.5" customHeight="1">
      <c r="A236" s="822"/>
      <c r="B236" s="823"/>
      <c r="C236" s="812"/>
      <c r="D236" s="813"/>
      <c r="E236" s="812"/>
      <c r="F236" s="816"/>
      <c r="G236" s="811"/>
      <c r="H236" s="820"/>
    </row>
    <row r="237" spans="1:8" s="821" customFormat="1" ht="10.5" customHeight="1">
      <c r="A237" s="822"/>
      <c r="B237" s="823"/>
      <c r="C237" s="812"/>
      <c r="D237" s="813"/>
      <c r="E237" s="812"/>
      <c r="F237" s="816"/>
      <c r="G237" s="811"/>
      <c r="H237" s="820"/>
    </row>
    <row r="238" spans="1:8" s="821" customFormat="1" ht="10.5" customHeight="1">
      <c r="A238" s="822"/>
      <c r="B238" s="823"/>
      <c r="C238" s="812"/>
      <c r="D238" s="813"/>
      <c r="E238" s="812"/>
      <c r="F238" s="816"/>
      <c r="G238" s="811"/>
      <c r="H238" s="820"/>
    </row>
    <row r="239" spans="1:8" s="821" customFormat="1" ht="10.5" customHeight="1">
      <c r="A239" s="822"/>
      <c r="B239" s="823"/>
      <c r="C239" s="812"/>
      <c r="D239" s="813"/>
      <c r="E239" s="812"/>
      <c r="F239" s="816"/>
      <c r="G239" s="811"/>
      <c r="H239" s="820"/>
    </row>
    <row r="240" spans="1:8" s="821" customFormat="1" ht="10.5" customHeight="1">
      <c r="A240" s="822"/>
      <c r="B240" s="823"/>
      <c r="C240" s="812"/>
      <c r="D240" s="813"/>
      <c r="E240" s="812"/>
      <c r="F240" s="816"/>
      <c r="G240" s="811"/>
      <c r="H240" s="820"/>
    </row>
    <row r="241" spans="1:8" s="821" customFormat="1" ht="10.5" customHeight="1">
      <c r="A241" s="822"/>
      <c r="B241" s="823"/>
      <c r="C241" s="812"/>
      <c r="D241" s="813"/>
      <c r="E241" s="812"/>
      <c r="F241" s="816"/>
      <c r="G241" s="811"/>
      <c r="H241" s="820"/>
    </row>
    <row r="242" spans="1:8" s="821" customFormat="1" ht="10.5" customHeight="1">
      <c r="A242" s="822"/>
      <c r="B242" s="823"/>
      <c r="C242" s="812"/>
      <c r="D242" s="813"/>
      <c r="E242" s="812"/>
      <c r="F242" s="816"/>
      <c r="G242" s="811"/>
      <c r="H242" s="820"/>
    </row>
    <row r="243" spans="1:8" s="821" customFormat="1" ht="10.5" customHeight="1">
      <c r="A243" s="822"/>
      <c r="B243" s="823"/>
      <c r="C243" s="812"/>
      <c r="D243" s="813"/>
      <c r="E243" s="812"/>
      <c r="F243" s="816"/>
      <c r="G243" s="811"/>
      <c r="H243" s="820"/>
    </row>
    <row r="244" spans="1:8" s="821" customFormat="1" ht="10.5" customHeight="1">
      <c r="A244" s="822"/>
      <c r="B244" s="823"/>
      <c r="C244" s="812"/>
      <c r="D244" s="813"/>
      <c r="E244" s="812"/>
      <c r="F244" s="816"/>
      <c r="G244" s="811"/>
      <c r="H244" s="820"/>
    </row>
    <row r="245" spans="1:8" s="821" customFormat="1" ht="10.5" customHeight="1">
      <c r="A245" s="822"/>
      <c r="B245" s="823"/>
      <c r="C245" s="812"/>
      <c r="D245" s="813"/>
      <c r="E245" s="812"/>
      <c r="F245" s="816"/>
      <c r="G245" s="811"/>
      <c r="H245" s="820"/>
    </row>
    <row r="246" spans="1:8" s="821" customFormat="1" ht="10.5" customHeight="1">
      <c r="A246" s="822"/>
      <c r="B246" s="823"/>
      <c r="C246" s="812"/>
      <c r="D246" s="813"/>
      <c r="E246" s="812"/>
      <c r="F246" s="816"/>
      <c r="G246" s="811"/>
      <c r="H246" s="820"/>
    </row>
    <row r="247" spans="1:8" s="821" customFormat="1" ht="10.5" customHeight="1">
      <c r="A247" s="822"/>
      <c r="B247" s="823"/>
      <c r="C247" s="812"/>
      <c r="D247" s="813"/>
      <c r="E247" s="812"/>
      <c r="F247" s="816"/>
      <c r="G247" s="811"/>
      <c r="H247" s="820"/>
    </row>
    <row r="248" spans="1:8" s="821" customFormat="1" ht="10.5" customHeight="1">
      <c r="A248" s="822"/>
      <c r="B248" s="823"/>
      <c r="C248" s="812"/>
      <c r="D248" s="813"/>
      <c r="E248" s="812"/>
      <c r="F248" s="816"/>
      <c r="G248" s="811"/>
      <c r="H248" s="820"/>
    </row>
    <row r="249" spans="1:8" s="821" customFormat="1" ht="10.5" customHeight="1">
      <c r="A249" s="822"/>
      <c r="B249" s="823"/>
      <c r="C249" s="812"/>
      <c r="D249" s="813"/>
      <c r="E249" s="812"/>
      <c r="F249" s="816"/>
      <c r="G249" s="811"/>
      <c r="H249" s="820"/>
    </row>
    <row r="250" spans="1:8" s="821" customFormat="1" ht="10.5" customHeight="1">
      <c r="A250" s="822"/>
      <c r="B250" s="823"/>
      <c r="C250" s="812"/>
      <c r="D250" s="813"/>
      <c r="E250" s="812"/>
      <c r="F250" s="816"/>
      <c r="G250" s="811"/>
      <c r="H250" s="820"/>
    </row>
    <row r="251" spans="1:8" s="821" customFormat="1" ht="10.5" customHeight="1">
      <c r="A251" s="822"/>
      <c r="B251" s="823"/>
      <c r="C251" s="812"/>
      <c r="D251" s="813"/>
      <c r="E251" s="812"/>
      <c r="F251" s="816"/>
      <c r="G251" s="811"/>
      <c r="H251" s="820"/>
    </row>
    <row r="252" spans="1:8" s="821" customFormat="1" ht="10.5" customHeight="1">
      <c r="A252" s="822"/>
      <c r="B252" s="823"/>
      <c r="C252" s="812"/>
      <c r="D252" s="813"/>
      <c r="E252" s="812"/>
      <c r="F252" s="816"/>
      <c r="G252" s="811"/>
      <c r="H252" s="820"/>
    </row>
    <row r="253" spans="1:8" s="821" customFormat="1" ht="10.5" customHeight="1">
      <c r="A253" s="822"/>
      <c r="B253" s="823"/>
      <c r="C253" s="812"/>
      <c r="D253" s="813"/>
      <c r="E253" s="812"/>
      <c r="F253" s="816"/>
      <c r="G253" s="811"/>
      <c r="H253" s="820"/>
    </row>
    <row r="254" spans="1:8" s="821" customFormat="1" ht="10.5" customHeight="1">
      <c r="A254" s="822"/>
      <c r="B254" s="823"/>
      <c r="C254" s="812"/>
      <c r="D254" s="813"/>
      <c r="E254" s="812"/>
      <c r="F254" s="816"/>
      <c r="G254" s="811"/>
      <c r="H254" s="820"/>
    </row>
    <row r="255" spans="1:8" s="821" customFormat="1" ht="10.5" customHeight="1">
      <c r="A255" s="822"/>
      <c r="B255" s="823"/>
      <c r="C255" s="812"/>
      <c r="D255" s="813"/>
      <c r="E255" s="812"/>
      <c r="F255" s="816"/>
      <c r="G255" s="811"/>
      <c r="H255" s="820"/>
    </row>
    <row r="256" spans="1:8" s="821" customFormat="1" ht="10.5" customHeight="1">
      <c r="A256" s="822"/>
      <c r="B256" s="823"/>
      <c r="C256" s="812"/>
      <c r="D256" s="813"/>
      <c r="E256" s="812"/>
      <c r="F256" s="816"/>
      <c r="G256" s="811"/>
      <c r="H256" s="820"/>
    </row>
    <row r="257" spans="1:8" s="821" customFormat="1" ht="10.5" customHeight="1">
      <c r="A257" s="822"/>
      <c r="B257" s="823"/>
      <c r="C257" s="812"/>
      <c r="D257" s="813"/>
      <c r="E257" s="812"/>
      <c r="F257" s="816"/>
      <c r="G257" s="811"/>
      <c r="H257" s="820"/>
    </row>
    <row r="258" spans="1:8" s="821" customFormat="1" ht="10.5" customHeight="1">
      <c r="A258" s="822"/>
      <c r="B258" s="823"/>
      <c r="C258" s="812"/>
      <c r="D258" s="813"/>
      <c r="E258" s="812"/>
      <c r="F258" s="816"/>
      <c r="G258" s="811"/>
      <c r="H258" s="820"/>
    </row>
    <row r="259" spans="1:8" s="821" customFormat="1" ht="10.5" customHeight="1">
      <c r="A259" s="822"/>
      <c r="B259" s="823"/>
      <c r="C259" s="812"/>
      <c r="D259" s="813"/>
      <c r="E259" s="812"/>
      <c r="F259" s="816"/>
      <c r="G259" s="811"/>
      <c r="H259" s="820"/>
    </row>
    <row r="260" spans="1:8" s="821" customFormat="1" ht="10.5" customHeight="1">
      <c r="A260" s="822"/>
      <c r="B260" s="823"/>
      <c r="C260" s="812"/>
      <c r="D260" s="813"/>
      <c r="E260" s="812"/>
      <c r="F260" s="816"/>
      <c r="G260" s="811"/>
      <c r="H260" s="820"/>
    </row>
    <row r="261" spans="1:8" s="821" customFormat="1" ht="10.5" customHeight="1">
      <c r="A261" s="822"/>
      <c r="B261" s="823"/>
      <c r="C261" s="812"/>
      <c r="D261" s="813"/>
      <c r="E261" s="812"/>
      <c r="F261" s="816"/>
      <c r="G261" s="811"/>
      <c r="H261" s="820"/>
    </row>
    <row r="262" spans="1:8" s="821" customFormat="1" ht="10.5" customHeight="1">
      <c r="A262" s="822"/>
      <c r="B262" s="823"/>
      <c r="C262" s="812"/>
      <c r="D262" s="813"/>
      <c r="E262" s="812"/>
      <c r="F262" s="816"/>
      <c r="G262" s="811"/>
      <c r="H262" s="820"/>
    </row>
    <row r="263" spans="1:8" s="821" customFormat="1" ht="10.5" customHeight="1">
      <c r="A263" s="822"/>
      <c r="B263" s="823"/>
      <c r="C263" s="812"/>
      <c r="D263" s="813"/>
      <c r="E263" s="812"/>
      <c r="F263" s="816"/>
      <c r="G263" s="811"/>
      <c r="H263" s="820"/>
    </row>
    <row r="264" spans="1:8" s="821" customFormat="1" ht="10.5" customHeight="1">
      <c r="A264" s="822"/>
      <c r="B264" s="823"/>
      <c r="C264" s="812"/>
      <c r="D264" s="813"/>
      <c r="E264" s="812"/>
      <c r="F264" s="816"/>
      <c r="G264" s="811"/>
      <c r="H264" s="820"/>
    </row>
    <row r="265" spans="1:8" s="821" customFormat="1" ht="10.5" customHeight="1">
      <c r="A265" s="822"/>
      <c r="B265" s="823"/>
      <c r="C265" s="812"/>
      <c r="D265" s="813"/>
      <c r="E265" s="812"/>
      <c r="F265" s="816"/>
      <c r="G265" s="811"/>
      <c r="H265" s="820"/>
    </row>
    <row r="266" spans="1:8" s="821" customFormat="1" ht="10.5" customHeight="1">
      <c r="A266" s="822"/>
      <c r="B266" s="823"/>
      <c r="C266" s="812"/>
      <c r="D266" s="813"/>
      <c r="E266" s="812"/>
      <c r="F266" s="816"/>
      <c r="G266" s="811"/>
      <c r="H266" s="820"/>
    </row>
    <row r="267" spans="1:8" s="821" customFormat="1" ht="10.5" customHeight="1">
      <c r="A267" s="822"/>
      <c r="B267" s="823"/>
      <c r="C267" s="812"/>
      <c r="D267" s="813"/>
      <c r="E267" s="812"/>
      <c r="F267" s="816"/>
      <c r="G267" s="811"/>
      <c r="H267" s="820"/>
    </row>
    <row r="268" spans="1:8" s="821" customFormat="1" ht="10.5" customHeight="1">
      <c r="A268" s="822"/>
      <c r="B268" s="823"/>
      <c r="C268" s="812"/>
      <c r="D268" s="813"/>
      <c r="E268" s="812"/>
      <c r="F268" s="816"/>
      <c r="G268" s="811"/>
      <c r="H268" s="820"/>
    </row>
    <row r="269" spans="1:8" s="821" customFormat="1" ht="10.5" customHeight="1">
      <c r="A269" s="822"/>
      <c r="B269" s="823"/>
      <c r="C269" s="812"/>
      <c r="D269" s="813"/>
      <c r="E269" s="812"/>
      <c r="F269" s="816"/>
      <c r="G269" s="811"/>
      <c r="H269" s="820"/>
    </row>
    <row r="270" spans="1:8" s="821" customFormat="1" ht="10.5" customHeight="1">
      <c r="A270" s="822"/>
      <c r="B270" s="823"/>
      <c r="C270" s="812"/>
      <c r="D270" s="813"/>
      <c r="E270" s="812"/>
      <c r="F270" s="816"/>
      <c r="G270" s="811"/>
      <c r="H270" s="820"/>
    </row>
    <row r="271" spans="1:8" s="821" customFormat="1" ht="10.5" customHeight="1">
      <c r="A271" s="822"/>
      <c r="B271" s="823"/>
      <c r="C271" s="812"/>
      <c r="D271" s="813"/>
      <c r="E271" s="812"/>
      <c r="F271" s="816"/>
      <c r="G271" s="811"/>
      <c r="H271" s="820"/>
    </row>
    <row r="272" spans="1:8" s="821" customFormat="1" ht="10.5" customHeight="1">
      <c r="A272" s="822"/>
      <c r="B272" s="823"/>
      <c r="C272" s="812"/>
      <c r="D272" s="813"/>
      <c r="E272" s="812"/>
      <c r="F272" s="816"/>
      <c r="G272" s="811"/>
      <c r="H272" s="820"/>
    </row>
    <row r="273" spans="1:8" s="821" customFormat="1" ht="10.5" customHeight="1">
      <c r="A273" s="822"/>
      <c r="B273" s="823"/>
      <c r="C273" s="812"/>
      <c r="D273" s="813"/>
      <c r="E273" s="812"/>
      <c r="F273" s="816"/>
      <c r="G273" s="811"/>
      <c r="H273" s="820"/>
    </row>
    <row r="274" spans="1:8" s="821" customFormat="1" ht="10.5" customHeight="1">
      <c r="A274" s="822"/>
      <c r="B274" s="823"/>
      <c r="C274" s="812"/>
      <c r="D274" s="813"/>
      <c r="E274" s="812"/>
      <c r="F274" s="816"/>
      <c r="G274" s="811"/>
      <c r="H274" s="820"/>
    </row>
    <row r="275" spans="1:8" s="821" customFormat="1" ht="10.5" customHeight="1">
      <c r="A275" s="822"/>
      <c r="B275" s="823"/>
      <c r="C275" s="812"/>
      <c r="D275" s="813"/>
      <c r="E275" s="812"/>
      <c r="F275" s="816"/>
      <c r="G275" s="811"/>
      <c r="H275" s="820"/>
    </row>
    <row r="276" spans="1:8" s="821" customFormat="1" ht="10.5" customHeight="1">
      <c r="A276" s="822"/>
      <c r="B276" s="823"/>
      <c r="C276" s="812"/>
      <c r="D276" s="813"/>
      <c r="E276" s="812"/>
      <c r="F276" s="816"/>
      <c r="G276" s="811"/>
      <c r="H276" s="820"/>
    </row>
    <row r="277" spans="1:8" s="821" customFormat="1" ht="10.5" customHeight="1">
      <c r="A277" s="822"/>
      <c r="B277" s="823"/>
      <c r="C277" s="812"/>
      <c r="D277" s="813"/>
      <c r="E277" s="812"/>
      <c r="F277" s="816"/>
      <c r="G277" s="811"/>
      <c r="H277" s="820"/>
    </row>
    <row r="278" spans="1:8" s="821" customFormat="1" ht="10.5" customHeight="1">
      <c r="A278" s="822"/>
      <c r="B278" s="823"/>
      <c r="C278" s="812"/>
      <c r="D278" s="813"/>
      <c r="E278" s="812"/>
      <c r="F278" s="816"/>
      <c r="G278" s="811"/>
      <c r="H278" s="820"/>
    </row>
    <row r="279" spans="1:8" s="821" customFormat="1" ht="10.5" customHeight="1">
      <c r="A279" s="822"/>
      <c r="B279" s="823"/>
      <c r="C279" s="812"/>
      <c r="D279" s="813"/>
      <c r="E279" s="812"/>
      <c r="F279" s="816"/>
      <c r="G279" s="811"/>
      <c r="H279" s="820"/>
    </row>
    <row r="280" spans="1:8" s="821" customFormat="1" ht="10.5" customHeight="1">
      <c r="A280" s="822"/>
      <c r="B280" s="823"/>
      <c r="C280" s="812"/>
      <c r="D280" s="813"/>
      <c r="E280" s="812"/>
      <c r="F280" s="816"/>
      <c r="G280" s="811"/>
      <c r="H280" s="820"/>
    </row>
    <row r="281" spans="1:8" s="821" customFormat="1" ht="10.5" customHeight="1">
      <c r="A281" s="822"/>
      <c r="B281" s="823"/>
      <c r="C281" s="812"/>
      <c r="D281" s="813"/>
      <c r="E281" s="812"/>
      <c r="F281" s="816"/>
      <c r="G281" s="811"/>
      <c r="H281" s="820"/>
    </row>
    <row r="282" spans="1:8" s="821" customFormat="1" ht="10.5" customHeight="1">
      <c r="A282" s="822"/>
      <c r="B282" s="823"/>
      <c r="C282" s="812"/>
      <c r="D282" s="813"/>
      <c r="E282" s="812"/>
      <c r="F282" s="816"/>
      <c r="G282" s="811"/>
      <c r="H282" s="820"/>
    </row>
    <row r="283" spans="1:8" s="821" customFormat="1" ht="10.5" customHeight="1">
      <c r="A283" s="822"/>
      <c r="B283" s="823"/>
      <c r="C283" s="812"/>
      <c r="D283" s="813"/>
      <c r="E283" s="812"/>
      <c r="F283" s="816"/>
      <c r="G283" s="811"/>
      <c r="H283" s="820"/>
    </row>
    <row r="284" spans="1:8" s="821" customFormat="1" ht="10.5" customHeight="1">
      <c r="A284" s="822"/>
      <c r="B284" s="823"/>
      <c r="C284" s="812"/>
      <c r="D284" s="813"/>
      <c r="E284" s="812"/>
      <c r="F284" s="816"/>
      <c r="G284" s="811"/>
      <c r="H284" s="820"/>
    </row>
    <row r="285" spans="1:8" s="821" customFormat="1" ht="10.5" customHeight="1">
      <c r="A285" s="822"/>
      <c r="B285" s="823"/>
      <c r="C285" s="812"/>
      <c r="D285" s="813"/>
      <c r="E285" s="812"/>
      <c r="F285" s="816"/>
      <c r="G285" s="811"/>
      <c r="H285" s="820"/>
    </row>
    <row r="286" spans="1:8" s="821" customFormat="1" ht="10.5" customHeight="1">
      <c r="A286" s="822"/>
      <c r="B286" s="823"/>
      <c r="C286" s="812"/>
      <c r="D286" s="813"/>
      <c r="E286" s="812"/>
      <c r="F286" s="816"/>
      <c r="G286" s="811"/>
      <c r="H286" s="820"/>
    </row>
    <row r="287" spans="1:8" s="821" customFormat="1" ht="10.5" customHeight="1">
      <c r="A287" s="822"/>
      <c r="B287" s="823"/>
      <c r="C287" s="812"/>
      <c r="D287" s="813"/>
      <c r="E287" s="812"/>
      <c r="F287" s="816"/>
      <c r="G287" s="811"/>
      <c r="H287" s="820"/>
    </row>
    <row r="288" spans="1:8" s="821" customFormat="1" ht="10.5" customHeight="1">
      <c r="A288" s="822"/>
      <c r="B288" s="823"/>
      <c r="C288" s="812"/>
      <c r="D288" s="813"/>
      <c r="E288" s="812"/>
      <c r="F288" s="816"/>
      <c r="G288" s="811"/>
      <c r="H288" s="820"/>
    </row>
    <row r="289" spans="1:8" s="821" customFormat="1" ht="10.5" customHeight="1">
      <c r="A289" s="822"/>
      <c r="B289" s="823"/>
      <c r="C289" s="812"/>
      <c r="D289" s="813"/>
      <c r="E289" s="812"/>
      <c r="F289" s="816"/>
      <c r="G289" s="811"/>
      <c r="H289" s="820"/>
    </row>
    <row r="290" spans="1:8" s="821" customFormat="1" ht="10.5" customHeight="1">
      <c r="A290" s="822"/>
      <c r="B290" s="823"/>
      <c r="C290" s="812"/>
      <c r="D290" s="813"/>
      <c r="E290" s="812"/>
      <c r="F290" s="816"/>
      <c r="G290" s="811"/>
      <c r="H290" s="820"/>
    </row>
    <row r="291" spans="1:8" s="821" customFormat="1" ht="10.5" customHeight="1">
      <c r="A291" s="822"/>
      <c r="B291" s="823"/>
      <c r="C291" s="812"/>
      <c r="D291" s="813"/>
      <c r="E291" s="812"/>
      <c r="F291" s="816"/>
      <c r="G291" s="811"/>
      <c r="H291" s="820"/>
    </row>
    <row r="292" spans="1:8" s="821" customFormat="1" ht="10.5" customHeight="1">
      <c r="A292" s="822"/>
      <c r="B292" s="823"/>
      <c r="C292" s="812"/>
      <c r="D292" s="813"/>
      <c r="E292" s="812"/>
      <c r="F292" s="816"/>
      <c r="G292" s="811"/>
      <c r="H292" s="820"/>
    </row>
    <row r="293" spans="1:8" s="821" customFormat="1" ht="10.5" customHeight="1">
      <c r="A293" s="822"/>
      <c r="B293" s="823"/>
      <c r="C293" s="812"/>
      <c r="D293" s="813"/>
      <c r="E293" s="812"/>
      <c r="F293" s="816"/>
      <c r="G293" s="811"/>
      <c r="H293" s="820"/>
    </row>
    <row r="294" spans="1:8" s="821" customFormat="1" ht="10.5" customHeight="1">
      <c r="A294" s="822"/>
      <c r="B294" s="823"/>
      <c r="C294" s="812"/>
      <c r="D294" s="813"/>
      <c r="E294" s="812"/>
      <c r="F294" s="816"/>
      <c r="G294" s="811"/>
      <c r="H294" s="820"/>
    </row>
    <row r="295" spans="1:8" s="821" customFormat="1" ht="10.5" customHeight="1">
      <c r="A295" s="822"/>
      <c r="B295" s="823"/>
      <c r="C295" s="812"/>
      <c r="D295" s="813"/>
      <c r="E295" s="812"/>
      <c r="F295" s="816"/>
      <c r="G295" s="811"/>
      <c r="H295" s="820"/>
    </row>
    <row r="296" spans="1:8" s="821" customFormat="1" ht="10.5" customHeight="1">
      <c r="A296" s="822"/>
      <c r="B296" s="823"/>
      <c r="C296" s="812"/>
      <c r="D296" s="813"/>
      <c r="E296" s="812"/>
      <c r="F296" s="816"/>
      <c r="G296" s="811"/>
      <c r="H296" s="820"/>
    </row>
    <row r="297" spans="1:8" s="821" customFormat="1" ht="10.5" customHeight="1">
      <c r="A297" s="822"/>
      <c r="B297" s="823"/>
      <c r="C297" s="812"/>
      <c r="D297" s="813"/>
      <c r="E297" s="812"/>
      <c r="F297" s="816"/>
      <c r="G297" s="811"/>
      <c r="H297" s="820"/>
    </row>
    <row r="298" spans="1:8" s="821" customFormat="1" ht="10.5" customHeight="1">
      <c r="A298" s="822"/>
      <c r="B298" s="823"/>
      <c r="C298" s="812"/>
      <c r="D298" s="813"/>
      <c r="E298" s="812"/>
      <c r="F298" s="816"/>
      <c r="G298" s="811"/>
      <c r="H298" s="820"/>
    </row>
    <row r="299" spans="1:8" s="821" customFormat="1" ht="10.5" customHeight="1">
      <c r="A299" s="822"/>
      <c r="B299" s="823"/>
      <c r="C299" s="812"/>
      <c r="D299" s="813"/>
      <c r="E299" s="812"/>
      <c r="F299" s="816"/>
      <c r="G299" s="811"/>
      <c r="H299" s="820"/>
    </row>
    <row r="300" spans="1:8" s="821" customFormat="1" ht="10.5" customHeight="1">
      <c r="A300" s="822"/>
      <c r="B300" s="823"/>
      <c r="C300" s="812"/>
      <c r="D300" s="813"/>
      <c r="E300" s="812"/>
      <c r="F300" s="816"/>
      <c r="G300" s="811"/>
      <c r="H300" s="820"/>
    </row>
    <row r="301" spans="1:8" s="821" customFormat="1" ht="10.5" customHeight="1">
      <c r="A301" s="822"/>
      <c r="B301" s="823"/>
      <c r="C301" s="812"/>
      <c r="D301" s="813"/>
      <c r="E301" s="812"/>
      <c r="F301" s="816"/>
      <c r="G301" s="811"/>
      <c r="H301" s="820"/>
    </row>
    <row r="302" spans="1:8" s="821" customFormat="1" ht="10.5" customHeight="1">
      <c r="A302" s="822"/>
      <c r="B302" s="823"/>
      <c r="C302" s="812"/>
      <c r="D302" s="813"/>
      <c r="E302" s="812"/>
      <c r="F302" s="816"/>
      <c r="G302" s="811"/>
      <c r="H302" s="820"/>
    </row>
    <row r="303" spans="1:8" s="821" customFormat="1" ht="10.5" customHeight="1">
      <c r="A303" s="822"/>
      <c r="B303" s="823"/>
      <c r="C303" s="812"/>
      <c r="D303" s="813"/>
      <c r="E303" s="812"/>
      <c r="F303" s="816"/>
      <c r="G303" s="811"/>
      <c r="H303" s="820"/>
    </row>
    <row r="304" spans="1:8" s="821" customFormat="1" ht="10.5" customHeight="1">
      <c r="A304" s="822"/>
      <c r="B304" s="823"/>
      <c r="C304" s="812"/>
      <c r="D304" s="813"/>
      <c r="E304" s="812"/>
      <c r="F304" s="816"/>
      <c r="G304" s="811"/>
      <c r="H304" s="820"/>
    </row>
    <row r="305" spans="1:8" s="821" customFormat="1" ht="10.5" customHeight="1">
      <c r="A305" s="822"/>
      <c r="B305" s="823"/>
      <c r="C305" s="812"/>
      <c r="D305" s="813"/>
      <c r="E305" s="812"/>
      <c r="F305" s="816"/>
      <c r="G305" s="811"/>
      <c r="H305" s="820"/>
    </row>
    <row r="306" spans="1:8" s="821" customFormat="1" ht="10.5" customHeight="1">
      <c r="A306" s="822"/>
      <c r="B306" s="823"/>
      <c r="C306" s="812"/>
      <c r="D306" s="813"/>
      <c r="E306" s="812"/>
      <c r="F306" s="816"/>
      <c r="G306" s="811"/>
      <c r="H306" s="820"/>
    </row>
    <row r="307" spans="1:8" s="821" customFormat="1" ht="10.5" customHeight="1">
      <c r="A307" s="822"/>
      <c r="B307" s="823"/>
      <c r="C307" s="812"/>
      <c r="D307" s="813"/>
      <c r="E307" s="812"/>
      <c r="F307" s="816"/>
      <c r="G307" s="811"/>
      <c r="H307" s="820"/>
    </row>
    <row r="308" spans="1:8" s="821" customFormat="1" ht="10.5" customHeight="1">
      <c r="A308" s="822"/>
      <c r="B308" s="823"/>
      <c r="C308" s="812"/>
      <c r="D308" s="813"/>
      <c r="E308" s="812"/>
      <c r="F308" s="816"/>
      <c r="G308" s="811"/>
      <c r="H308" s="820"/>
    </row>
    <row r="309" spans="1:8" s="821" customFormat="1" ht="10.5" customHeight="1">
      <c r="A309" s="822"/>
      <c r="B309" s="823"/>
      <c r="C309" s="812"/>
      <c r="D309" s="813"/>
      <c r="E309" s="812"/>
      <c r="F309" s="816"/>
      <c r="G309" s="811"/>
      <c r="H309" s="820"/>
    </row>
    <row r="310" spans="1:8" s="821" customFormat="1" ht="10.5" customHeight="1">
      <c r="A310" s="822"/>
      <c r="B310" s="823"/>
      <c r="C310" s="812"/>
      <c r="D310" s="813"/>
      <c r="E310" s="812"/>
      <c r="F310" s="816"/>
      <c r="G310" s="811"/>
      <c r="H310" s="820"/>
    </row>
    <row r="311" spans="1:8" s="821" customFormat="1" ht="10.5" customHeight="1">
      <c r="A311" s="822"/>
      <c r="B311" s="823"/>
      <c r="C311" s="812"/>
      <c r="D311" s="813"/>
      <c r="E311" s="812"/>
      <c r="F311" s="816"/>
      <c r="G311" s="811"/>
      <c r="H311" s="820"/>
    </row>
    <row r="312" spans="1:8" s="821" customFormat="1" ht="10.5" customHeight="1">
      <c r="A312" s="822"/>
      <c r="B312" s="823"/>
      <c r="C312" s="812"/>
      <c r="D312" s="813"/>
      <c r="E312" s="812"/>
      <c r="F312" s="816"/>
      <c r="G312" s="811"/>
      <c r="H312" s="820"/>
    </row>
    <row r="313" spans="1:8" s="821" customFormat="1" ht="10.5" customHeight="1">
      <c r="A313" s="822"/>
      <c r="B313" s="823"/>
      <c r="C313" s="812"/>
      <c r="D313" s="813"/>
      <c r="E313" s="812"/>
      <c r="F313" s="816"/>
      <c r="G313" s="811"/>
      <c r="H313" s="820"/>
    </row>
    <row r="314" spans="1:8" s="821" customFormat="1" ht="10.5" customHeight="1">
      <c r="A314" s="822"/>
      <c r="B314" s="823"/>
      <c r="C314" s="812"/>
      <c r="D314" s="813"/>
      <c r="E314" s="812"/>
      <c r="F314" s="816"/>
      <c r="G314" s="811"/>
      <c r="H314" s="820"/>
    </row>
    <row r="315" spans="1:8" s="821" customFormat="1" ht="10.5" customHeight="1">
      <c r="A315" s="822"/>
      <c r="B315" s="823"/>
      <c r="C315" s="812"/>
      <c r="D315" s="813"/>
      <c r="E315" s="812"/>
      <c r="F315" s="816"/>
      <c r="G315" s="811"/>
      <c r="H315" s="820"/>
    </row>
    <row r="316" spans="1:8" s="821" customFormat="1" ht="10.5" customHeight="1">
      <c r="A316" s="822"/>
      <c r="B316" s="823"/>
      <c r="C316" s="812"/>
      <c r="D316" s="813"/>
      <c r="E316" s="812"/>
      <c r="F316" s="816"/>
      <c r="G316" s="811"/>
      <c r="H316" s="820"/>
    </row>
    <row r="317" spans="1:8" s="821" customFormat="1" ht="10.5" customHeight="1">
      <c r="A317" s="822"/>
      <c r="B317" s="823"/>
      <c r="C317" s="812"/>
      <c r="D317" s="813"/>
      <c r="E317" s="812"/>
      <c r="F317" s="816"/>
      <c r="G317" s="811"/>
      <c r="H317" s="820"/>
    </row>
    <row r="318" spans="1:8" s="821" customFormat="1" ht="10.5" customHeight="1">
      <c r="A318" s="822"/>
      <c r="B318" s="823"/>
      <c r="C318" s="812"/>
      <c r="D318" s="813"/>
      <c r="E318" s="812"/>
      <c r="F318" s="816"/>
      <c r="G318" s="811"/>
      <c r="H318" s="820"/>
    </row>
    <row r="319" spans="1:8" s="821" customFormat="1" ht="10.5" customHeight="1">
      <c r="A319" s="822"/>
      <c r="B319" s="823"/>
      <c r="C319" s="812"/>
      <c r="D319" s="813"/>
      <c r="E319" s="812"/>
      <c r="F319" s="816"/>
      <c r="G319" s="811"/>
      <c r="H319" s="820"/>
    </row>
    <row r="320" spans="1:8" s="821" customFormat="1" ht="10.5" customHeight="1">
      <c r="A320" s="822"/>
      <c r="B320" s="823"/>
      <c r="C320" s="812"/>
      <c r="D320" s="813"/>
      <c r="E320" s="812"/>
      <c r="F320" s="816"/>
      <c r="G320" s="811"/>
      <c r="H320" s="820"/>
    </row>
    <row r="321" spans="1:8" s="821" customFormat="1" ht="10.5" customHeight="1">
      <c r="A321" s="822"/>
      <c r="B321" s="823"/>
      <c r="C321" s="812"/>
      <c r="D321" s="813"/>
      <c r="E321" s="812"/>
      <c r="F321" s="816"/>
      <c r="G321" s="811"/>
      <c r="H321" s="820"/>
    </row>
    <row r="322" spans="1:8" s="821" customFormat="1" ht="10.5" customHeight="1">
      <c r="A322" s="822"/>
      <c r="B322" s="823"/>
      <c r="C322" s="812"/>
      <c r="D322" s="813"/>
      <c r="E322" s="812"/>
      <c r="F322" s="816"/>
      <c r="G322" s="811"/>
      <c r="H322" s="820"/>
    </row>
    <row r="323" spans="1:8" s="821" customFormat="1" ht="10.5" customHeight="1">
      <c r="A323" s="822"/>
      <c r="B323" s="823"/>
      <c r="C323" s="812"/>
      <c r="D323" s="813"/>
      <c r="E323" s="812"/>
      <c r="F323" s="816"/>
      <c r="G323" s="811"/>
      <c r="H323" s="820"/>
    </row>
    <row r="324" spans="1:8" s="821" customFormat="1" ht="10.5" customHeight="1">
      <c r="A324" s="822"/>
      <c r="B324" s="823"/>
      <c r="C324" s="812"/>
      <c r="D324" s="813"/>
      <c r="E324" s="812"/>
      <c r="F324" s="816"/>
      <c r="G324" s="811"/>
      <c r="H324" s="820"/>
    </row>
    <row r="325" spans="1:8" s="821" customFormat="1" ht="10.5" customHeight="1">
      <c r="A325" s="822"/>
      <c r="B325" s="823"/>
      <c r="C325" s="812"/>
      <c r="D325" s="813"/>
      <c r="E325" s="812"/>
      <c r="F325" s="816"/>
      <c r="G325" s="811"/>
      <c r="H325" s="820"/>
    </row>
    <row r="326" spans="1:8" s="821" customFormat="1" ht="10.5" customHeight="1">
      <c r="A326" s="822"/>
      <c r="B326" s="823"/>
      <c r="C326" s="812"/>
      <c r="D326" s="813"/>
      <c r="E326" s="812"/>
      <c r="F326" s="816"/>
      <c r="G326" s="811"/>
      <c r="H326" s="820"/>
    </row>
    <row r="327" spans="1:8" s="821" customFormat="1" ht="10.5" customHeight="1">
      <c r="A327" s="822"/>
      <c r="B327" s="823"/>
      <c r="C327" s="812"/>
      <c r="D327" s="813"/>
      <c r="E327" s="812"/>
      <c r="F327" s="816"/>
      <c r="G327" s="811"/>
      <c r="H327" s="820"/>
    </row>
    <row r="328" spans="1:8" s="821" customFormat="1" ht="10.5" customHeight="1">
      <c r="A328" s="822"/>
      <c r="B328" s="823"/>
      <c r="C328" s="812"/>
      <c r="D328" s="813"/>
      <c r="E328" s="812"/>
      <c r="F328" s="816"/>
      <c r="G328" s="811"/>
      <c r="H328" s="820"/>
    </row>
    <row r="329" spans="1:8" s="821" customFormat="1" ht="10.5" customHeight="1">
      <c r="A329" s="822"/>
      <c r="B329" s="823"/>
      <c r="C329" s="812"/>
      <c r="D329" s="813"/>
      <c r="E329" s="812"/>
      <c r="F329" s="816"/>
      <c r="G329" s="811"/>
      <c r="H329" s="820"/>
    </row>
    <row r="330" spans="1:8" s="821" customFormat="1" ht="10.5" customHeight="1">
      <c r="A330" s="822"/>
      <c r="B330" s="823"/>
      <c r="C330" s="812"/>
      <c r="D330" s="813"/>
      <c r="E330" s="812"/>
      <c r="F330" s="816"/>
      <c r="G330" s="811"/>
      <c r="H330" s="820"/>
    </row>
    <row r="331" spans="1:8" s="821" customFormat="1" ht="10.5" customHeight="1">
      <c r="A331" s="822"/>
      <c r="B331" s="823"/>
      <c r="C331" s="812"/>
      <c r="D331" s="813"/>
      <c r="E331" s="812"/>
      <c r="F331" s="816"/>
      <c r="G331" s="811"/>
      <c r="H331" s="820"/>
    </row>
    <row r="332" spans="1:8" s="821" customFormat="1" ht="10.5" customHeight="1">
      <c r="A332" s="822"/>
      <c r="B332" s="823"/>
      <c r="C332" s="812"/>
      <c r="D332" s="813"/>
      <c r="E332" s="812"/>
      <c r="F332" s="816"/>
      <c r="G332" s="811"/>
      <c r="H332" s="820"/>
    </row>
    <row r="333" spans="1:8" s="821" customFormat="1" ht="10.5" customHeight="1">
      <c r="A333" s="822"/>
      <c r="B333" s="823"/>
      <c r="C333" s="812"/>
      <c r="D333" s="813"/>
      <c r="E333" s="812"/>
      <c r="F333" s="816"/>
      <c r="G333" s="811"/>
      <c r="H333" s="820"/>
    </row>
    <row r="334" spans="1:8" s="821" customFormat="1" ht="10.5" customHeight="1">
      <c r="A334" s="822"/>
      <c r="B334" s="823"/>
      <c r="C334" s="812"/>
      <c r="D334" s="813"/>
      <c r="E334" s="812"/>
      <c r="F334" s="816"/>
      <c r="G334" s="811"/>
      <c r="H334" s="820"/>
    </row>
    <row r="335" spans="1:8" s="821" customFormat="1" ht="10.5" customHeight="1">
      <c r="A335" s="822"/>
      <c r="B335" s="823"/>
      <c r="C335" s="812"/>
      <c r="D335" s="813"/>
      <c r="E335" s="812"/>
      <c r="F335" s="816"/>
      <c r="G335" s="811"/>
      <c r="H335" s="820"/>
    </row>
    <row r="336" spans="1:8" s="821" customFormat="1" ht="10.5" customHeight="1">
      <c r="A336" s="822"/>
      <c r="B336" s="823"/>
      <c r="C336" s="812"/>
      <c r="D336" s="813"/>
      <c r="E336" s="812"/>
      <c r="F336" s="816"/>
      <c r="G336" s="811"/>
      <c r="H336" s="820"/>
    </row>
    <row r="337" spans="1:8" s="821" customFormat="1" ht="10.5" customHeight="1">
      <c r="A337" s="822"/>
      <c r="B337" s="823"/>
      <c r="C337" s="812"/>
      <c r="D337" s="813"/>
      <c r="E337" s="812"/>
      <c r="F337" s="816"/>
      <c r="G337" s="811"/>
      <c r="H337" s="820"/>
    </row>
    <row r="338" spans="1:8" s="821" customFormat="1" ht="10.5" customHeight="1">
      <c r="A338" s="822"/>
      <c r="B338" s="823"/>
      <c r="C338" s="812"/>
      <c r="D338" s="813"/>
      <c r="E338" s="812"/>
      <c r="F338" s="816"/>
      <c r="G338" s="811"/>
      <c r="H338" s="820"/>
    </row>
    <row r="339" spans="1:8" s="821" customFormat="1" ht="10.5" customHeight="1">
      <c r="A339" s="822"/>
      <c r="B339" s="823"/>
      <c r="C339" s="812"/>
      <c r="D339" s="813"/>
      <c r="E339" s="812"/>
      <c r="F339" s="816"/>
      <c r="G339" s="811"/>
      <c r="H339" s="820"/>
    </row>
    <row r="340" spans="1:8" s="821" customFormat="1" ht="10.5" customHeight="1">
      <c r="A340" s="822"/>
      <c r="B340" s="823"/>
      <c r="C340" s="812"/>
      <c r="D340" s="813"/>
      <c r="E340" s="812"/>
      <c r="F340" s="816"/>
      <c r="G340" s="811"/>
      <c r="H340" s="820"/>
    </row>
    <row r="341" spans="1:8" s="821" customFormat="1" ht="10.5" customHeight="1">
      <c r="A341" s="822"/>
      <c r="B341" s="823"/>
      <c r="C341" s="812"/>
      <c r="D341" s="813"/>
      <c r="E341" s="812"/>
      <c r="F341" s="816"/>
      <c r="G341" s="811"/>
      <c r="H341" s="820"/>
    </row>
    <row r="342" spans="1:8" s="821" customFormat="1" ht="10.5" customHeight="1">
      <c r="A342" s="822"/>
      <c r="B342" s="823"/>
      <c r="C342" s="812"/>
      <c r="D342" s="813"/>
      <c r="E342" s="812"/>
      <c r="F342" s="816"/>
      <c r="G342" s="811"/>
      <c r="H342" s="820"/>
    </row>
    <row r="343" spans="1:8" s="821" customFormat="1" ht="10.5" customHeight="1">
      <c r="A343" s="822"/>
      <c r="B343" s="823"/>
      <c r="C343" s="812"/>
      <c r="D343" s="813"/>
      <c r="E343" s="812"/>
      <c r="F343" s="816"/>
      <c r="G343" s="811"/>
      <c r="H343" s="820"/>
    </row>
    <row r="344" spans="1:8" s="821" customFormat="1" ht="10.5" customHeight="1">
      <c r="A344" s="822"/>
      <c r="B344" s="823"/>
      <c r="C344" s="812"/>
      <c r="D344" s="813"/>
      <c r="E344" s="812"/>
      <c r="F344" s="816"/>
      <c r="G344" s="811"/>
      <c r="H344" s="820"/>
    </row>
    <row r="345" spans="1:8" s="821" customFormat="1" ht="10.5" customHeight="1">
      <c r="A345" s="822"/>
      <c r="B345" s="823"/>
      <c r="C345" s="812"/>
      <c r="D345" s="813"/>
      <c r="E345" s="812"/>
      <c r="F345" s="816"/>
      <c r="G345" s="811"/>
      <c r="H345" s="820"/>
    </row>
    <row r="346" spans="1:8" s="821" customFormat="1" ht="10.5" customHeight="1">
      <c r="A346" s="822"/>
      <c r="B346" s="823"/>
      <c r="C346" s="812"/>
      <c r="D346" s="813"/>
      <c r="E346" s="812"/>
      <c r="F346" s="816"/>
      <c r="G346" s="811"/>
      <c r="H346" s="820"/>
    </row>
    <row r="347" spans="1:8" s="821" customFormat="1" ht="10.5" customHeight="1">
      <c r="A347" s="822"/>
      <c r="B347" s="823"/>
      <c r="C347" s="812"/>
      <c r="D347" s="813"/>
      <c r="E347" s="812"/>
      <c r="F347" s="816"/>
      <c r="G347" s="811"/>
      <c r="H347" s="820"/>
    </row>
    <row r="348" spans="1:8" s="821" customFormat="1" ht="10.5" customHeight="1">
      <c r="A348" s="822"/>
      <c r="B348" s="823"/>
      <c r="C348" s="812"/>
      <c r="D348" s="813"/>
      <c r="E348" s="812"/>
      <c r="F348" s="816"/>
      <c r="G348" s="811"/>
      <c r="H348" s="820"/>
    </row>
    <row r="349" spans="1:8" s="821" customFormat="1" ht="10.5" customHeight="1">
      <c r="A349" s="822"/>
      <c r="B349" s="823"/>
      <c r="C349" s="812"/>
      <c r="D349" s="813"/>
      <c r="E349" s="812"/>
      <c r="F349" s="816"/>
      <c r="G349" s="811"/>
      <c r="H349" s="820"/>
    </row>
    <row r="350" spans="1:8" s="821" customFormat="1" ht="10.5" customHeight="1">
      <c r="A350" s="822"/>
      <c r="B350" s="823"/>
      <c r="C350" s="812"/>
      <c r="D350" s="813"/>
      <c r="E350" s="812"/>
      <c r="F350" s="816"/>
      <c r="G350" s="811"/>
      <c r="H350" s="820"/>
    </row>
    <row r="351" spans="1:8" s="821" customFormat="1" ht="10.5" customHeight="1">
      <c r="A351" s="822"/>
      <c r="B351" s="823"/>
      <c r="C351" s="812"/>
      <c r="D351" s="813"/>
      <c r="E351" s="812"/>
      <c r="F351" s="816"/>
      <c r="G351" s="811"/>
      <c r="H351" s="820"/>
    </row>
    <row r="352" spans="1:8" s="821" customFormat="1" ht="11.25">
      <c r="A352" s="822"/>
      <c r="B352" s="823"/>
      <c r="C352" s="812"/>
      <c r="D352" s="813"/>
      <c r="E352" s="812"/>
      <c r="F352" s="816"/>
      <c r="G352" s="811"/>
      <c r="H352" s="820"/>
    </row>
    <row r="353" spans="1:8" s="821" customFormat="1" ht="11.25">
      <c r="A353" s="822"/>
      <c r="B353" s="823"/>
      <c r="C353" s="812"/>
      <c r="D353" s="813"/>
      <c r="E353" s="812"/>
      <c r="F353" s="816"/>
      <c r="G353" s="811"/>
      <c r="H353" s="820"/>
    </row>
    <row r="354" spans="1:8" s="821" customFormat="1" ht="10.5" customHeight="1">
      <c r="A354" s="822"/>
      <c r="B354" s="823"/>
      <c r="C354" s="812"/>
      <c r="D354" s="813"/>
      <c r="E354" s="812"/>
      <c r="F354" s="816"/>
      <c r="G354" s="811"/>
      <c r="H354" s="820"/>
    </row>
    <row r="355" spans="1:8" s="821" customFormat="1" ht="10.5" customHeight="1">
      <c r="A355" s="822"/>
      <c r="B355" s="823"/>
      <c r="C355" s="812"/>
      <c r="D355" s="813"/>
      <c r="E355" s="812"/>
      <c r="F355" s="816"/>
      <c r="G355" s="811"/>
      <c r="H355" s="820"/>
    </row>
    <row r="356" spans="1:8" s="821" customFormat="1" ht="10.5" customHeight="1">
      <c r="A356" s="822"/>
      <c r="B356" s="823"/>
      <c r="C356" s="812"/>
      <c r="D356" s="813"/>
      <c r="E356" s="812"/>
      <c r="F356" s="816"/>
      <c r="G356" s="811"/>
      <c r="H356" s="820"/>
    </row>
    <row r="357" spans="1:8" s="821" customFormat="1" ht="10.5" customHeight="1">
      <c r="A357" s="822"/>
      <c r="B357" s="823"/>
      <c r="C357" s="812"/>
      <c r="D357" s="813"/>
      <c r="E357" s="812"/>
      <c r="F357" s="816"/>
      <c r="G357" s="811"/>
      <c r="H357" s="820"/>
    </row>
    <row r="358" spans="1:8" s="821" customFormat="1" ht="10.5" customHeight="1">
      <c r="A358" s="822"/>
      <c r="B358" s="823"/>
      <c r="C358" s="812"/>
      <c r="D358" s="813"/>
      <c r="E358" s="812"/>
      <c r="F358" s="816"/>
      <c r="G358" s="811"/>
      <c r="H358" s="820"/>
    </row>
    <row r="359" spans="1:8" s="821" customFormat="1" ht="10.5" customHeight="1">
      <c r="A359" s="822"/>
      <c r="B359" s="823"/>
      <c r="C359" s="812"/>
      <c r="D359" s="813"/>
      <c r="E359" s="812"/>
      <c r="F359" s="816"/>
      <c r="G359" s="811"/>
      <c r="H359" s="820"/>
    </row>
    <row r="360" spans="1:8" s="821" customFormat="1" ht="10.5" customHeight="1">
      <c r="A360" s="822"/>
      <c r="B360" s="823"/>
      <c r="C360" s="812"/>
      <c r="D360" s="813"/>
      <c r="E360" s="812"/>
      <c r="F360" s="816"/>
      <c r="G360" s="811"/>
      <c r="H360" s="820"/>
    </row>
    <row r="361" spans="1:8" s="821" customFormat="1" ht="10.5" customHeight="1">
      <c r="A361" s="822"/>
      <c r="B361" s="823"/>
      <c r="C361" s="812"/>
      <c r="D361" s="813"/>
      <c r="E361" s="812"/>
      <c r="F361" s="816"/>
      <c r="G361" s="811"/>
      <c r="H361" s="820"/>
    </row>
    <row r="362" spans="1:8" s="821" customFormat="1" ht="10.5" customHeight="1">
      <c r="A362" s="822"/>
      <c r="B362" s="823"/>
      <c r="C362" s="812"/>
      <c r="D362" s="813"/>
      <c r="E362" s="812"/>
      <c r="F362" s="816"/>
      <c r="G362" s="811"/>
      <c r="H362" s="820"/>
    </row>
    <row r="363" spans="1:8" s="821" customFormat="1" ht="10.5" customHeight="1">
      <c r="A363" s="822"/>
      <c r="B363" s="823"/>
      <c r="C363" s="812"/>
      <c r="D363" s="813"/>
      <c r="E363" s="812"/>
      <c r="F363" s="816"/>
      <c r="G363" s="811"/>
      <c r="H363" s="820"/>
    </row>
    <row r="364" spans="1:8" s="821" customFormat="1" ht="10.5" customHeight="1">
      <c r="A364" s="822"/>
      <c r="B364" s="823"/>
      <c r="C364" s="812"/>
      <c r="D364" s="813"/>
      <c r="E364" s="812"/>
      <c r="F364" s="816"/>
      <c r="G364" s="811"/>
      <c r="H364" s="820"/>
    </row>
    <row r="365" spans="1:8" s="821" customFormat="1" ht="10.5" customHeight="1">
      <c r="A365" s="822"/>
      <c r="B365" s="823"/>
      <c r="C365" s="812"/>
      <c r="D365" s="813"/>
      <c r="E365" s="812"/>
      <c r="F365" s="816"/>
      <c r="G365" s="811"/>
      <c r="H365" s="820"/>
    </row>
    <row r="366" spans="1:8" s="821" customFormat="1" ht="10.5" customHeight="1">
      <c r="A366" s="822"/>
      <c r="B366" s="823"/>
      <c r="C366" s="812"/>
      <c r="D366" s="813"/>
      <c r="E366" s="812"/>
      <c r="F366" s="816"/>
      <c r="G366" s="811"/>
      <c r="H366" s="820"/>
    </row>
    <row r="367" spans="1:8" s="821" customFormat="1" ht="10.5" customHeight="1">
      <c r="A367" s="822"/>
      <c r="B367" s="823"/>
      <c r="C367" s="812"/>
      <c r="D367" s="813"/>
      <c r="E367" s="812"/>
      <c r="F367" s="816"/>
      <c r="G367" s="811"/>
      <c r="H367" s="820"/>
    </row>
    <row r="368" spans="1:8" s="821" customFormat="1" ht="10.5" customHeight="1">
      <c r="A368" s="822"/>
      <c r="B368" s="823"/>
      <c r="C368" s="812"/>
      <c r="D368" s="813"/>
      <c r="E368" s="812"/>
      <c r="F368" s="816"/>
      <c r="G368" s="811"/>
      <c r="H368" s="820"/>
    </row>
    <row r="369" spans="1:8" s="821" customFormat="1" ht="10.5" customHeight="1">
      <c r="A369" s="822"/>
      <c r="B369" s="823"/>
      <c r="C369" s="812"/>
      <c r="D369" s="813"/>
      <c r="E369" s="812"/>
      <c r="F369" s="816"/>
      <c r="G369" s="811"/>
      <c r="H369" s="820"/>
    </row>
    <row r="370" spans="1:8" s="821" customFormat="1" ht="10.5" customHeight="1">
      <c r="A370" s="822"/>
      <c r="B370" s="823"/>
      <c r="C370" s="812"/>
      <c r="D370" s="813"/>
      <c r="E370" s="812"/>
      <c r="F370" s="816"/>
      <c r="G370" s="811"/>
      <c r="H370" s="820"/>
    </row>
    <row r="371" spans="1:8" s="821" customFormat="1" ht="10.5" customHeight="1">
      <c r="A371" s="822"/>
      <c r="B371" s="823"/>
      <c r="C371" s="812"/>
      <c r="D371" s="813"/>
      <c r="E371" s="812"/>
      <c r="F371" s="816"/>
      <c r="G371" s="811"/>
      <c r="H371" s="820"/>
    </row>
    <row r="372" spans="1:8" s="821" customFormat="1" ht="10.5" customHeight="1">
      <c r="A372" s="822"/>
      <c r="B372" s="823"/>
      <c r="C372" s="812"/>
      <c r="D372" s="813"/>
      <c r="E372" s="812"/>
      <c r="F372" s="816"/>
      <c r="G372" s="811"/>
      <c r="H372" s="820"/>
    </row>
    <row r="373" spans="1:8" s="821" customFormat="1" ht="10.5" customHeight="1">
      <c r="A373" s="822"/>
      <c r="B373" s="823"/>
      <c r="C373" s="812"/>
      <c r="D373" s="813"/>
      <c r="E373" s="812"/>
      <c r="F373" s="816"/>
      <c r="G373" s="811"/>
      <c r="H373" s="820"/>
    </row>
    <row r="374" spans="1:8" s="821" customFormat="1" ht="10.5" customHeight="1">
      <c r="A374" s="822"/>
      <c r="B374" s="823"/>
      <c r="C374" s="812"/>
      <c r="D374" s="813"/>
      <c r="E374" s="812"/>
      <c r="F374" s="816"/>
      <c r="G374" s="811"/>
      <c r="H374" s="820"/>
    </row>
    <row r="375" spans="1:8" s="821" customFormat="1" ht="10.5" customHeight="1">
      <c r="A375" s="822"/>
      <c r="B375" s="823"/>
      <c r="C375" s="812"/>
      <c r="D375" s="813"/>
      <c r="E375" s="812"/>
      <c r="F375" s="816"/>
      <c r="G375" s="811"/>
      <c r="H375" s="820"/>
    </row>
    <row r="376" spans="1:8" s="821" customFormat="1" ht="10.5" customHeight="1">
      <c r="A376" s="822"/>
      <c r="B376" s="823"/>
      <c r="C376" s="812"/>
      <c r="D376" s="813"/>
      <c r="E376" s="812"/>
      <c r="F376" s="816"/>
      <c r="G376" s="811"/>
      <c r="H376" s="820"/>
    </row>
    <row r="377" spans="1:8" s="821" customFormat="1" ht="10.5" customHeight="1">
      <c r="A377" s="822"/>
      <c r="B377" s="823"/>
      <c r="C377" s="812"/>
      <c r="D377" s="813"/>
      <c r="E377" s="812"/>
      <c r="F377" s="816"/>
      <c r="G377" s="811"/>
      <c r="H377" s="820"/>
    </row>
    <row r="378" spans="1:8" s="821" customFormat="1" ht="10.5" customHeight="1">
      <c r="A378" s="822"/>
      <c r="B378" s="823"/>
      <c r="C378" s="812"/>
      <c r="D378" s="813"/>
      <c r="E378" s="812"/>
      <c r="F378" s="816"/>
      <c r="G378" s="811"/>
      <c r="H378" s="820"/>
    </row>
    <row r="379" spans="1:8" s="821" customFormat="1" ht="10.5" customHeight="1">
      <c r="A379" s="822"/>
      <c r="B379" s="823"/>
      <c r="C379" s="812"/>
      <c r="D379" s="813"/>
      <c r="E379" s="812"/>
      <c r="F379" s="816"/>
      <c r="G379" s="811"/>
      <c r="H379" s="820"/>
    </row>
    <row r="380" spans="1:8" s="821" customFormat="1" ht="10.5" customHeight="1">
      <c r="A380" s="822"/>
      <c r="B380" s="823"/>
      <c r="C380" s="812"/>
      <c r="D380" s="813"/>
      <c r="E380" s="812"/>
      <c r="F380" s="816"/>
      <c r="G380" s="811"/>
      <c r="H380" s="820"/>
    </row>
    <row r="381" spans="1:8" s="821" customFormat="1" ht="10.5" customHeight="1">
      <c r="A381" s="822"/>
      <c r="B381" s="823"/>
      <c r="C381" s="812"/>
      <c r="D381" s="813"/>
      <c r="E381" s="812"/>
      <c r="F381" s="816"/>
      <c r="G381" s="811"/>
      <c r="H381" s="820"/>
    </row>
    <row r="382" spans="1:8" s="821" customFormat="1" ht="10.5" customHeight="1">
      <c r="A382" s="822"/>
      <c r="B382" s="823"/>
      <c r="C382" s="812"/>
      <c r="D382" s="813"/>
      <c r="E382" s="812"/>
      <c r="F382" s="816"/>
      <c r="G382" s="811"/>
      <c r="H382" s="820"/>
    </row>
    <row r="383" spans="1:8" s="821" customFormat="1" ht="10.5" customHeight="1">
      <c r="A383" s="822"/>
      <c r="B383" s="823"/>
      <c r="C383" s="812"/>
      <c r="D383" s="813"/>
      <c r="E383" s="812"/>
      <c r="F383" s="816"/>
      <c r="G383" s="811"/>
      <c r="H383" s="820"/>
    </row>
    <row r="384" spans="1:8" s="821" customFormat="1" ht="10.5" customHeight="1">
      <c r="A384" s="822"/>
      <c r="B384" s="823"/>
      <c r="C384" s="812"/>
      <c r="D384" s="813"/>
      <c r="E384" s="812"/>
      <c r="F384" s="816"/>
      <c r="G384" s="811"/>
      <c r="H384" s="820"/>
    </row>
    <row r="385" spans="1:8" s="821" customFormat="1" ht="10.5" customHeight="1">
      <c r="A385" s="822"/>
      <c r="B385" s="823"/>
      <c r="C385" s="812"/>
      <c r="D385" s="813"/>
      <c r="E385" s="812"/>
      <c r="F385" s="816"/>
      <c r="G385" s="811"/>
      <c r="H385" s="820"/>
    </row>
    <row r="386" spans="1:8" s="821" customFormat="1" ht="10.5" customHeight="1">
      <c r="A386" s="822"/>
      <c r="B386" s="823"/>
      <c r="C386" s="812"/>
      <c r="D386" s="813"/>
      <c r="E386" s="812"/>
      <c r="F386" s="816"/>
      <c r="G386" s="811"/>
      <c r="H386" s="820"/>
    </row>
    <row r="387" spans="1:8" s="821" customFormat="1" ht="10.5" customHeight="1">
      <c r="A387" s="822"/>
      <c r="B387" s="823"/>
      <c r="C387" s="812"/>
      <c r="D387" s="813"/>
      <c r="E387" s="812"/>
      <c r="F387" s="816"/>
      <c r="G387" s="811"/>
      <c r="H387" s="820"/>
    </row>
    <row r="388" spans="1:8" s="821" customFormat="1" ht="10.5" customHeight="1">
      <c r="A388" s="822"/>
      <c r="B388" s="823"/>
      <c r="C388" s="812"/>
      <c r="D388" s="813"/>
      <c r="E388" s="812"/>
      <c r="F388" s="816"/>
      <c r="G388" s="811"/>
      <c r="H388" s="820"/>
    </row>
    <row r="389" spans="1:8" s="821" customFormat="1" ht="10.5" customHeight="1">
      <c r="A389" s="822"/>
      <c r="B389" s="823"/>
      <c r="C389" s="812"/>
      <c r="D389" s="813"/>
      <c r="E389" s="812"/>
      <c r="F389" s="816"/>
      <c r="G389" s="811"/>
      <c r="H389" s="820"/>
    </row>
    <row r="390" spans="1:8" s="821" customFormat="1" ht="10.5" customHeight="1">
      <c r="A390" s="822"/>
      <c r="B390" s="823"/>
      <c r="C390" s="812"/>
      <c r="D390" s="813"/>
      <c r="E390" s="812"/>
      <c r="F390" s="816"/>
      <c r="G390" s="811"/>
      <c r="H390" s="820"/>
    </row>
    <row r="391" spans="1:8" s="821" customFormat="1" ht="10.5" customHeight="1">
      <c r="A391" s="822"/>
      <c r="B391" s="823"/>
      <c r="C391" s="812"/>
      <c r="D391" s="813"/>
      <c r="E391" s="812"/>
      <c r="F391" s="816"/>
      <c r="G391" s="811"/>
      <c r="H391" s="820"/>
    </row>
    <row r="392" spans="1:8" s="821" customFormat="1" ht="10.5" customHeight="1">
      <c r="A392" s="822"/>
      <c r="B392" s="823"/>
      <c r="C392" s="812"/>
      <c r="D392" s="813"/>
      <c r="E392" s="812"/>
      <c r="F392" s="816"/>
      <c r="G392" s="811"/>
      <c r="H392" s="820"/>
    </row>
    <row r="393" spans="1:8" s="821" customFormat="1" ht="10.5" customHeight="1">
      <c r="A393" s="822"/>
      <c r="B393" s="823"/>
      <c r="C393" s="812"/>
      <c r="D393" s="813"/>
      <c r="E393" s="812"/>
      <c r="F393" s="816"/>
      <c r="G393" s="811"/>
      <c r="H393" s="820"/>
    </row>
    <row r="394" spans="1:8" s="821" customFormat="1" ht="10.5" customHeight="1">
      <c r="A394" s="822"/>
      <c r="B394" s="823"/>
      <c r="C394" s="812"/>
      <c r="D394" s="813"/>
      <c r="E394" s="812"/>
      <c r="F394" s="816"/>
      <c r="G394" s="811"/>
      <c r="H394" s="820"/>
    </row>
    <row r="395" spans="1:8" s="821" customFormat="1" ht="10.5" customHeight="1">
      <c r="A395" s="822"/>
      <c r="B395" s="823"/>
      <c r="C395" s="812"/>
      <c r="D395" s="813"/>
      <c r="E395" s="812"/>
      <c r="F395" s="816"/>
      <c r="G395" s="811"/>
      <c r="H395" s="820"/>
    </row>
    <row r="396" spans="1:8" s="821" customFormat="1" ht="10.5" customHeight="1">
      <c r="A396" s="822"/>
      <c r="B396" s="823"/>
      <c r="C396" s="812"/>
      <c r="D396" s="813"/>
      <c r="E396" s="812"/>
      <c r="F396" s="816"/>
      <c r="G396" s="811"/>
      <c r="H396" s="820"/>
    </row>
    <row r="397" spans="1:8" s="821" customFormat="1" ht="10.5" customHeight="1">
      <c r="A397" s="822"/>
      <c r="B397" s="823"/>
      <c r="C397" s="812"/>
      <c r="D397" s="813"/>
      <c r="E397" s="812"/>
      <c r="F397" s="816"/>
      <c r="G397" s="811"/>
      <c r="H397" s="820"/>
    </row>
    <row r="398" spans="1:8" s="821" customFormat="1" ht="10.5" customHeight="1">
      <c r="A398" s="822"/>
      <c r="B398" s="823"/>
      <c r="C398" s="812"/>
      <c r="D398" s="813"/>
      <c r="E398" s="812"/>
      <c r="F398" s="816"/>
      <c r="G398" s="811"/>
      <c r="H398" s="820"/>
    </row>
    <row r="399" spans="1:8" s="821" customFormat="1" ht="10.5" customHeight="1">
      <c r="A399" s="822"/>
      <c r="B399" s="823"/>
      <c r="C399" s="812"/>
      <c r="D399" s="813"/>
      <c r="E399" s="812"/>
      <c r="F399" s="816"/>
      <c r="G399" s="811"/>
      <c r="H399" s="820"/>
    </row>
    <row r="400" spans="1:8" s="821" customFormat="1" ht="10.5" customHeight="1">
      <c r="A400" s="822"/>
      <c r="B400" s="823"/>
      <c r="C400" s="812"/>
      <c r="D400" s="813"/>
      <c r="E400" s="812"/>
      <c r="F400" s="816"/>
      <c r="G400" s="811"/>
      <c r="H400" s="820"/>
    </row>
    <row r="401" spans="1:8" s="821" customFormat="1" ht="10.5" customHeight="1">
      <c r="A401" s="822"/>
      <c r="B401" s="823"/>
      <c r="C401" s="812"/>
      <c r="D401" s="813"/>
      <c r="E401" s="812"/>
      <c r="F401" s="816"/>
      <c r="G401" s="811"/>
      <c r="H401" s="820"/>
    </row>
    <row r="402" spans="1:8" s="821" customFormat="1" ht="10.5" customHeight="1">
      <c r="A402" s="822"/>
      <c r="B402" s="823"/>
      <c r="C402" s="812"/>
      <c r="D402" s="813"/>
      <c r="E402" s="812"/>
      <c r="F402" s="816"/>
      <c r="G402" s="811"/>
      <c r="H402" s="820"/>
    </row>
    <row r="403" spans="1:8" s="821" customFormat="1" ht="10.5" customHeight="1">
      <c r="A403" s="822"/>
      <c r="B403" s="823"/>
      <c r="C403" s="812"/>
      <c r="D403" s="813"/>
      <c r="E403" s="812"/>
      <c r="F403" s="816"/>
      <c r="G403" s="811"/>
      <c r="H403" s="820"/>
    </row>
    <row r="404" spans="1:8" s="821" customFormat="1" ht="10.5" customHeight="1">
      <c r="A404" s="822"/>
      <c r="B404" s="823"/>
      <c r="C404" s="812"/>
      <c r="D404" s="813"/>
      <c r="E404" s="812"/>
      <c r="F404" s="816"/>
      <c r="G404" s="811"/>
      <c r="H404" s="820"/>
    </row>
    <row r="405" spans="1:8" s="821" customFormat="1" ht="10.5" customHeight="1">
      <c r="A405" s="822"/>
      <c r="B405" s="823"/>
      <c r="C405" s="812"/>
      <c r="D405" s="813"/>
      <c r="E405" s="812"/>
      <c r="F405" s="816"/>
      <c r="G405" s="811"/>
      <c r="H405" s="820"/>
    </row>
    <row r="406" spans="1:8" s="821" customFormat="1" ht="10.5" customHeight="1">
      <c r="A406" s="822"/>
      <c r="B406" s="823"/>
      <c r="C406" s="812"/>
      <c r="D406" s="813"/>
      <c r="E406" s="812"/>
      <c r="F406" s="816"/>
      <c r="G406" s="811"/>
      <c r="H406" s="820"/>
    </row>
    <row r="407" spans="1:8" s="821" customFormat="1" ht="10.5" customHeight="1">
      <c r="A407" s="822"/>
      <c r="B407" s="823"/>
      <c r="C407" s="812"/>
      <c r="D407" s="813"/>
      <c r="E407" s="812"/>
      <c r="F407" s="816"/>
      <c r="G407" s="811"/>
      <c r="H407" s="820"/>
    </row>
    <row r="408" spans="1:8" s="821" customFormat="1" ht="10.5" customHeight="1">
      <c r="A408" s="822"/>
      <c r="B408" s="823"/>
      <c r="C408" s="812"/>
      <c r="D408" s="813"/>
      <c r="E408" s="812"/>
      <c r="F408" s="816"/>
      <c r="G408" s="811"/>
      <c r="H408" s="820"/>
    </row>
    <row r="409" spans="1:8" s="821" customFormat="1" ht="10.5" customHeight="1">
      <c r="A409" s="822"/>
      <c r="B409" s="823"/>
      <c r="C409" s="812"/>
      <c r="D409" s="813"/>
      <c r="E409" s="812"/>
      <c r="F409" s="816"/>
      <c r="G409" s="811"/>
      <c r="H409" s="820"/>
    </row>
    <row r="410" spans="1:8" s="821" customFormat="1" ht="10.5" customHeight="1">
      <c r="A410" s="822"/>
      <c r="B410" s="823"/>
      <c r="C410" s="812"/>
      <c r="D410" s="813"/>
      <c r="E410" s="812"/>
      <c r="F410" s="816"/>
      <c r="G410" s="811"/>
      <c r="H410" s="820"/>
    </row>
    <row r="411" spans="1:8" s="821" customFormat="1" ht="10.5" customHeight="1">
      <c r="A411" s="822"/>
      <c r="B411" s="823"/>
      <c r="C411" s="812"/>
      <c r="D411" s="813"/>
      <c r="E411" s="812"/>
      <c r="F411" s="816"/>
      <c r="G411" s="811"/>
      <c r="H411" s="820"/>
    </row>
    <row r="412" spans="1:8" s="821" customFormat="1" ht="10.5" customHeight="1">
      <c r="A412" s="822"/>
      <c r="B412" s="823"/>
      <c r="C412" s="812"/>
      <c r="D412" s="813"/>
      <c r="E412" s="812"/>
      <c r="F412" s="816"/>
      <c r="G412" s="811"/>
      <c r="H412" s="820"/>
    </row>
    <row r="413" spans="1:8" s="821" customFormat="1" ht="10.5" customHeight="1">
      <c r="A413" s="822"/>
      <c r="B413" s="823"/>
      <c r="C413" s="812"/>
      <c r="D413" s="813"/>
      <c r="E413" s="812"/>
      <c r="F413" s="816"/>
      <c r="G413" s="811"/>
      <c r="H413" s="820"/>
    </row>
    <row r="414" spans="1:8" s="821" customFormat="1" ht="10.5" customHeight="1">
      <c r="A414" s="822"/>
      <c r="B414" s="823"/>
      <c r="C414" s="812"/>
      <c r="D414" s="813"/>
      <c r="E414" s="812"/>
      <c r="F414" s="816"/>
      <c r="G414" s="811"/>
      <c r="H414" s="820"/>
    </row>
    <row r="415" spans="1:8" s="821" customFormat="1" ht="10.5" customHeight="1">
      <c r="A415" s="822"/>
      <c r="B415" s="823"/>
      <c r="C415" s="812"/>
      <c r="D415" s="813"/>
      <c r="E415" s="812"/>
      <c r="F415" s="816"/>
      <c r="G415" s="811"/>
      <c r="H415" s="820"/>
    </row>
    <row r="416" spans="1:8" s="821" customFormat="1" ht="10.5" customHeight="1">
      <c r="A416" s="822"/>
      <c r="B416" s="823"/>
      <c r="C416" s="812"/>
      <c r="D416" s="813"/>
      <c r="E416" s="812"/>
      <c r="F416" s="816"/>
      <c r="G416" s="811"/>
      <c r="H416" s="820"/>
    </row>
    <row r="417" spans="1:8" s="821" customFormat="1" ht="10.5" customHeight="1">
      <c r="A417" s="822"/>
      <c r="B417" s="823"/>
      <c r="C417" s="812"/>
      <c r="D417" s="813"/>
      <c r="E417" s="812"/>
      <c r="F417" s="816"/>
      <c r="G417" s="811"/>
      <c r="H417" s="820"/>
    </row>
    <row r="418" spans="1:8" s="821" customFormat="1" ht="10.5" customHeight="1">
      <c r="A418" s="822"/>
      <c r="B418" s="823"/>
      <c r="C418" s="812"/>
      <c r="D418" s="813"/>
      <c r="E418" s="812"/>
      <c r="F418" s="816"/>
      <c r="G418" s="811"/>
      <c r="H418" s="820"/>
    </row>
    <row r="419" spans="1:8" s="821" customFormat="1" ht="10.5" customHeight="1">
      <c r="A419" s="822"/>
      <c r="B419" s="823"/>
      <c r="C419" s="812"/>
      <c r="D419" s="813"/>
      <c r="E419" s="812"/>
      <c r="F419" s="816"/>
      <c r="G419" s="811"/>
      <c r="H419" s="820"/>
    </row>
    <row r="420" spans="1:8" s="821" customFormat="1" ht="10.5" customHeight="1">
      <c r="A420" s="822"/>
      <c r="B420" s="823"/>
      <c r="C420" s="812"/>
      <c r="D420" s="813"/>
      <c r="E420" s="812"/>
      <c r="F420" s="816"/>
      <c r="G420" s="811"/>
      <c r="H420" s="820"/>
    </row>
    <row r="421" spans="1:8" s="821" customFormat="1" ht="10.5" customHeight="1">
      <c r="A421" s="822"/>
      <c r="B421" s="823"/>
      <c r="C421" s="812"/>
      <c r="D421" s="813"/>
      <c r="E421" s="812"/>
      <c r="F421" s="816"/>
      <c r="G421" s="811"/>
      <c r="H421" s="820"/>
    </row>
    <row r="422" spans="1:8" s="821" customFormat="1" ht="10.5" customHeight="1">
      <c r="A422" s="822"/>
      <c r="B422" s="823"/>
      <c r="C422" s="812"/>
      <c r="D422" s="813"/>
      <c r="E422" s="812"/>
      <c r="F422" s="816"/>
      <c r="G422" s="811"/>
      <c r="H422" s="820"/>
    </row>
    <row r="423" spans="1:8" s="821" customFormat="1" ht="10.5" customHeight="1">
      <c r="A423" s="822"/>
      <c r="B423" s="823"/>
      <c r="C423" s="812"/>
      <c r="D423" s="813"/>
      <c r="E423" s="812"/>
      <c r="F423" s="816"/>
      <c r="G423" s="811"/>
      <c r="H423" s="820"/>
    </row>
    <row r="424" spans="1:8" s="821" customFormat="1" ht="10.5" customHeight="1">
      <c r="A424" s="822"/>
      <c r="B424" s="823"/>
      <c r="C424" s="812"/>
      <c r="D424" s="813"/>
      <c r="E424" s="812"/>
      <c r="F424" s="816"/>
      <c r="G424" s="811"/>
      <c r="H424" s="820"/>
    </row>
    <row r="425" spans="1:8" s="821" customFormat="1" ht="10.5" customHeight="1">
      <c r="A425" s="822"/>
      <c r="B425" s="823"/>
      <c r="C425" s="812"/>
      <c r="D425" s="813"/>
      <c r="E425" s="812"/>
      <c r="F425" s="816"/>
      <c r="G425" s="811"/>
      <c r="H425" s="820"/>
    </row>
    <row r="426" spans="1:8" s="821" customFormat="1" ht="10.5" customHeight="1">
      <c r="A426" s="822"/>
      <c r="B426" s="823"/>
      <c r="C426" s="812"/>
      <c r="D426" s="813"/>
      <c r="E426" s="812"/>
      <c r="F426" s="816"/>
      <c r="G426" s="811"/>
      <c r="H426" s="820"/>
    </row>
    <row r="427" spans="1:8" s="821" customFormat="1" ht="10.5" customHeight="1">
      <c r="A427" s="822"/>
      <c r="B427" s="823"/>
      <c r="C427" s="812"/>
      <c r="D427" s="813"/>
      <c r="E427" s="812"/>
      <c r="F427" s="816"/>
      <c r="G427" s="811"/>
      <c r="H427" s="820"/>
    </row>
    <row r="428" spans="1:8" s="821" customFormat="1" ht="10.5" customHeight="1">
      <c r="A428" s="822"/>
      <c r="B428" s="823"/>
      <c r="C428" s="812"/>
      <c r="D428" s="813"/>
      <c r="E428" s="812"/>
      <c r="F428" s="816"/>
      <c r="G428" s="811"/>
      <c r="H428" s="820"/>
    </row>
    <row r="429" spans="1:8" s="821" customFormat="1" ht="10.5" customHeight="1">
      <c r="A429" s="822"/>
      <c r="B429" s="823"/>
      <c r="C429" s="812"/>
      <c r="D429" s="813"/>
      <c r="E429" s="812"/>
      <c r="F429" s="816"/>
      <c r="G429" s="811"/>
      <c r="H429" s="820"/>
    </row>
    <row r="430" spans="1:8" s="821" customFormat="1" ht="10.5" customHeight="1">
      <c r="A430" s="822"/>
      <c r="B430" s="823"/>
      <c r="C430" s="812"/>
      <c r="D430" s="813"/>
      <c r="E430" s="812"/>
      <c r="F430" s="816"/>
      <c r="G430" s="811"/>
      <c r="H430" s="820"/>
    </row>
    <row r="431" spans="1:8" s="821" customFormat="1" ht="10.5" customHeight="1">
      <c r="A431" s="822"/>
      <c r="B431" s="823"/>
      <c r="C431" s="812"/>
      <c r="D431" s="813"/>
      <c r="E431" s="812"/>
      <c r="F431" s="816"/>
      <c r="G431" s="811"/>
      <c r="H431" s="820"/>
    </row>
    <row r="432" spans="1:8" s="821" customFormat="1" ht="10.5" customHeight="1">
      <c r="A432" s="822"/>
      <c r="B432" s="823"/>
      <c r="C432" s="812"/>
      <c r="D432" s="813"/>
      <c r="E432" s="812"/>
      <c r="F432" s="816"/>
      <c r="G432" s="811"/>
      <c r="H432" s="820"/>
    </row>
    <row r="433" spans="1:8" s="821" customFormat="1" ht="10.5" customHeight="1">
      <c r="A433" s="822"/>
      <c r="B433" s="823"/>
      <c r="C433" s="812"/>
      <c r="D433" s="813"/>
      <c r="E433" s="812"/>
      <c r="F433" s="816"/>
      <c r="G433" s="811"/>
      <c r="H433" s="820"/>
    </row>
    <row r="434" spans="1:8" s="821" customFormat="1" ht="10.5" customHeight="1">
      <c r="A434" s="822"/>
      <c r="B434" s="823"/>
      <c r="C434" s="812"/>
      <c r="D434" s="813"/>
      <c r="E434" s="812"/>
      <c r="F434" s="816"/>
      <c r="G434" s="811"/>
      <c r="H434" s="820"/>
    </row>
    <row r="435" spans="1:8" s="821" customFormat="1" ht="10.5" customHeight="1">
      <c r="A435" s="822"/>
      <c r="B435" s="823"/>
      <c r="C435" s="812"/>
      <c r="D435" s="813"/>
      <c r="E435" s="812"/>
      <c r="F435" s="816"/>
      <c r="G435" s="811"/>
      <c r="H435" s="820"/>
    </row>
    <row r="436" spans="1:8" s="821" customFormat="1" ht="10.5" customHeight="1">
      <c r="A436" s="822"/>
      <c r="B436" s="823"/>
      <c r="C436" s="812"/>
      <c r="D436" s="813"/>
      <c r="E436" s="812"/>
      <c r="F436" s="816"/>
      <c r="G436" s="811"/>
      <c r="H436" s="820"/>
    </row>
    <row r="437" spans="1:8" s="821" customFormat="1" ht="10.5" customHeight="1">
      <c r="A437" s="822"/>
      <c r="B437" s="823"/>
      <c r="C437" s="812"/>
      <c r="D437" s="813"/>
      <c r="E437" s="812"/>
      <c r="F437" s="816"/>
      <c r="G437" s="811"/>
      <c r="H437" s="820"/>
    </row>
    <row r="438" spans="1:8" s="821" customFormat="1" ht="10.5" customHeight="1">
      <c r="A438" s="822"/>
      <c r="B438" s="823"/>
      <c r="C438" s="812"/>
      <c r="D438" s="813"/>
      <c r="E438" s="812"/>
      <c r="F438" s="816"/>
      <c r="G438" s="811"/>
      <c r="H438" s="820"/>
    </row>
    <row r="439" spans="1:8" s="821" customFormat="1" ht="10.5" customHeight="1">
      <c r="A439" s="822"/>
      <c r="B439" s="823"/>
      <c r="C439" s="812"/>
      <c r="D439" s="813"/>
      <c r="E439" s="812"/>
      <c r="F439" s="816"/>
      <c r="G439" s="811"/>
      <c r="H439" s="820"/>
    </row>
    <row r="440" spans="1:8" s="821" customFormat="1" ht="10.5" customHeight="1">
      <c r="A440" s="822"/>
      <c r="B440" s="823"/>
      <c r="C440" s="812"/>
      <c r="D440" s="813"/>
      <c r="E440" s="812"/>
      <c r="F440" s="816"/>
      <c r="G440" s="811"/>
      <c r="H440" s="820"/>
    </row>
    <row r="441" spans="1:8" s="821" customFormat="1" ht="10.5" customHeight="1">
      <c r="A441" s="822"/>
      <c r="B441" s="823"/>
      <c r="C441" s="812"/>
      <c r="D441" s="813"/>
      <c r="E441" s="812"/>
      <c r="F441" s="816"/>
      <c r="G441" s="811"/>
      <c r="H441" s="820"/>
    </row>
    <row r="442" spans="1:8" s="821" customFormat="1" ht="10.5" customHeight="1">
      <c r="A442" s="822"/>
      <c r="B442" s="823"/>
      <c r="C442" s="812"/>
      <c r="D442" s="813"/>
      <c r="E442" s="812"/>
      <c r="F442" s="816"/>
      <c r="G442" s="811"/>
      <c r="H442" s="820"/>
    </row>
    <row r="443" spans="1:8" s="821" customFormat="1" ht="10.5" customHeight="1">
      <c r="A443" s="822"/>
      <c r="B443" s="823"/>
      <c r="C443" s="812"/>
      <c r="D443" s="813"/>
      <c r="E443" s="812"/>
      <c r="F443" s="816"/>
      <c r="G443" s="811"/>
      <c r="H443" s="820"/>
    </row>
    <row r="444" spans="1:8" s="821" customFormat="1" ht="10.5" customHeight="1">
      <c r="A444" s="822"/>
      <c r="B444" s="823"/>
      <c r="C444" s="812"/>
      <c r="D444" s="813"/>
      <c r="E444" s="812"/>
      <c r="F444" s="816"/>
      <c r="G444" s="811"/>
      <c r="H444" s="820"/>
    </row>
    <row r="445" spans="1:8" s="821" customFormat="1" ht="10.5" customHeight="1">
      <c r="A445" s="822"/>
      <c r="B445" s="823"/>
      <c r="C445" s="812"/>
      <c r="D445" s="813"/>
      <c r="E445" s="812"/>
      <c r="F445" s="816"/>
      <c r="G445" s="811"/>
      <c r="H445" s="820"/>
    </row>
    <row r="446" spans="1:8" s="821" customFormat="1" ht="10.5" customHeight="1">
      <c r="A446" s="822"/>
      <c r="B446" s="823"/>
      <c r="C446" s="812"/>
      <c r="D446" s="813"/>
      <c r="E446" s="812"/>
      <c r="F446" s="816"/>
      <c r="G446" s="811"/>
      <c r="H446" s="820"/>
    </row>
    <row r="447" spans="1:8" s="821" customFormat="1" ht="10.5" customHeight="1">
      <c r="A447" s="822"/>
      <c r="B447" s="823"/>
      <c r="C447" s="812"/>
      <c r="D447" s="813"/>
      <c r="E447" s="812"/>
      <c r="F447" s="816"/>
      <c r="G447" s="811"/>
      <c r="H447" s="820"/>
    </row>
    <row r="448" spans="1:8" s="821" customFormat="1" ht="10.5" customHeight="1">
      <c r="A448" s="822"/>
      <c r="B448" s="823"/>
      <c r="C448" s="812"/>
      <c r="D448" s="813"/>
      <c r="E448" s="812"/>
      <c r="F448" s="816"/>
      <c r="G448" s="811"/>
      <c r="H448" s="820"/>
    </row>
    <row r="449" spans="1:8" s="821" customFormat="1" ht="10.5" customHeight="1">
      <c r="A449" s="822"/>
      <c r="B449" s="823"/>
      <c r="C449" s="812"/>
      <c r="D449" s="813"/>
      <c r="E449" s="812"/>
      <c r="F449" s="816"/>
      <c r="G449" s="811"/>
      <c r="H449" s="820"/>
    </row>
    <row r="450" spans="1:8" s="821" customFormat="1" ht="10.5" customHeight="1">
      <c r="A450" s="822"/>
      <c r="B450" s="823"/>
      <c r="C450" s="812"/>
      <c r="D450" s="813"/>
      <c r="E450" s="812"/>
      <c r="F450" s="816"/>
      <c r="G450" s="811"/>
      <c r="H450" s="820"/>
    </row>
    <row r="451" spans="1:8" s="821" customFormat="1" ht="10.5" customHeight="1">
      <c r="A451" s="822"/>
      <c r="B451" s="823"/>
      <c r="C451" s="812"/>
      <c r="D451" s="813"/>
      <c r="E451" s="812"/>
      <c r="F451" s="816"/>
      <c r="G451" s="811"/>
      <c r="H451" s="820"/>
    </row>
    <row r="452" spans="1:8" s="821" customFormat="1" ht="10.5" customHeight="1">
      <c r="A452" s="822"/>
      <c r="B452" s="823"/>
      <c r="C452" s="812"/>
      <c r="D452" s="813"/>
      <c r="E452" s="812"/>
      <c r="F452" s="816"/>
      <c r="G452" s="811"/>
      <c r="H452" s="820"/>
    </row>
    <row r="453" spans="1:8" s="821" customFormat="1" ht="10.5" customHeight="1">
      <c r="A453" s="822"/>
      <c r="B453" s="823"/>
      <c r="C453" s="812"/>
      <c r="D453" s="813"/>
      <c r="E453" s="812"/>
      <c r="F453" s="816"/>
      <c r="G453" s="811"/>
      <c r="H453" s="820"/>
    </row>
    <row r="454" spans="1:8" s="821" customFormat="1" ht="10.5" customHeight="1">
      <c r="A454" s="822"/>
      <c r="B454" s="823"/>
      <c r="C454" s="812"/>
      <c r="D454" s="813"/>
      <c r="E454" s="812"/>
      <c r="F454" s="816"/>
      <c r="G454" s="811"/>
      <c r="H454" s="820"/>
    </row>
    <row r="455" spans="1:8" s="821" customFormat="1" ht="10.5" customHeight="1">
      <c r="A455" s="822"/>
      <c r="B455" s="823"/>
      <c r="C455" s="812"/>
      <c r="D455" s="813"/>
      <c r="E455" s="812"/>
      <c r="F455" s="816"/>
      <c r="G455" s="811"/>
      <c r="H455" s="820"/>
    </row>
    <row r="456" spans="1:8" s="821" customFormat="1" ht="10.5" customHeight="1">
      <c r="A456" s="822"/>
      <c r="B456" s="823"/>
      <c r="C456" s="812"/>
      <c r="D456" s="813"/>
      <c r="E456" s="812"/>
      <c r="F456" s="816"/>
      <c r="G456" s="811"/>
      <c r="H456" s="820"/>
    </row>
    <row r="457" spans="1:8" s="821" customFormat="1" ht="10.5" customHeight="1">
      <c r="A457" s="822"/>
      <c r="B457" s="823"/>
      <c r="C457" s="812"/>
      <c r="D457" s="813"/>
      <c r="E457" s="812"/>
      <c r="F457" s="816"/>
      <c r="G457" s="811"/>
      <c r="H457" s="820"/>
    </row>
    <row r="458" spans="1:8" s="821" customFormat="1" ht="10.5" customHeight="1">
      <c r="A458" s="822"/>
      <c r="B458" s="823"/>
      <c r="C458" s="812"/>
      <c r="D458" s="813"/>
      <c r="E458" s="812"/>
      <c r="F458" s="816"/>
      <c r="G458" s="811"/>
      <c r="H458" s="820"/>
    </row>
    <row r="459" spans="1:8" s="821" customFormat="1" ht="10.5" customHeight="1">
      <c r="A459" s="822"/>
      <c r="B459" s="823"/>
      <c r="C459" s="812"/>
      <c r="D459" s="813"/>
      <c r="E459" s="812"/>
      <c r="F459" s="816"/>
      <c r="G459" s="811"/>
      <c r="H459" s="820"/>
    </row>
    <row r="460" spans="1:8" s="821" customFormat="1" ht="10.5" customHeight="1">
      <c r="A460" s="822"/>
      <c r="B460" s="823"/>
      <c r="C460" s="812"/>
      <c r="D460" s="813"/>
      <c r="E460" s="812"/>
      <c r="F460" s="816"/>
      <c r="G460" s="811"/>
      <c r="H460" s="820"/>
    </row>
    <row r="461" spans="1:8" s="821" customFormat="1" ht="10.5" customHeight="1">
      <c r="A461" s="822"/>
      <c r="B461" s="823"/>
      <c r="C461" s="812"/>
      <c r="D461" s="813"/>
      <c r="E461" s="812"/>
      <c r="F461" s="816"/>
      <c r="G461" s="811"/>
      <c r="H461" s="820"/>
    </row>
    <row r="462" spans="1:8" s="821" customFormat="1" ht="10.5" customHeight="1">
      <c r="A462" s="822"/>
      <c r="B462" s="823"/>
      <c r="C462" s="812"/>
      <c r="D462" s="813"/>
      <c r="E462" s="812"/>
      <c r="F462" s="816"/>
      <c r="G462" s="811"/>
      <c r="H462" s="820"/>
    </row>
    <row r="463" spans="1:8" s="821" customFormat="1" ht="10.5" customHeight="1">
      <c r="A463" s="822"/>
      <c r="B463" s="823"/>
      <c r="C463" s="812"/>
      <c r="D463" s="813"/>
      <c r="E463" s="812"/>
      <c r="F463" s="816"/>
      <c r="G463" s="811"/>
      <c r="H463" s="820"/>
    </row>
    <row r="464" spans="1:8" s="821" customFormat="1" ht="10.5" customHeight="1">
      <c r="A464" s="822"/>
      <c r="B464" s="823"/>
      <c r="C464" s="812"/>
      <c r="D464" s="813"/>
      <c r="E464" s="812"/>
      <c r="F464" s="816"/>
      <c r="G464" s="811"/>
      <c r="H464" s="820"/>
    </row>
    <row r="465" spans="1:8" s="821" customFormat="1" ht="10.5" customHeight="1">
      <c r="A465" s="822"/>
      <c r="B465" s="823"/>
      <c r="C465" s="812"/>
      <c r="D465" s="813"/>
      <c r="E465" s="812"/>
      <c r="F465" s="816"/>
      <c r="G465" s="811"/>
      <c r="H465" s="820"/>
    </row>
    <row r="466" spans="1:8" s="821" customFormat="1" ht="10.5" customHeight="1">
      <c r="A466" s="822"/>
      <c r="B466" s="823"/>
      <c r="C466" s="812"/>
      <c r="D466" s="813"/>
      <c r="E466" s="812"/>
      <c r="F466" s="816"/>
      <c r="G466" s="811"/>
      <c r="H466" s="820"/>
    </row>
    <row r="467" spans="1:8" s="821" customFormat="1" ht="10.5" customHeight="1">
      <c r="A467" s="822"/>
      <c r="B467" s="823"/>
      <c r="C467" s="812"/>
      <c r="D467" s="813"/>
      <c r="E467" s="812"/>
      <c r="F467" s="816"/>
      <c r="G467" s="811"/>
      <c r="H467" s="820"/>
    </row>
    <row r="468" spans="1:8" s="821" customFormat="1" ht="10.5" customHeight="1">
      <c r="A468" s="822"/>
      <c r="B468" s="823"/>
      <c r="C468" s="812"/>
      <c r="D468" s="813"/>
      <c r="E468" s="812"/>
      <c r="F468" s="816"/>
      <c r="G468" s="811"/>
      <c r="H468" s="820"/>
    </row>
    <row r="469" spans="1:8" s="821" customFormat="1" ht="10.5" customHeight="1">
      <c r="A469" s="822"/>
      <c r="B469" s="823"/>
      <c r="C469" s="812"/>
      <c r="D469" s="813"/>
      <c r="E469" s="812"/>
      <c r="F469" s="816"/>
      <c r="G469" s="811"/>
      <c r="H469" s="820"/>
    </row>
    <row r="470" spans="1:8" s="821" customFormat="1" ht="10.5" customHeight="1">
      <c r="A470" s="822"/>
      <c r="B470" s="823"/>
      <c r="C470" s="812"/>
      <c r="D470" s="813"/>
      <c r="E470" s="812"/>
      <c r="F470" s="816"/>
      <c r="G470" s="811"/>
      <c r="H470" s="820"/>
    </row>
    <row r="471" spans="1:8" s="821" customFormat="1" ht="10.5" customHeight="1">
      <c r="A471" s="822"/>
      <c r="B471" s="823"/>
      <c r="C471" s="812"/>
      <c r="D471" s="813"/>
      <c r="E471" s="812"/>
      <c r="F471" s="816"/>
      <c r="G471" s="811"/>
      <c r="H471" s="820"/>
    </row>
    <row r="472" spans="1:8" s="821" customFormat="1" ht="10.5" customHeight="1">
      <c r="A472" s="822"/>
      <c r="B472" s="823"/>
      <c r="C472" s="812"/>
      <c r="D472" s="813"/>
      <c r="E472" s="812"/>
      <c r="F472" s="816"/>
      <c r="G472" s="811"/>
      <c r="H472" s="820"/>
    </row>
    <row r="473" spans="1:8" s="821" customFormat="1" ht="10.5" customHeight="1">
      <c r="A473" s="822"/>
      <c r="B473" s="823"/>
      <c r="C473" s="812"/>
      <c r="D473" s="813"/>
      <c r="E473" s="812"/>
      <c r="F473" s="816"/>
      <c r="G473" s="811"/>
      <c r="H473" s="820"/>
    </row>
    <row r="474" spans="1:8" s="821" customFormat="1" ht="10.5" customHeight="1">
      <c r="A474" s="822"/>
      <c r="B474" s="823"/>
      <c r="C474" s="812"/>
      <c r="D474" s="813"/>
      <c r="E474" s="812"/>
      <c r="F474" s="816"/>
      <c r="G474" s="811"/>
      <c r="H474" s="820"/>
    </row>
    <row r="475" spans="1:8" s="821" customFormat="1" ht="10.5" customHeight="1">
      <c r="A475" s="822"/>
      <c r="B475" s="823"/>
      <c r="C475" s="812"/>
      <c r="D475" s="813"/>
      <c r="E475" s="812"/>
      <c r="F475" s="816"/>
      <c r="G475" s="811"/>
      <c r="H475" s="820"/>
    </row>
    <row r="476" spans="1:8" s="821" customFormat="1" ht="10.5" customHeight="1">
      <c r="A476" s="822"/>
      <c r="B476" s="823"/>
      <c r="C476" s="812"/>
      <c r="D476" s="813"/>
      <c r="E476" s="812"/>
      <c r="F476" s="816"/>
      <c r="G476" s="811"/>
      <c r="H476" s="820"/>
    </row>
    <row r="477" spans="1:8" s="821" customFormat="1" ht="10.5" customHeight="1">
      <c r="A477" s="822"/>
      <c r="B477" s="823"/>
      <c r="C477" s="812"/>
      <c r="D477" s="813"/>
      <c r="E477" s="812"/>
      <c r="F477" s="816"/>
      <c r="G477" s="811"/>
      <c r="H477" s="820"/>
    </row>
    <row r="478" spans="1:8" s="821" customFormat="1" ht="10.5" customHeight="1">
      <c r="A478" s="822"/>
      <c r="B478" s="823"/>
      <c r="C478" s="812"/>
      <c r="D478" s="813"/>
      <c r="E478" s="812"/>
      <c r="F478" s="816"/>
      <c r="G478" s="811"/>
      <c r="H478" s="820"/>
    </row>
    <row r="479" spans="1:8" s="821" customFormat="1" ht="10.5" customHeight="1">
      <c r="A479" s="822"/>
      <c r="B479" s="823"/>
      <c r="C479" s="812"/>
      <c r="D479" s="813"/>
      <c r="E479" s="812"/>
      <c r="F479" s="816"/>
      <c r="G479" s="811"/>
      <c r="H479" s="820"/>
    </row>
    <row r="480" spans="1:8" s="821" customFormat="1" ht="10.5" customHeight="1">
      <c r="A480" s="822"/>
      <c r="B480" s="823"/>
      <c r="C480" s="812"/>
      <c r="D480" s="813"/>
      <c r="E480" s="812"/>
      <c r="F480" s="816"/>
      <c r="G480" s="811"/>
      <c r="H480" s="820"/>
    </row>
    <row r="481" spans="1:8" s="821" customFormat="1" ht="10.5" customHeight="1">
      <c r="A481" s="822"/>
      <c r="B481" s="823"/>
      <c r="C481" s="812"/>
      <c r="D481" s="813"/>
      <c r="E481" s="812"/>
      <c r="F481" s="816"/>
      <c r="G481" s="811"/>
      <c r="H481" s="820"/>
    </row>
    <row r="482" spans="1:8" s="821" customFormat="1" ht="10.5" customHeight="1">
      <c r="A482" s="822"/>
      <c r="B482" s="823"/>
      <c r="C482" s="812"/>
      <c r="D482" s="813"/>
      <c r="E482" s="812"/>
      <c r="F482" s="816"/>
      <c r="G482" s="811"/>
      <c r="H482" s="820"/>
    </row>
    <row r="483" spans="1:8" s="821" customFormat="1" ht="10.5" customHeight="1">
      <c r="A483" s="822"/>
      <c r="B483" s="823"/>
      <c r="C483" s="812"/>
      <c r="D483" s="813"/>
      <c r="E483" s="812"/>
      <c r="F483" s="816"/>
      <c r="G483" s="811"/>
      <c r="H483" s="820"/>
    </row>
    <row r="484" spans="1:8" s="821" customFormat="1" ht="10.5" customHeight="1">
      <c r="A484" s="822"/>
      <c r="B484" s="823"/>
      <c r="C484" s="812"/>
      <c r="D484" s="813"/>
      <c r="E484" s="812"/>
      <c r="F484" s="816"/>
      <c r="G484" s="811"/>
      <c r="H484" s="820"/>
    </row>
    <row r="485" spans="1:8" s="821" customFormat="1" ht="10.5" customHeight="1">
      <c r="A485" s="822"/>
      <c r="B485" s="823"/>
      <c r="C485" s="812"/>
      <c r="D485" s="813"/>
      <c r="E485" s="812"/>
      <c r="F485" s="816"/>
      <c r="G485" s="811"/>
      <c r="H485" s="820"/>
    </row>
    <row r="486" spans="1:8" s="821" customFormat="1" ht="10.5" customHeight="1">
      <c r="A486" s="822"/>
      <c r="B486" s="823"/>
      <c r="C486" s="812"/>
      <c r="D486" s="813"/>
      <c r="E486" s="812"/>
      <c r="F486" s="816"/>
      <c r="G486" s="811"/>
      <c r="H486" s="820"/>
    </row>
    <row r="487" spans="1:8" s="821" customFormat="1" ht="10.5" customHeight="1">
      <c r="A487" s="822"/>
      <c r="B487" s="823"/>
      <c r="C487" s="812"/>
      <c r="D487" s="813"/>
      <c r="E487" s="812"/>
      <c r="F487" s="816"/>
      <c r="G487" s="811"/>
      <c r="H487" s="820"/>
    </row>
    <row r="488" spans="1:8" s="821" customFormat="1" ht="10.5" customHeight="1">
      <c r="A488" s="822"/>
      <c r="B488" s="823"/>
      <c r="C488" s="812"/>
      <c r="D488" s="813"/>
      <c r="E488" s="812"/>
      <c r="F488" s="816"/>
      <c r="G488" s="811"/>
      <c r="H488" s="820"/>
    </row>
    <row r="489" spans="1:8" s="821" customFormat="1" ht="10.5" customHeight="1">
      <c r="A489" s="822"/>
      <c r="B489" s="823"/>
      <c r="C489" s="812"/>
      <c r="D489" s="813"/>
      <c r="E489" s="812"/>
      <c r="F489" s="816"/>
      <c r="G489" s="811"/>
      <c r="H489" s="820"/>
    </row>
    <row r="490" spans="1:8" s="821" customFormat="1" ht="10.5" customHeight="1">
      <c r="A490" s="822"/>
      <c r="B490" s="823"/>
      <c r="C490" s="812"/>
      <c r="D490" s="813"/>
      <c r="E490" s="812"/>
      <c r="F490" s="816"/>
      <c r="G490" s="811"/>
      <c r="H490" s="820"/>
    </row>
    <row r="491" spans="1:8" s="821" customFormat="1" ht="10.5" customHeight="1">
      <c r="A491" s="822"/>
      <c r="B491" s="823"/>
      <c r="C491" s="812"/>
      <c r="D491" s="813"/>
      <c r="E491" s="812"/>
      <c r="F491" s="816"/>
      <c r="G491" s="811"/>
      <c r="H491" s="820"/>
    </row>
    <row r="492" spans="1:8" s="821" customFormat="1" ht="10.5" customHeight="1">
      <c r="A492" s="822"/>
      <c r="B492" s="823"/>
      <c r="C492" s="812"/>
      <c r="D492" s="813"/>
      <c r="E492" s="812"/>
      <c r="F492" s="816"/>
      <c r="G492" s="811"/>
      <c r="H492" s="820"/>
    </row>
    <row r="493" spans="1:8" s="821" customFormat="1" ht="10.5" customHeight="1">
      <c r="A493" s="822"/>
      <c r="B493" s="823"/>
      <c r="C493" s="812"/>
      <c r="D493" s="813"/>
      <c r="E493" s="812"/>
      <c r="F493" s="816"/>
      <c r="G493" s="811"/>
      <c r="H493" s="820"/>
    </row>
    <row r="494" spans="1:8" s="821" customFormat="1" ht="10.5" customHeight="1">
      <c r="A494" s="822"/>
      <c r="B494" s="823"/>
      <c r="C494" s="812"/>
      <c r="D494" s="813"/>
      <c r="E494" s="812"/>
      <c r="F494" s="816"/>
      <c r="G494" s="811"/>
      <c r="H494" s="820"/>
    </row>
    <row r="495" spans="1:8" s="821" customFormat="1" ht="10.5" customHeight="1">
      <c r="A495" s="822"/>
      <c r="B495" s="823"/>
      <c r="C495" s="812"/>
      <c r="D495" s="813"/>
      <c r="E495" s="812"/>
      <c r="F495" s="816"/>
      <c r="G495" s="811"/>
      <c r="H495" s="820"/>
    </row>
    <row r="496" spans="1:8" s="821" customFormat="1" ht="10.5" customHeight="1">
      <c r="A496" s="822"/>
      <c r="B496" s="823"/>
      <c r="C496" s="812"/>
      <c r="D496" s="813"/>
      <c r="E496" s="812"/>
      <c r="F496" s="816"/>
      <c r="G496" s="811"/>
      <c r="H496" s="820"/>
    </row>
    <row r="497" spans="1:8" s="821" customFormat="1" ht="10.5" customHeight="1">
      <c r="A497" s="822"/>
      <c r="B497" s="823"/>
      <c r="C497" s="812"/>
      <c r="D497" s="813"/>
      <c r="E497" s="812"/>
      <c r="F497" s="816"/>
      <c r="G497" s="811"/>
      <c r="H497" s="820"/>
    </row>
    <row r="498" spans="1:8" s="821" customFormat="1" ht="10.5" customHeight="1">
      <c r="A498" s="822"/>
      <c r="B498" s="823"/>
      <c r="C498" s="812"/>
      <c r="D498" s="813"/>
      <c r="E498" s="812"/>
      <c r="F498" s="816"/>
      <c r="G498" s="811"/>
      <c r="H498" s="820"/>
    </row>
    <row r="499" spans="1:8" s="821" customFormat="1" ht="10.5" customHeight="1">
      <c r="A499" s="822"/>
      <c r="B499" s="823"/>
      <c r="C499" s="812"/>
      <c r="D499" s="813"/>
      <c r="E499" s="812"/>
      <c r="F499" s="816"/>
      <c r="G499" s="811"/>
      <c r="H499" s="820"/>
    </row>
    <row r="500" spans="1:8" s="821" customFormat="1" ht="10.5" customHeight="1">
      <c r="A500" s="822"/>
      <c r="B500" s="823"/>
      <c r="C500" s="812"/>
      <c r="D500" s="813"/>
      <c r="E500" s="812"/>
      <c r="F500" s="816"/>
      <c r="G500" s="811"/>
      <c r="H500" s="820"/>
    </row>
    <row r="501" spans="1:8" s="821" customFormat="1" ht="10.5" customHeight="1">
      <c r="A501" s="822"/>
      <c r="B501" s="823"/>
      <c r="C501" s="812"/>
      <c r="D501" s="813"/>
      <c r="E501" s="812"/>
      <c r="F501" s="816"/>
      <c r="G501" s="811"/>
      <c r="H501" s="820"/>
    </row>
    <row r="502" spans="1:8" s="821" customFormat="1" ht="10.5" customHeight="1">
      <c r="A502" s="822"/>
      <c r="B502" s="823"/>
      <c r="C502" s="812"/>
      <c r="D502" s="813"/>
      <c r="E502" s="812"/>
      <c r="F502" s="816"/>
      <c r="G502" s="811"/>
      <c r="H502" s="820"/>
    </row>
    <row r="503" spans="1:8" s="821" customFormat="1" ht="10.5" customHeight="1">
      <c r="A503" s="822"/>
      <c r="B503" s="823"/>
      <c r="C503" s="812"/>
      <c r="D503" s="813"/>
      <c r="E503" s="812"/>
      <c r="F503" s="816"/>
      <c r="G503" s="811"/>
      <c r="H503" s="820"/>
    </row>
    <row r="504" spans="1:8" s="821" customFormat="1" ht="10.5" customHeight="1">
      <c r="A504" s="822"/>
      <c r="B504" s="823"/>
      <c r="C504" s="812"/>
      <c r="D504" s="813"/>
      <c r="E504" s="812"/>
      <c r="F504" s="816"/>
      <c r="G504" s="811"/>
      <c r="H504" s="820"/>
    </row>
    <row r="505" spans="1:8" s="821" customFormat="1" ht="10.5" customHeight="1">
      <c r="A505" s="822"/>
      <c r="B505" s="823"/>
      <c r="C505" s="812"/>
      <c r="D505" s="813"/>
      <c r="E505" s="812"/>
      <c r="F505" s="816"/>
      <c r="G505" s="811"/>
      <c r="H505" s="820"/>
    </row>
    <row r="506" spans="1:8" s="821" customFormat="1" ht="10.5" customHeight="1">
      <c r="A506" s="822"/>
      <c r="B506" s="823"/>
      <c r="C506" s="812"/>
      <c r="D506" s="813"/>
      <c r="E506" s="812"/>
      <c r="F506" s="816"/>
      <c r="G506" s="811"/>
      <c r="H506" s="820"/>
    </row>
    <row r="507" spans="1:8" s="821" customFormat="1" ht="10.5" customHeight="1">
      <c r="A507" s="822"/>
      <c r="B507" s="823"/>
      <c r="C507" s="812"/>
      <c r="D507" s="813"/>
      <c r="E507" s="812"/>
      <c r="F507" s="816"/>
      <c r="G507" s="811"/>
      <c r="H507" s="820"/>
    </row>
    <row r="508" spans="1:8" s="821" customFormat="1" ht="10.5" customHeight="1">
      <c r="A508" s="822"/>
      <c r="B508" s="823"/>
      <c r="C508" s="812"/>
      <c r="D508" s="813"/>
      <c r="E508" s="812"/>
      <c r="F508" s="816"/>
      <c r="G508" s="811"/>
      <c r="H508" s="820"/>
    </row>
    <row r="509" spans="1:8" s="821" customFormat="1" ht="10.5" customHeight="1">
      <c r="A509" s="822"/>
      <c r="B509" s="823"/>
      <c r="C509" s="812"/>
      <c r="D509" s="813"/>
      <c r="E509" s="812"/>
      <c r="F509" s="816"/>
      <c r="G509" s="811"/>
      <c r="H509" s="820"/>
    </row>
    <row r="510" spans="1:8" s="821" customFormat="1" ht="10.5" customHeight="1">
      <c r="A510" s="822"/>
      <c r="B510" s="823"/>
      <c r="C510" s="812"/>
      <c r="D510" s="813"/>
      <c r="E510" s="812"/>
      <c r="F510" s="816"/>
      <c r="G510" s="811"/>
      <c r="H510" s="820"/>
    </row>
    <row r="511" spans="1:8" s="821" customFormat="1" ht="10.5" customHeight="1">
      <c r="A511" s="822"/>
      <c r="B511" s="823"/>
      <c r="C511" s="812"/>
      <c r="D511" s="813"/>
      <c r="E511" s="812"/>
      <c r="F511" s="816"/>
      <c r="G511" s="811"/>
      <c r="H511" s="820"/>
    </row>
    <row r="512" spans="1:8" s="821" customFormat="1" ht="10.5" customHeight="1">
      <c r="A512" s="822"/>
      <c r="B512" s="823"/>
      <c r="C512" s="812"/>
      <c r="D512" s="813"/>
      <c r="E512" s="812"/>
      <c r="F512" s="816"/>
      <c r="G512" s="811"/>
      <c r="H512" s="820"/>
    </row>
    <row r="513" spans="1:8" s="821" customFormat="1" ht="10.5" customHeight="1">
      <c r="A513" s="822"/>
      <c r="B513" s="823"/>
      <c r="C513" s="812"/>
      <c r="D513" s="813"/>
      <c r="E513" s="812"/>
      <c r="F513" s="816"/>
      <c r="G513" s="811"/>
      <c r="H513" s="820"/>
    </row>
    <row r="514" spans="1:8" s="821" customFormat="1" ht="10.5" customHeight="1">
      <c r="A514" s="822"/>
      <c r="B514" s="823"/>
      <c r="C514" s="812"/>
      <c r="D514" s="813"/>
      <c r="E514" s="812"/>
      <c r="F514" s="816"/>
      <c r="G514" s="811"/>
      <c r="H514" s="820"/>
    </row>
    <row r="515" spans="1:8" s="821" customFormat="1" ht="10.5" customHeight="1">
      <c r="A515" s="822"/>
      <c r="B515" s="823"/>
      <c r="C515" s="812"/>
      <c r="D515" s="813"/>
      <c r="E515" s="812"/>
      <c r="F515" s="816"/>
      <c r="G515" s="811"/>
      <c r="H515" s="820"/>
    </row>
    <row r="516" spans="1:8" s="821" customFormat="1" ht="10.5" customHeight="1">
      <c r="A516" s="822"/>
      <c r="B516" s="823"/>
      <c r="C516" s="812"/>
      <c r="D516" s="813"/>
      <c r="E516" s="812"/>
      <c r="F516" s="816"/>
      <c r="G516" s="811"/>
      <c r="H516" s="820"/>
    </row>
    <row r="517" spans="1:8" s="821" customFormat="1" ht="10.5" customHeight="1">
      <c r="A517" s="822"/>
      <c r="B517" s="823"/>
      <c r="C517" s="812"/>
      <c r="D517" s="813"/>
      <c r="E517" s="812"/>
      <c r="F517" s="816"/>
      <c r="G517" s="811"/>
      <c r="H517" s="820"/>
    </row>
    <row r="518" spans="1:8" s="821" customFormat="1" ht="10.5" customHeight="1">
      <c r="A518" s="822"/>
      <c r="B518" s="823"/>
      <c r="C518" s="812"/>
      <c r="D518" s="813"/>
      <c r="E518" s="812"/>
      <c r="F518" s="816"/>
      <c r="G518" s="811"/>
      <c r="H518" s="820"/>
    </row>
    <row r="519" spans="1:8" s="821" customFormat="1" ht="10.5" customHeight="1">
      <c r="A519" s="822"/>
      <c r="B519" s="823"/>
      <c r="C519" s="812"/>
      <c r="D519" s="813"/>
      <c r="E519" s="812"/>
      <c r="F519" s="816"/>
      <c r="G519" s="811"/>
      <c r="H519" s="820"/>
    </row>
    <row r="520" spans="1:8" s="821" customFormat="1" ht="10.5" customHeight="1">
      <c r="A520" s="822"/>
      <c r="B520" s="823"/>
      <c r="C520" s="812"/>
      <c r="D520" s="813"/>
      <c r="E520" s="812"/>
      <c r="F520" s="816"/>
      <c r="G520" s="811"/>
      <c r="H520" s="820"/>
    </row>
    <row r="521" spans="1:8" s="821" customFormat="1" ht="10.5" customHeight="1">
      <c r="A521" s="822"/>
      <c r="B521" s="823"/>
      <c r="C521" s="812"/>
      <c r="D521" s="813"/>
      <c r="E521" s="812"/>
      <c r="F521" s="816"/>
      <c r="G521" s="811"/>
      <c r="H521" s="820"/>
    </row>
    <row r="522" spans="1:8" s="821" customFormat="1" ht="10.5" customHeight="1">
      <c r="A522" s="822"/>
      <c r="B522" s="823"/>
      <c r="C522" s="812"/>
      <c r="D522" s="813"/>
      <c r="E522" s="812"/>
      <c r="F522" s="816"/>
      <c r="G522" s="811"/>
      <c r="H522" s="820"/>
    </row>
    <row r="523" spans="1:8" s="821" customFormat="1" ht="10.5" customHeight="1">
      <c r="A523" s="822"/>
      <c r="B523" s="823"/>
      <c r="C523" s="812"/>
      <c r="D523" s="813"/>
      <c r="E523" s="812"/>
      <c r="F523" s="816"/>
      <c r="G523" s="811"/>
      <c r="H523" s="820"/>
    </row>
    <row r="524" spans="1:8" s="821" customFormat="1" ht="10.5" customHeight="1">
      <c r="A524" s="822"/>
      <c r="B524" s="823"/>
      <c r="C524" s="812"/>
      <c r="D524" s="813"/>
      <c r="E524" s="812"/>
      <c r="F524" s="816"/>
      <c r="G524" s="811"/>
      <c r="H524" s="820"/>
    </row>
    <row r="525" spans="1:8" s="821" customFormat="1" ht="10.5" customHeight="1">
      <c r="A525" s="822"/>
      <c r="B525" s="823"/>
      <c r="C525" s="812"/>
      <c r="D525" s="813"/>
      <c r="E525" s="812"/>
      <c r="F525" s="816"/>
      <c r="G525" s="811"/>
      <c r="H525" s="820"/>
    </row>
    <row r="526" spans="1:8" s="821" customFormat="1" ht="10.5" customHeight="1">
      <c r="A526" s="822"/>
      <c r="B526" s="823"/>
      <c r="C526" s="812"/>
      <c r="D526" s="813"/>
      <c r="E526" s="812"/>
      <c r="F526" s="816"/>
      <c r="G526" s="811"/>
      <c r="H526" s="820"/>
    </row>
    <row r="527" spans="1:8" s="821" customFormat="1" ht="10.5" customHeight="1">
      <c r="A527" s="822"/>
      <c r="B527" s="823"/>
      <c r="C527" s="812"/>
      <c r="D527" s="813"/>
      <c r="E527" s="812"/>
      <c r="F527" s="816"/>
      <c r="G527" s="811"/>
      <c r="H527" s="820"/>
    </row>
    <row r="528" spans="1:8" s="821" customFormat="1" ht="10.5" customHeight="1">
      <c r="A528" s="822"/>
      <c r="B528" s="823"/>
      <c r="C528" s="812"/>
      <c r="D528" s="813"/>
      <c r="E528" s="812"/>
      <c r="F528" s="816"/>
      <c r="G528" s="811"/>
      <c r="H528" s="820"/>
    </row>
    <row r="529" spans="1:8" s="821" customFormat="1" ht="10.5" customHeight="1">
      <c r="A529" s="822"/>
      <c r="B529" s="823"/>
      <c r="C529" s="812"/>
      <c r="D529" s="813"/>
      <c r="E529" s="812"/>
      <c r="F529" s="816"/>
      <c r="G529" s="811"/>
      <c r="H529" s="820"/>
    </row>
    <row r="530" spans="1:8" s="821" customFormat="1" ht="10.5" customHeight="1">
      <c r="A530" s="822"/>
      <c r="B530" s="823"/>
      <c r="C530" s="812"/>
      <c r="D530" s="813"/>
      <c r="E530" s="812"/>
      <c r="F530" s="816"/>
      <c r="G530" s="811"/>
      <c r="H530" s="820"/>
    </row>
    <row r="531" spans="1:8" s="821" customFormat="1" ht="10.5" customHeight="1">
      <c r="A531" s="822"/>
      <c r="B531" s="823"/>
      <c r="C531" s="812"/>
      <c r="D531" s="813"/>
      <c r="E531" s="812"/>
      <c r="F531" s="816"/>
      <c r="G531" s="811"/>
      <c r="H531" s="820"/>
    </row>
    <row r="532" spans="1:8" s="821" customFormat="1" ht="10.5" customHeight="1">
      <c r="A532" s="822"/>
      <c r="B532" s="823"/>
      <c r="C532" s="812"/>
      <c r="D532" s="813"/>
      <c r="E532" s="812"/>
      <c r="F532" s="816"/>
      <c r="G532" s="811"/>
      <c r="H532" s="820"/>
    </row>
    <row r="533" spans="1:8" s="821" customFormat="1" ht="10.5" customHeight="1">
      <c r="A533" s="822"/>
      <c r="B533" s="823"/>
      <c r="C533" s="812"/>
      <c r="D533" s="813"/>
      <c r="E533" s="812"/>
      <c r="F533" s="816"/>
      <c r="G533" s="811"/>
      <c r="H533" s="820"/>
    </row>
    <row r="534" spans="1:8" s="821" customFormat="1" ht="10.5" customHeight="1">
      <c r="A534" s="822"/>
      <c r="B534" s="823"/>
      <c r="C534" s="812"/>
      <c r="D534" s="813"/>
      <c r="E534" s="812"/>
      <c r="F534" s="816"/>
      <c r="G534" s="811"/>
      <c r="H534" s="820"/>
    </row>
    <row r="535" spans="1:8" s="821" customFormat="1" ht="10.5" customHeight="1">
      <c r="A535" s="822"/>
      <c r="B535" s="823"/>
      <c r="C535" s="812"/>
      <c r="D535" s="813"/>
      <c r="E535" s="812"/>
      <c r="F535" s="816"/>
      <c r="G535" s="811"/>
      <c r="H535" s="820"/>
    </row>
    <row r="536" spans="1:8" s="821" customFormat="1" ht="10.5" customHeight="1">
      <c r="A536" s="822"/>
      <c r="B536" s="823"/>
      <c r="C536" s="812"/>
      <c r="D536" s="813"/>
      <c r="E536" s="812"/>
      <c r="F536" s="816"/>
      <c r="G536" s="811"/>
      <c r="H536" s="820"/>
    </row>
    <row r="537" spans="1:8" s="821" customFormat="1" ht="10.5" customHeight="1">
      <c r="A537" s="822"/>
      <c r="B537" s="823"/>
      <c r="C537" s="812"/>
      <c r="D537" s="813"/>
      <c r="E537" s="812"/>
      <c r="F537" s="816"/>
      <c r="G537" s="811"/>
      <c r="H537" s="820"/>
    </row>
    <row r="538" spans="1:8" s="821" customFormat="1" ht="10.5" customHeight="1">
      <c r="A538" s="822"/>
      <c r="B538" s="823"/>
      <c r="C538" s="812"/>
      <c r="D538" s="813"/>
      <c r="E538" s="812"/>
      <c r="F538" s="816"/>
      <c r="G538" s="811"/>
      <c r="H538" s="820"/>
    </row>
    <row r="539" spans="1:8" s="821" customFormat="1" ht="10.5" customHeight="1">
      <c r="A539" s="822"/>
      <c r="B539" s="823"/>
      <c r="C539" s="812"/>
      <c r="D539" s="813"/>
      <c r="E539" s="812"/>
      <c r="F539" s="816"/>
      <c r="G539" s="811"/>
      <c r="H539" s="820"/>
    </row>
    <row r="540" spans="1:8" s="821" customFormat="1" ht="10.5" customHeight="1">
      <c r="A540" s="822"/>
      <c r="B540" s="823"/>
      <c r="C540" s="812"/>
      <c r="D540" s="813"/>
      <c r="E540" s="812"/>
      <c r="F540" s="816"/>
      <c r="G540" s="811"/>
      <c r="H540" s="820"/>
    </row>
    <row r="541" spans="1:8" s="821" customFormat="1" ht="10.5" customHeight="1">
      <c r="A541" s="822"/>
      <c r="B541" s="823"/>
      <c r="C541" s="812"/>
      <c r="D541" s="813"/>
      <c r="E541" s="812"/>
      <c r="F541" s="816"/>
      <c r="G541" s="811"/>
      <c r="H541" s="820"/>
    </row>
    <row r="542" spans="1:8" s="821" customFormat="1" ht="10.5" customHeight="1">
      <c r="A542" s="822"/>
      <c r="B542" s="823"/>
      <c r="C542" s="812"/>
      <c r="D542" s="813"/>
      <c r="E542" s="812"/>
      <c r="F542" s="816"/>
      <c r="G542" s="811"/>
      <c r="H542" s="820"/>
    </row>
    <row r="543" spans="1:8" s="821" customFormat="1" ht="10.5" customHeight="1">
      <c r="A543" s="822"/>
      <c r="B543" s="823"/>
      <c r="C543" s="812"/>
      <c r="D543" s="813"/>
      <c r="E543" s="812"/>
      <c r="F543" s="816"/>
      <c r="G543" s="811"/>
      <c r="H543" s="820"/>
    </row>
    <row r="544" spans="1:8" s="821" customFormat="1" ht="10.5" customHeight="1">
      <c r="A544" s="822"/>
      <c r="B544" s="823"/>
      <c r="C544" s="812"/>
      <c r="D544" s="813"/>
      <c r="E544" s="812"/>
      <c r="F544" s="816"/>
      <c r="G544" s="811"/>
      <c r="H544" s="820"/>
    </row>
    <row r="545" spans="1:8" s="821" customFormat="1" ht="10.5" customHeight="1">
      <c r="A545" s="822"/>
      <c r="B545" s="823"/>
      <c r="C545" s="812"/>
      <c r="D545" s="813"/>
      <c r="E545" s="812"/>
      <c r="F545" s="816"/>
      <c r="G545" s="811"/>
      <c r="H545" s="820"/>
    </row>
    <row r="546" spans="1:8" s="821" customFormat="1" ht="10.5" customHeight="1">
      <c r="A546" s="822"/>
      <c r="B546" s="823"/>
      <c r="C546" s="812"/>
      <c r="D546" s="813"/>
      <c r="E546" s="812"/>
      <c r="F546" s="816"/>
      <c r="G546" s="811"/>
      <c r="H546" s="820"/>
    </row>
    <row r="547" spans="1:8" s="821" customFormat="1" ht="10.5" customHeight="1">
      <c r="A547" s="822"/>
      <c r="B547" s="823"/>
      <c r="C547" s="812"/>
      <c r="D547" s="813"/>
      <c r="E547" s="812"/>
      <c r="F547" s="816"/>
      <c r="G547" s="811"/>
      <c r="H547" s="820"/>
    </row>
    <row r="548" spans="1:8" s="821" customFormat="1" ht="10.5" customHeight="1">
      <c r="A548" s="822"/>
      <c r="B548" s="823"/>
      <c r="C548" s="812"/>
      <c r="D548" s="813"/>
      <c r="E548" s="812"/>
      <c r="F548" s="816"/>
      <c r="G548" s="811"/>
      <c r="H548" s="820"/>
    </row>
    <row r="549" spans="1:8" s="821" customFormat="1" ht="10.5" customHeight="1">
      <c r="A549" s="822"/>
      <c r="B549" s="823"/>
      <c r="C549" s="812"/>
      <c r="D549" s="813"/>
      <c r="E549" s="812"/>
      <c r="F549" s="816"/>
      <c r="G549" s="811"/>
      <c r="H549" s="820"/>
    </row>
    <row r="550" spans="1:8" s="821" customFormat="1" ht="10.5" customHeight="1">
      <c r="A550" s="822"/>
      <c r="B550" s="823"/>
      <c r="C550" s="812"/>
      <c r="D550" s="813"/>
      <c r="E550" s="812"/>
      <c r="F550" s="816"/>
      <c r="G550" s="811"/>
      <c r="H550" s="820"/>
    </row>
    <row r="551" spans="1:8" s="821" customFormat="1" ht="10.5" customHeight="1">
      <c r="A551" s="822"/>
      <c r="B551" s="823"/>
      <c r="C551" s="812"/>
      <c r="D551" s="813"/>
      <c r="E551" s="812"/>
      <c r="F551" s="816"/>
      <c r="G551" s="811"/>
      <c r="H551" s="820"/>
    </row>
    <row r="552" spans="1:8" s="821" customFormat="1" ht="10.5" customHeight="1">
      <c r="A552" s="822"/>
      <c r="B552" s="823"/>
      <c r="C552" s="812"/>
      <c r="D552" s="813"/>
      <c r="E552" s="812"/>
      <c r="F552" s="816"/>
      <c r="G552" s="811"/>
      <c r="H552" s="820"/>
    </row>
    <row r="553" spans="1:8" s="821" customFormat="1" ht="10.5" customHeight="1">
      <c r="A553" s="822"/>
      <c r="B553" s="823"/>
      <c r="C553" s="812"/>
      <c r="D553" s="813"/>
      <c r="E553" s="812"/>
      <c r="F553" s="816"/>
      <c r="G553" s="811"/>
      <c r="H553" s="820"/>
    </row>
    <row r="554" spans="1:8" s="821" customFormat="1" ht="10.5" customHeight="1">
      <c r="A554" s="822"/>
      <c r="B554" s="823"/>
      <c r="C554" s="812"/>
      <c r="D554" s="813"/>
      <c r="E554" s="812"/>
      <c r="F554" s="816"/>
      <c r="G554" s="811"/>
      <c r="H554" s="820"/>
    </row>
    <row r="555" spans="1:8" s="821" customFormat="1" ht="10.5" customHeight="1">
      <c r="A555" s="822"/>
      <c r="B555" s="823"/>
      <c r="C555" s="812"/>
      <c r="D555" s="813"/>
      <c r="E555" s="812"/>
      <c r="F555" s="816"/>
      <c r="G555" s="811"/>
      <c r="H555" s="820"/>
    </row>
    <row r="556" spans="1:8" s="821" customFormat="1" ht="10.5" customHeight="1">
      <c r="A556" s="822"/>
      <c r="B556" s="823"/>
      <c r="C556" s="812"/>
      <c r="D556" s="813"/>
      <c r="E556" s="812"/>
      <c r="F556" s="816"/>
      <c r="G556" s="811"/>
      <c r="H556" s="820"/>
    </row>
    <row r="557" spans="1:8" s="821" customFormat="1" ht="10.5" customHeight="1">
      <c r="A557" s="822"/>
      <c r="B557" s="823"/>
      <c r="C557" s="812"/>
      <c r="D557" s="813"/>
      <c r="E557" s="812"/>
      <c r="F557" s="816"/>
      <c r="G557" s="811"/>
      <c r="H557" s="820"/>
    </row>
    <row r="558" spans="1:8" s="821" customFormat="1" ht="10.5" customHeight="1">
      <c r="A558" s="822"/>
      <c r="B558" s="823"/>
      <c r="C558" s="812"/>
      <c r="D558" s="813"/>
      <c r="E558" s="812"/>
      <c r="F558" s="816"/>
      <c r="G558" s="811"/>
      <c r="H558" s="820"/>
    </row>
    <row r="559" spans="1:8" s="821" customFormat="1" ht="10.5" customHeight="1">
      <c r="A559" s="822"/>
      <c r="B559" s="823"/>
      <c r="C559" s="812"/>
      <c r="D559" s="813"/>
      <c r="E559" s="812"/>
      <c r="F559" s="816"/>
      <c r="G559" s="811"/>
      <c r="H559" s="820"/>
    </row>
    <row r="560" spans="1:8" s="821" customFormat="1" ht="10.5" customHeight="1">
      <c r="A560" s="822"/>
      <c r="B560" s="823"/>
      <c r="C560" s="812"/>
      <c r="D560" s="813"/>
      <c r="E560" s="812"/>
      <c r="F560" s="816"/>
      <c r="G560" s="811"/>
      <c r="H560" s="820"/>
    </row>
    <row r="561" spans="1:8" s="821" customFormat="1" ht="10.5" customHeight="1">
      <c r="A561" s="822"/>
      <c r="B561" s="823"/>
      <c r="C561" s="812"/>
      <c r="D561" s="813"/>
      <c r="E561" s="812"/>
      <c r="F561" s="816"/>
      <c r="G561" s="811"/>
      <c r="H561" s="820"/>
    </row>
    <row r="562" spans="1:8" s="821" customFormat="1" ht="10.5" customHeight="1">
      <c r="A562" s="822"/>
      <c r="B562" s="823"/>
      <c r="C562" s="812"/>
      <c r="D562" s="813"/>
      <c r="E562" s="812"/>
      <c r="F562" s="816"/>
      <c r="G562" s="811"/>
      <c r="H562" s="820"/>
    </row>
    <row r="563" spans="1:8" s="821" customFormat="1" ht="10.5" customHeight="1">
      <c r="A563" s="822"/>
      <c r="B563" s="823"/>
      <c r="C563" s="812"/>
      <c r="D563" s="813"/>
      <c r="E563" s="812"/>
      <c r="F563" s="816"/>
      <c r="G563" s="811"/>
      <c r="H563" s="820"/>
    </row>
    <row r="564" spans="1:8" s="821" customFormat="1" ht="10.5" customHeight="1">
      <c r="A564" s="822"/>
      <c r="B564" s="823"/>
      <c r="C564" s="812"/>
      <c r="D564" s="813"/>
      <c r="E564" s="812"/>
      <c r="F564" s="816"/>
      <c r="G564" s="811"/>
      <c r="H564" s="820"/>
    </row>
    <row r="565" spans="1:8" s="821" customFormat="1" ht="10.5" customHeight="1">
      <c r="A565" s="822"/>
      <c r="B565" s="823"/>
      <c r="C565" s="812"/>
      <c r="D565" s="813"/>
      <c r="E565" s="812"/>
      <c r="F565" s="816"/>
      <c r="G565" s="811"/>
      <c r="H565" s="820"/>
    </row>
    <row r="566" spans="1:8" s="821" customFormat="1" ht="10.5" customHeight="1">
      <c r="A566" s="822"/>
      <c r="B566" s="823"/>
      <c r="C566" s="812"/>
      <c r="D566" s="813"/>
      <c r="E566" s="812"/>
      <c r="F566" s="816"/>
      <c r="G566" s="811"/>
      <c r="H566" s="820"/>
    </row>
    <row r="567" spans="1:8" s="821" customFormat="1" ht="10.5" customHeight="1">
      <c r="A567" s="822"/>
      <c r="B567" s="823"/>
      <c r="C567" s="812"/>
      <c r="D567" s="813"/>
      <c r="E567" s="812"/>
      <c r="F567" s="816"/>
      <c r="G567" s="811"/>
      <c r="H567" s="820"/>
    </row>
    <row r="568" spans="1:8" s="821" customFormat="1" ht="10.5" customHeight="1">
      <c r="A568" s="822"/>
      <c r="B568" s="823"/>
      <c r="C568" s="812"/>
      <c r="D568" s="813"/>
      <c r="E568" s="812"/>
      <c r="F568" s="816"/>
      <c r="G568" s="811"/>
      <c r="H568" s="820"/>
    </row>
    <row r="569" spans="1:8" s="821" customFormat="1" ht="10.5" customHeight="1">
      <c r="A569" s="822"/>
      <c r="B569" s="823"/>
      <c r="C569" s="812"/>
      <c r="D569" s="813"/>
      <c r="E569" s="812"/>
      <c r="F569" s="816"/>
      <c r="G569" s="811"/>
      <c r="H569" s="820"/>
    </row>
    <row r="570" spans="1:8" s="821" customFormat="1" ht="10.5" customHeight="1">
      <c r="A570" s="822"/>
      <c r="B570" s="823"/>
      <c r="C570" s="812"/>
      <c r="D570" s="813"/>
      <c r="E570" s="812"/>
      <c r="F570" s="816"/>
      <c r="G570" s="811"/>
      <c r="H570" s="820"/>
    </row>
    <row r="571" spans="1:8" s="821" customFormat="1" ht="10.5" customHeight="1">
      <c r="A571" s="822"/>
      <c r="B571" s="823"/>
      <c r="C571" s="812"/>
      <c r="D571" s="813"/>
      <c r="E571" s="812"/>
      <c r="F571" s="816"/>
      <c r="G571" s="811"/>
      <c r="H571" s="820"/>
    </row>
    <row r="572" spans="1:8" s="821" customFormat="1" ht="10.5" customHeight="1">
      <c r="A572" s="822"/>
      <c r="B572" s="823"/>
      <c r="C572" s="812"/>
      <c r="D572" s="813"/>
      <c r="E572" s="812"/>
      <c r="F572" s="816"/>
      <c r="G572" s="811"/>
      <c r="H572" s="820"/>
    </row>
    <row r="573" spans="1:8" s="821" customFormat="1" ht="10.5" customHeight="1">
      <c r="A573" s="822"/>
      <c r="B573" s="823"/>
      <c r="C573" s="812"/>
      <c r="D573" s="813"/>
      <c r="E573" s="812"/>
      <c r="F573" s="816"/>
      <c r="G573" s="811"/>
      <c r="H573" s="820"/>
    </row>
    <row r="574" spans="1:8" s="821" customFormat="1" ht="10.5" customHeight="1">
      <c r="A574" s="822"/>
      <c r="B574" s="823"/>
      <c r="C574" s="812"/>
      <c r="D574" s="813"/>
      <c r="E574" s="812"/>
      <c r="F574" s="816"/>
      <c r="G574" s="811"/>
      <c r="H574" s="820"/>
    </row>
    <row r="575" spans="1:8" s="821" customFormat="1" ht="10.5" customHeight="1">
      <c r="A575" s="822"/>
      <c r="B575" s="823"/>
      <c r="C575" s="812"/>
      <c r="D575" s="813"/>
      <c r="E575" s="812"/>
      <c r="F575" s="816"/>
      <c r="G575" s="811"/>
      <c r="H575" s="820"/>
    </row>
    <row r="576" spans="1:8" s="821" customFormat="1" ht="10.5" customHeight="1">
      <c r="A576" s="822"/>
      <c r="B576" s="823"/>
      <c r="C576" s="812"/>
      <c r="D576" s="813"/>
      <c r="E576" s="812"/>
      <c r="F576" s="816"/>
      <c r="G576" s="811"/>
      <c r="H576" s="820"/>
    </row>
    <row r="577" spans="1:8" s="821" customFormat="1" ht="10.5" customHeight="1">
      <c r="A577" s="822"/>
      <c r="B577" s="823"/>
      <c r="C577" s="812"/>
      <c r="D577" s="813"/>
      <c r="E577" s="812"/>
      <c r="F577" s="816"/>
      <c r="G577" s="811"/>
      <c r="H577" s="820"/>
    </row>
    <row r="578" spans="1:8" s="821" customFormat="1" ht="10.5" customHeight="1">
      <c r="A578" s="822"/>
      <c r="B578" s="823"/>
      <c r="C578" s="812"/>
      <c r="D578" s="813"/>
      <c r="E578" s="812"/>
      <c r="F578" s="816"/>
      <c r="G578" s="811"/>
      <c r="H578" s="820"/>
    </row>
    <row r="579" spans="1:8" s="821" customFormat="1" ht="10.5" customHeight="1">
      <c r="A579" s="822"/>
      <c r="B579" s="823"/>
      <c r="C579" s="812"/>
      <c r="D579" s="813"/>
      <c r="E579" s="812"/>
      <c r="F579" s="816"/>
      <c r="G579" s="811"/>
      <c r="H579" s="820"/>
    </row>
    <row r="580" spans="1:8" s="821" customFormat="1" ht="10.5" customHeight="1">
      <c r="A580" s="822"/>
      <c r="B580" s="823"/>
      <c r="C580" s="812"/>
      <c r="D580" s="813"/>
      <c r="E580" s="812"/>
      <c r="F580" s="816"/>
      <c r="G580" s="811"/>
      <c r="H580" s="820"/>
    </row>
    <row r="581" spans="1:8" s="821" customFormat="1" ht="10.5" customHeight="1">
      <c r="A581" s="822"/>
      <c r="B581" s="823"/>
      <c r="C581" s="812"/>
      <c r="D581" s="813"/>
      <c r="E581" s="812"/>
      <c r="F581" s="816"/>
      <c r="G581" s="811"/>
      <c r="H581" s="820"/>
    </row>
    <row r="582" spans="1:8" s="821" customFormat="1" ht="10.5" customHeight="1">
      <c r="A582" s="822"/>
      <c r="B582" s="823"/>
      <c r="C582" s="812"/>
      <c r="D582" s="813"/>
      <c r="E582" s="812"/>
      <c r="F582" s="816"/>
      <c r="G582" s="811"/>
      <c r="H582" s="820"/>
    </row>
    <row r="583" spans="1:8" s="821" customFormat="1" ht="10.5" customHeight="1">
      <c r="A583" s="822"/>
      <c r="B583" s="823"/>
      <c r="C583" s="812"/>
      <c r="D583" s="813"/>
      <c r="E583" s="812"/>
      <c r="F583" s="816"/>
      <c r="G583" s="811"/>
      <c r="H583" s="820"/>
    </row>
    <row r="584" spans="1:8" s="821" customFormat="1" ht="10.5" customHeight="1">
      <c r="A584" s="822"/>
      <c r="B584" s="823"/>
      <c r="C584" s="812"/>
      <c r="D584" s="813"/>
      <c r="E584" s="812"/>
      <c r="F584" s="816"/>
      <c r="G584" s="811"/>
      <c r="H584" s="820"/>
    </row>
    <row r="585" spans="1:8" s="821" customFormat="1" ht="10.5" customHeight="1">
      <c r="A585" s="822"/>
      <c r="B585" s="823"/>
      <c r="C585" s="812"/>
      <c r="D585" s="813"/>
      <c r="E585" s="812"/>
      <c r="F585" s="816"/>
      <c r="G585" s="811"/>
      <c r="H585" s="820"/>
    </row>
    <row r="586" spans="1:8" s="821" customFormat="1" ht="10.5" customHeight="1">
      <c r="A586" s="822"/>
      <c r="B586" s="823"/>
      <c r="C586" s="812"/>
      <c r="D586" s="813"/>
      <c r="E586" s="812"/>
      <c r="F586" s="816"/>
      <c r="G586" s="811"/>
      <c r="H586" s="820"/>
    </row>
    <row r="587" spans="1:8" s="821" customFormat="1" ht="10.5" customHeight="1">
      <c r="A587" s="822"/>
      <c r="B587" s="823"/>
      <c r="C587" s="812"/>
      <c r="D587" s="813"/>
      <c r="E587" s="812"/>
      <c r="F587" s="816"/>
      <c r="G587" s="811"/>
      <c r="H587" s="820"/>
    </row>
    <row r="588" spans="1:8" s="821" customFormat="1" ht="10.5" customHeight="1">
      <c r="A588" s="822"/>
      <c r="B588" s="823"/>
      <c r="C588" s="812"/>
      <c r="D588" s="813"/>
      <c r="E588" s="812"/>
      <c r="F588" s="816"/>
      <c r="G588" s="811"/>
      <c r="H588" s="820"/>
    </row>
    <row r="589" spans="1:8" s="821" customFormat="1" ht="10.5" customHeight="1">
      <c r="A589" s="822"/>
      <c r="B589" s="823"/>
      <c r="C589" s="812"/>
      <c r="D589" s="813"/>
      <c r="E589" s="812"/>
      <c r="F589" s="816"/>
      <c r="G589" s="811"/>
      <c r="H589" s="820"/>
    </row>
    <row r="590" spans="1:8" s="821" customFormat="1" ht="10.5" customHeight="1">
      <c r="A590" s="822"/>
      <c r="B590" s="823"/>
      <c r="C590" s="812"/>
      <c r="D590" s="813"/>
      <c r="E590" s="812"/>
      <c r="F590" s="816"/>
      <c r="G590" s="811"/>
      <c r="H590" s="820"/>
    </row>
    <row r="591" spans="1:8">
      <c r="E591" s="827"/>
      <c r="H591" s="829"/>
    </row>
    <row r="592" spans="1:8">
      <c r="E592" s="827"/>
      <c r="H592" s="829"/>
    </row>
    <row r="593" spans="5:8">
      <c r="E593" s="827"/>
      <c r="H593" s="829"/>
    </row>
    <row r="594" spans="5:8">
      <c r="E594" s="827"/>
      <c r="H594" s="829"/>
    </row>
    <row r="595" spans="5:8">
      <c r="E595" s="827"/>
      <c r="H595" s="829"/>
    </row>
    <row r="596" spans="5:8">
      <c r="E596" s="827"/>
      <c r="H596" s="829"/>
    </row>
    <row r="597" spans="5:8">
      <c r="E597" s="827"/>
      <c r="H597" s="829"/>
    </row>
    <row r="598" spans="5:8">
      <c r="E598" s="827"/>
      <c r="H598" s="829"/>
    </row>
    <row r="599" spans="5:8">
      <c r="E599" s="827"/>
      <c r="H599" s="829"/>
    </row>
    <row r="600" spans="5:8">
      <c r="E600" s="827"/>
      <c r="H600" s="829"/>
    </row>
    <row r="601" spans="5:8">
      <c r="E601" s="827"/>
      <c r="H601" s="829"/>
    </row>
    <row r="602" spans="5:8">
      <c r="E602" s="827"/>
      <c r="H602" s="829"/>
    </row>
    <row r="603" spans="5:8">
      <c r="E603" s="827"/>
      <c r="H603" s="829"/>
    </row>
    <row r="604" spans="5:8">
      <c r="E604" s="827"/>
      <c r="H604" s="829"/>
    </row>
    <row r="605" spans="5:8">
      <c r="E605" s="827"/>
      <c r="H605" s="829"/>
    </row>
    <row r="606" spans="5:8">
      <c r="E606" s="827"/>
      <c r="H606" s="829"/>
    </row>
    <row r="607" spans="5:8">
      <c r="E607" s="827"/>
      <c r="H607" s="829"/>
    </row>
    <row r="608" spans="5:8">
      <c r="E608" s="827"/>
      <c r="H608" s="829"/>
    </row>
    <row r="609" spans="5:8">
      <c r="E609" s="827"/>
      <c r="H609" s="829"/>
    </row>
    <row r="610" spans="5:8">
      <c r="E610" s="827"/>
      <c r="H610" s="829"/>
    </row>
    <row r="611" spans="5:8">
      <c r="E611" s="827"/>
      <c r="H611" s="829"/>
    </row>
    <row r="612" spans="5:8">
      <c r="E612" s="827"/>
      <c r="H612" s="829"/>
    </row>
    <row r="613" spans="5:8">
      <c r="E613" s="827"/>
      <c r="H613" s="829"/>
    </row>
    <row r="614" spans="5:8">
      <c r="E614" s="827"/>
      <c r="H614" s="829"/>
    </row>
    <row r="615" spans="5:8">
      <c r="E615" s="827"/>
      <c r="H615" s="829"/>
    </row>
    <row r="616" spans="5:8">
      <c r="E616" s="827"/>
      <c r="H616" s="829"/>
    </row>
    <row r="617" spans="5:8">
      <c r="E617" s="827"/>
      <c r="H617" s="829"/>
    </row>
    <row r="618" spans="5:8">
      <c r="E618" s="827"/>
      <c r="H618" s="829"/>
    </row>
    <row r="619" spans="5:8">
      <c r="E619" s="827"/>
      <c r="H619" s="829"/>
    </row>
    <row r="620" spans="5:8">
      <c r="E620" s="827"/>
      <c r="H620" s="829"/>
    </row>
    <row r="621" spans="5:8">
      <c r="E621" s="827"/>
      <c r="H621" s="829"/>
    </row>
    <row r="622" spans="5:8">
      <c r="E622" s="827"/>
      <c r="H622" s="829"/>
    </row>
    <row r="623" spans="5:8">
      <c r="E623" s="827"/>
      <c r="H623" s="829"/>
    </row>
    <row r="624" spans="5:8">
      <c r="E624" s="827"/>
      <c r="H624" s="829"/>
    </row>
    <row r="625" spans="5:8">
      <c r="E625" s="827"/>
      <c r="H625" s="829"/>
    </row>
    <row r="626" spans="5:8">
      <c r="E626" s="827"/>
      <c r="H626" s="829"/>
    </row>
    <row r="627" spans="5:8">
      <c r="E627" s="827"/>
      <c r="H627" s="829"/>
    </row>
    <row r="628" spans="5:8">
      <c r="E628" s="827"/>
      <c r="H628" s="829"/>
    </row>
    <row r="629" spans="5:8">
      <c r="E629" s="827"/>
      <c r="H629" s="829"/>
    </row>
    <row r="630" spans="5:8">
      <c r="E630" s="827"/>
      <c r="H630" s="829"/>
    </row>
    <row r="631" spans="5:8">
      <c r="E631" s="827"/>
      <c r="H631" s="829"/>
    </row>
    <row r="632" spans="5:8">
      <c r="E632" s="827"/>
      <c r="H632" s="829"/>
    </row>
    <row r="633" spans="5:8">
      <c r="E633" s="827"/>
      <c r="H633" s="829"/>
    </row>
    <row r="634" spans="5:8">
      <c r="E634" s="827"/>
      <c r="H634" s="829"/>
    </row>
    <row r="635" spans="5:8">
      <c r="E635" s="827"/>
      <c r="H635" s="829"/>
    </row>
    <row r="636" spans="5:8">
      <c r="E636" s="827"/>
      <c r="H636" s="829"/>
    </row>
    <row r="637" spans="5:8">
      <c r="E637" s="827"/>
      <c r="H637" s="829"/>
    </row>
    <row r="638" spans="5:8">
      <c r="E638" s="827"/>
      <c r="H638" s="829"/>
    </row>
    <row r="639" spans="5:8">
      <c r="E639" s="827"/>
      <c r="H639" s="829"/>
    </row>
    <row r="640" spans="5:8">
      <c r="E640" s="827"/>
      <c r="H640" s="829"/>
    </row>
    <row r="641" spans="5:8">
      <c r="E641" s="827"/>
      <c r="H641" s="829"/>
    </row>
    <row r="642" spans="5:8">
      <c r="E642" s="827"/>
      <c r="H642" s="829"/>
    </row>
    <row r="643" spans="5:8">
      <c r="E643" s="827"/>
      <c r="H643" s="829"/>
    </row>
    <row r="644" spans="5:8">
      <c r="E644" s="827"/>
      <c r="H644" s="829"/>
    </row>
    <row r="645" spans="5:8">
      <c r="E645" s="827"/>
      <c r="H645" s="829"/>
    </row>
    <row r="646" spans="5:8">
      <c r="E646" s="827"/>
      <c r="H646" s="829"/>
    </row>
    <row r="647" spans="5:8">
      <c r="E647" s="827"/>
      <c r="H647" s="829"/>
    </row>
    <row r="648" spans="5:8">
      <c r="E648" s="827"/>
      <c r="H648" s="829"/>
    </row>
    <row r="649" spans="5:8">
      <c r="E649" s="827"/>
      <c r="H649" s="829"/>
    </row>
    <row r="650" spans="5:8">
      <c r="E650" s="827"/>
      <c r="H650" s="829"/>
    </row>
    <row r="651" spans="5:8">
      <c r="E651" s="827"/>
      <c r="H651" s="829"/>
    </row>
    <row r="652" spans="5:8">
      <c r="E652" s="827"/>
      <c r="H652" s="829"/>
    </row>
    <row r="653" spans="5:8">
      <c r="E653" s="827"/>
      <c r="H653" s="829"/>
    </row>
    <row r="654" spans="5:8">
      <c r="E654" s="827"/>
      <c r="H654" s="829"/>
    </row>
    <row r="655" spans="5:8">
      <c r="E655" s="827"/>
      <c r="H655" s="829"/>
    </row>
    <row r="656" spans="5:8">
      <c r="E656" s="827"/>
      <c r="H656" s="829"/>
    </row>
    <row r="657" spans="5:8">
      <c r="E657" s="827"/>
      <c r="H657" s="829"/>
    </row>
    <row r="658" spans="5:8">
      <c r="E658" s="827"/>
      <c r="H658" s="829"/>
    </row>
    <row r="659" spans="5:8">
      <c r="E659" s="827"/>
      <c r="H659" s="829"/>
    </row>
    <row r="660" spans="5:8">
      <c r="E660" s="827"/>
      <c r="H660" s="829"/>
    </row>
    <row r="661" spans="5:8">
      <c r="E661" s="827"/>
      <c r="H661" s="829"/>
    </row>
    <row r="662" spans="5:8">
      <c r="E662" s="827"/>
      <c r="H662" s="829"/>
    </row>
    <row r="663" spans="5:8">
      <c r="E663" s="827"/>
      <c r="H663" s="829"/>
    </row>
    <row r="664" spans="5:8">
      <c r="E664" s="827"/>
      <c r="H664" s="829"/>
    </row>
    <row r="665" spans="5:8">
      <c r="E665" s="827"/>
      <c r="H665" s="829"/>
    </row>
    <row r="666" spans="5:8">
      <c r="E666" s="827"/>
      <c r="H666" s="829"/>
    </row>
    <row r="667" spans="5:8">
      <c r="E667" s="827"/>
      <c r="H667" s="829"/>
    </row>
    <row r="668" spans="5:8">
      <c r="E668" s="827"/>
      <c r="H668" s="829"/>
    </row>
    <row r="669" spans="5:8">
      <c r="E669" s="827"/>
      <c r="H669" s="829"/>
    </row>
    <row r="670" spans="5:8">
      <c r="E670" s="827"/>
      <c r="H670" s="829"/>
    </row>
    <row r="671" spans="5:8">
      <c r="E671" s="827"/>
      <c r="H671" s="829"/>
    </row>
    <row r="672" spans="5:8">
      <c r="E672" s="827"/>
      <c r="H672" s="829"/>
    </row>
    <row r="673" spans="5:8">
      <c r="E673" s="827"/>
      <c r="H673" s="829"/>
    </row>
    <row r="674" spans="5:8">
      <c r="E674" s="827"/>
      <c r="H674" s="829"/>
    </row>
    <row r="675" spans="5:8">
      <c r="E675" s="827"/>
      <c r="H675" s="829"/>
    </row>
    <row r="676" spans="5:8">
      <c r="E676" s="827"/>
      <c r="H676" s="829"/>
    </row>
    <row r="677" spans="5:8">
      <c r="E677" s="827"/>
      <c r="H677" s="829"/>
    </row>
    <row r="678" spans="5:8">
      <c r="E678" s="827"/>
      <c r="H678" s="829"/>
    </row>
    <row r="679" spans="5:8">
      <c r="E679" s="827"/>
      <c r="H679" s="829"/>
    </row>
    <row r="680" spans="5:8">
      <c r="E680" s="827"/>
      <c r="H680" s="829"/>
    </row>
    <row r="681" spans="5:8">
      <c r="E681" s="827"/>
      <c r="H681" s="829"/>
    </row>
    <row r="682" spans="5:8">
      <c r="E682" s="827"/>
      <c r="H682" s="829"/>
    </row>
    <row r="683" spans="5:8">
      <c r="E683" s="827"/>
      <c r="H683" s="829"/>
    </row>
    <row r="684" spans="5:8">
      <c r="E684" s="827"/>
      <c r="H684" s="829"/>
    </row>
    <row r="685" spans="5:8">
      <c r="E685" s="827"/>
      <c r="H685" s="829"/>
    </row>
    <row r="686" spans="5:8">
      <c r="E686" s="827"/>
      <c r="H686" s="829"/>
    </row>
    <row r="687" spans="5:8">
      <c r="E687" s="827"/>
      <c r="H687" s="829"/>
    </row>
    <row r="688" spans="5:8">
      <c r="E688" s="827"/>
      <c r="H688" s="829"/>
    </row>
    <row r="689" spans="5:8">
      <c r="E689" s="827"/>
      <c r="H689" s="829"/>
    </row>
    <row r="690" spans="5:8">
      <c r="E690" s="827"/>
      <c r="H690" s="829"/>
    </row>
    <row r="691" spans="5:8">
      <c r="E691" s="827"/>
      <c r="H691" s="829"/>
    </row>
    <row r="692" spans="5:8">
      <c r="E692" s="827"/>
      <c r="H692" s="829"/>
    </row>
    <row r="693" spans="5:8">
      <c r="E693" s="827"/>
      <c r="H693" s="829"/>
    </row>
    <row r="694" spans="5:8">
      <c r="E694" s="827"/>
      <c r="H694" s="829"/>
    </row>
    <row r="695" spans="5:8">
      <c r="E695" s="827"/>
      <c r="H695" s="829"/>
    </row>
    <row r="696" spans="5:8">
      <c r="E696" s="827"/>
      <c r="H696" s="829"/>
    </row>
    <row r="697" spans="5:8">
      <c r="E697" s="827"/>
      <c r="H697" s="829"/>
    </row>
    <row r="698" spans="5:8">
      <c r="E698" s="827"/>
      <c r="H698" s="829"/>
    </row>
    <row r="699" spans="5:8">
      <c r="E699" s="827"/>
      <c r="H699" s="829"/>
    </row>
    <row r="700" spans="5:8">
      <c r="E700" s="827"/>
      <c r="H700" s="829"/>
    </row>
    <row r="701" spans="5:8">
      <c r="E701" s="827"/>
      <c r="H701" s="829"/>
    </row>
    <row r="702" spans="5:8">
      <c r="E702" s="827"/>
      <c r="H702" s="829"/>
    </row>
    <row r="703" spans="5:8">
      <c r="E703" s="827"/>
      <c r="H703" s="829"/>
    </row>
    <row r="704" spans="5:8">
      <c r="E704" s="827"/>
      <c r="H704" s="829"/>
    </row>
    <row r="705" spans="5:8">
      <c r="E705" s="827"/>
      <c r="H705" s="829"/>
    </row>
    <row r="706" spans="5:8">
      <c r="E706" s="827"/>
      <c r="H706" s="829"/>
    </row>
    <row r="707" spans="5:8">
      <c r="E707" s="827"/>
      <c r="H707" s="829"/>
    </row>
    <row r="708" spans="5:8">
      <c r="E708" s="827"/>
      <c r="H708" s="829"/>
    </row>
    <row r="709" spans="5:8">
      <c r="E709" s="827"/>
      <c r="H709" s="829"/>
    </row>
    <row r="710" spans="5:8">
      <c r="E710" s="827"/>
      <c r="H710" s="829"/>
    </row>
    <row r="711" spans="5:8">
      <c r="E711" s="827"/>
      <c r="H711" s="829"/>
    </row>
    <row r="712" spans="5:8">
      <c r="E712" s="827"/>
      <c r="H712" s="829"/>
    </row>
    <row r="713" spans="5:8">
      <c r="E713" s="827"/>
      <c r="H713" s="829"/>
    </row>
    <row r="714" spans="5:8">
      <c r="E714" s="827"/>
      <c r="H714" s="829"/>
    </row>
    <row r="715" spans="5:8">
      <c r="E715" s="827"/>
      <c r="H715" s="829"/>
    </row>
    <row r="716" spans="5:8">
      <c r="E716" s="827"/>
      <c r="H716" s="829"/>
    </row>
    <row r="717" spans="5:8">
      <c r="E717" s="827"/>
      <c r="H717" s="829"/>
    </row>
    <row r="718" spans="5:8">
      <c r="E718" s="827"/>
      <c r="H718" s="829"/>
    </row>
    <row r="719" spans="5:8">
      <c r="E719" s="827"/>
      <c r="H719" s="829"/>
    </row>
    <row r="720" spans="5:8">
      <c r="E720" s="827"/>
      <c r="H720" s="829"/>
    </row>
    <row r="721" spans="5:8">
      <c r="E721" s="827"/>
      <c r="H721" s="829"/>
    </row>
    <row r="722" spans="5:8">
      <c r="E722" s="827"/>
      <c r="H722" s="829"/>
    </row>
    <row r="723" spans="5:8">
      <c r="E723" s="827"/>
      <c r="H723" s="829"/>
    </row>
    <row r="724" spans="5:8">
      <c r="E724" s="827"/>
      <c r="H724" s="829"/>
    </row>
    <row r="725" spans="5:8">
      <c r="E725" s="827"/>
      <c r="H725" s="829"/>
    </row>
    <row r="726" spans="5:8">
      <c r="E726" s="827"/>
      <c r="H726" s="829"/>
    </row>
    <row r="727" spans="5:8">
      <c r="E727" s="827"/>
      <c r="H727" s="829"/>
    </row>
    <row r="728" spans="5:8">
      <c r="E728" s="827"/>
      <c r="H728" s="829"/>
    </row>
    <row r="729" spans="5:8">
      <c r="E729" s="827"/>
      <c r="H729" s="829"/>
    </row>
    <row r="730" spans="5:8">
      <c r="E730" s="827"/>
      <c r="H730" s="829"/>
    </row>
    <row r="731" spans="5:8">
      <c r="E731" s="827"/>
      <c r="H731" s="829"/>
    </row>
    <row r="732" spans="5:8">
      <c r="E732" s="827"/>
      <c r="H732" s="829"/>
    </row>
    <row r="733" spans="5:8">
      <c r="E733" s="827"/>
      <c r="H733" s="829"/>
    </row>
    <row r="734" spans="5:8">
      <c r="E734" s="827"/>
      <c r="H734" s="829"/>
    </row>
    <row r="735" spans="5:8">
      <c r="E735" s="827"/>
      <c r="H735" s="829"/>
    </row>
    <row r="736" spans="5:8">
      <c r="E736" s="827"/>
      <c r="H736" s="829"/>
    </row>
    <row r="737" spans="5:8">
      <c r="E737" s="827"/>
      <c r="H737" s="829"/>
    </row>
    <row r="738" spans="5:8">
      <c r="E738" s="827"/>
      <c r="H738" s="829"/>
    </row>
    <row r="739" spans="5:8">
      <c r="E739" s="827"/>
      <c r="H739" s="829"/>
    </row>
    <row r="740" spans="5:8">
      <c r="E740" s="827"/>
      <c r="H740" s="829"/>
    </row>
    <row r="741" spans="5:8">
      <c r="E741" s="827"/>
      <c r="H741" s="829"/>
    </row>
    <row r="742" spans="5:8">
      <c r="E742" s="827"/>
      <c r="H742" s="829"/>
    </row>
    <row r="743" spans="5:8">
      <c r="E743" s="827"/>
      <c r="H743" s="829"/>
    </row>
    <row r="744" spans="5:8">
      <c r="E744" s="827"/>
      <c r="H744" s="829"/>
    </row>
    <row r="745" spans="5:8">
      <c r="E745" s="827"/>
      <c r="H745" s="829"/>
    </row>
    <row r="746" spans="5:8">
      <c r="E746" s="827"/>
      <c r="H746" s="829"/>
    </row>
    <row r="747" spans="5:8">
      <c r="E747" s="827"/>
      <c r="H747" s="829"/>
    </row>
    <row r="748" spans="5:8">
      <c r="E748" s="827"/>
      <c r="H748" s="829"/>
    </row>
    <row r="749" spans="5:8">
      <c r="E749" s="827"/>
      <c r="H749" s="829"/>
    </row>
    <row r="750" spans="5:8">
      <c r="E750" s="827"/>
      <c r="H750" s="829"/>
    </row>
    <row r="751" spans="5:8">
      <c r="E751" s="827"/>
      <c r="H751" s="829"/>
    </row>
    <row r="752" spans="5:8">
      <c r="E752" s="827"/>
      <c r="H752" s="829"/>
    </row>
    <row r="753" spans="5:8">
      <c r="E753" s="827"/>
      <c r="H753" s="829"/>
    </row>
    <row r="754" spans="5:8">
      <c r="E754" s="827"/>
      <c r="H754" s="829"/>
    </row>
    <row r="755" spans="5:8">
      <c r="E755" s="827"/>
      <c r="H755" s="829"/>
    </row>
    <row r="756" spans="5:8">
      <c r="E756" s="827"/>
      <c r="H756" s="829"/>
    </row>
    <row r="757" spans="5:8">
      <c r="E757" s="827"/>
      <c r="H757" s="829"/>
    </row>
    <row r="758" spans="5:8">
      <c r="E758" s="827"/>
      <c r="H758" s="829"/>
    </row>
    <row r="759" spans="5:8">
      <c r="E759" s="827"/>
      <c r="H759" s="829"/>
    </row>
    <row r="760" spans="5:8">
      <c r="E760" s="827"/>
      <c r="H760" s="829"/>
    </row>
    <row r="761" spans="5:8">
      <c r="E761" s="827"/>
      <c r="H761" s="829"/>
    </row>
    <row r="762" spans="5:8">
      <c r="E762" s="827"/>
      <c r="H762" s="829"/>
    </row>
    <row r="763" spans="5:8">
      <c r="E763" s="827"/>
      <c r="H763" s="829"/>
    </row>
    <row r="764" spans="5:8">
      <c r="E764" s="827"/>
      <c r="H764" s="829"/>
    </row>
    <row r="765" spans="5:8">
      <c r="E765" s="827"/>
      <c r="H765" s="829"/>
    </row>
    <row r="766" spans="5:8">
      <c r="E766" s="827"/>
      <c r="H766" s="829"/>
    </row>
    <row r="767" spans="5:8">
      <c r="E767" s="827"/>
      <c r="H767" s="829"/>
    </row>
    <row r="768" spans="5:8">
      <c r="E768" s="827"/>
      <c r="H768" s="829"/>
    </row>
    <row r="769" spans="5:8">
      <c r="E769" s="827"/>
      <c r="H769" s="829"/>
    </row>
    <row r="770" spans="5:8">
      <c r="E770" s="827"/>
      <c r="H770" s="829"/>
    </row>
    <row r="771" spans="5:8">
      <c r="E771" s="827"/>
      <c r="H771" s="829"/>
    </row>
    <row r="772" spans="5:8">
      <c r="E772" s="827"/>
      <c r="H772" s="829"/>
    </row>
    <row r="773" spans="5:8">
      <c r="E773" s="827"/>
      <c r="H773" s="829"/>
    </row>
    <row r="774" spans="5:8">
      <c r="E774" s="827"/>
      <c r="H774" s="829"/>
    </row>
    <row r="775" spans="5:8">
      <c r="E775" s="827"/>
      <c r="H775" s="829"/>
    </row>
    <row r="776" spans="5:8">
      <c r="E776" s="827"/>
      <c r="H776" s="829"/>
    </row>
    <row r="777" spans="5:8">
      <c r="E777" s="827"/>
      <c r="H777" s="829"/>
    </row>
    <row r="778" spans="5:8">
      <c r="E778" s="827"/>
      <c r="H778" s="829"/>
    </row>
    <row r="779" spans="5:8">
      <c r="E779" s="827"/>
      <c r="H779" s="829"/>
    </row>
    <row r="780" spans="5:8">
      <c r="E780" s="827"/>
      <c r="H780" s="829"/>
    </row>
    <row r="781" spans="5:8">
      <c r="E781" s="827"/>
      <c r="H781" s="829"/>
    </row>
    <row r="782" spans="5:8">
      <c r="E782" s="827"/>
      <c r="H782" s="829"/>
    </row>
    <row r="783" spans="5:8">
      <c r="E783" s="827"/>
      <c r="H783" s="829"/>
    </row>
    <row r="784" spans="5:8">
      <c r="E784" s="827"/>
      <c r="H784" s="829"/>
    </row>
    <row r="785" spans="5:8">
      <c r="E785" s="827"/>
      <c r="H785" s="829"/>
    </row>
    <row r="786" spans="5:8">
      <c r="E786" s="827"/>
      <c r="H786" s="829"/>
    </row>
    <row r="787" spans="5:8">
      <c r="E787" s="827"/>
      <c r="H787" s="829"/>
    </row>
    <row r="788" spans="5:8">
      <c r="E788" s="827"/>
      <c r="H788" s="829"/>
    </row>
    <row r="789" spans="5:8">
      <c r="E789" s="827"/>
      <c r="H789" s="829"/>
    </row>
    <row r="790" spans="5:8">
      <c r="E790" s="827"/>
      <c r="H790" s="829"/>
    </row>
    <row r="791" spans="5:8">
      <c r="E791" s="827"/>
      <c r="H791" s="829"/>
    </row>
    <row r="792" spans="5:8">
      <c r="E792" s="827"/>
      <c r="H792" s="829"/>
    </row>
    <row r="793" spans="5:8">
      <c r="E793" s="827"/>
      <c r="H793" s="829"/>
    </row>
    <row r="794" spans="5:8">
      <c r="E794" s="827"/>
      <c r="H794" s="829"/>
    </row>
    <row r="795" spans="5:8">
      <c r="E795" s="827"/>
      <c r="H795" s="829"/>
    </row>
    <row r="796" spans="5:8">
      <c r="E796" s="827"/>
      <c r="H796" s="829"/>
    </row>
    <row r="797" spans="5:8">
      <c r="E797" s="827"/>
      <c r="H797" s="829"/>
    </row>
    <row r="798" spans="5:8">
      <c r="E798" s="827"/>
      <c r="H798" s="829"/>
    </row>
    <row r="799" spans="5:8">
      <c r="E799" s="827"/>
      <c r="H799" s="829"/>
    </row>
    <row r="800" spans="5:8">
      <c r="E800" s="827"/>
      <c r="H800" s="829"/>
    </row>
    <row r="801" spans="5:8">
      <c r="E801" s="827"/>
      <c r="H801" s="829"/>
    </row>
    <row r="802" spans="5:8">
      <c r="E802" s="827"/>
      <c r="H802" s="829"/>
    </row>
    <row r="803" spans="5:8">
      <c r="E803" s="827"/>
      <c r="H803" s="829"/>
    </row>
    <row r="804" spans="5:8">
      <c r="E804" s="827"/>
      <c r="H804" s="829"/>
    </row>
    <row r="805" spans="5:8">
      <c r="E805" s="827"/>
      <c r="H805" s="829"/>
    </row>
    <row r="806" spans="5:8">
      <c r="E806" s="827"/>
      <c r="H806" s="829"/>
    </row>
    <row r="807" spans="5:8">
      <c r="E807" s="827"/>
      <c r="H807" s="829"/>
    </row>
    <row r="808" spans="5:8">
      <c r="E808" s="827"/>
      <c r="H808" s="829"/>
    </row>
    <row r="809" spans="5:8">
      <c r="E809" s="827"/>
      <c r="H809" s="829"/>
    </row>
    <row r="810" spans="5:8">
      <c r="E810" s="827"/>
      <c r="H810" s="829"/>
    </row>
    <row r="811" spans="5:8">
      <c r="E811" s="827"/>
      <c r="H811" s="829"/>
    </row>
    <row r="812" spans="5:8">
      <c r="E812" s="827"/>
      <c r="H812" s="829"/>
    </row>
    <row r="813" spans="5:8">
      <c r="E813" s="827"/>
      <c r="H813" s="829"/>
    </row>
    <row r="814" spans="5:8">
      <c r="E814" s="827"/>
      <c r="H814" s="829"/>
    </row>
    <row r="815" spans="5:8">
      <c r="E815" s="827"/>
      <c r="H815" s="829"/>
    </row>
    <row r="816" spans="5:8">
      <c r="E816" s="827"/>
      <c r="H816" s="829"/>
    </row>
    <row r="817" spans="5:8">
      <c r="E817" s="827"/>
      <c r="H817" s="829"/>
    </row>
    <row r="818" spans="5:8">
      <c r="E818" s="827"/>
      <c r="H818" s="829"/>
    </row>
    <row r="819" spans="5:8">
      <c r="E819" s="827"/>
      <c r="H819" s="829"/>
    </row>
    <row r="820" spans="5:8">
      <c r="E820" s="827"/>
      <c r="H820" s="829"/>
    </row>
    <row r="821" spans="5:8">
      <c r="E821" s="827"/>
      <c r="H821" s="829"/>
    </row>
    <row r="822" spans="5:8">
      <c r="E822" s="827"/>
      <c r="H822" s="829"/>
    </row>
    <row r="823" spans="5:8">
      <c r="E823" s="827"/>
      <c r="H823" s="829"/>
    </row>
    <row r="824" spans="5:8">
      <c r="E824" s="827"/>
      <c r="H824" s="829"/>
    </row>
    <row r="825" spans="5:8">
      <c r="E825" s="827"/>
      <c r="H825" s="829"/>
    </row>
    <row r="826" spans="5:8">
      <c r="E826" s="827"/>
      <c r="H826" s="829"/>
    </row>
    <row r="827" spans="5:8">
      <c r="E827" s="827"/>
      <c r="H827" s="829"/>
    </row>
    <row r="828" spans="5:8">
      <c r="E828" s="827"/>
      <c r="H828" s="829"/>
    </row>
    <row r="829" spans="5:8">
      <c r="E829" s="827"/>
      <c r="H829" s="829"/>
    </row>
    <row r="830" spans="5:8">
      <c r="E830" s="827"/>
      <c r="H830" s="829"/>
    </row>
    <row r="831" spans="5:8">
      <c r="E831" s="827"/>
      <c r="H831" s="829"/>
    </row>
    <row r="832" spans="5:8">
      <c r="E832" s="827"/>
      <c r="H832" s="829"/>
    </row>
    <row r="833" spans="5:8">
      <c r="E833" s="827"/>
      <c r="H833" s="829"/>
    </row>
    <row r="834" spans="5:8">
      <c r="E834" s="827"/>
      <c r="H834" s="829"/>
    </row>
    <row r="835" spans="5:8">
      <c r="E835" s="827"/>
      <c r="H835" s="829"/>
    </row>
    <row r="836" spans="5:8">
      <c r="E836" s="827"/>
      <c r="H836" s="829"/>
    </row>
    <row r="837" spans="5:8">
      <c r="E837" s="827"/>
      <c r="H837" s="829"/>
    </row>
    <row r="838" spans="5:8">
      <c r="E838" s="827"/>
      <c r="H838" s="829"/>
    </row>
    <row r="839" spans="5:8">
      <c r="E839" s="827"/>
      <c r="H839" s="829"/>
    </row>
    <row r="840" spans="5:8">
      <c r="E840" s="827"/>
      <c r="H840" s="829"/>
    </row>
    <row r="841" spans="5:8">
      <c r="E841" s="827"/>
      <c r="H841" s="829"/>
    </row>
    <row r="842" spans="5:8">
      <c r="E842" s="827"/>
      <c r="H842" s="829"/>
    </row>
    <row r="843" spans="5:8">
      <c r="E843" s="827"/>
      <c r="H843" s="829"/>
    </row>
    <row r="844" spans="5:8">
      <c r="E844" s="827"/>
      <c r="H844" s="829"/>
    </row>
    <row r="845" spans="5:8">
      <c r="E845" s="827"/>
      <c r="H845" s="829"/>
    </row>
    <row r="846" spans="5:8">
      <c r="E846" s="827"/>
      <c r="H846" s="829"/>
    </row>
    <row r="847" spans="5:8">
      <c r="E847" s="827"/>
      <c r="H847" s="829"/>
    </row>
    <row r="848" spans="5:8">
      <c r="E848" s="827"/>
      <c r="H848" s="829"/>
    </row>
    <row r="849" spans="5:8">
      <c r="E849" s="827"/>
      <c r="H849" s="829"/>
    </row>
    <row r="850" spans="5:8">
      <c r="E850" s="827"/>
      <c r="H850" s="829"/>
    </row>
    <row r="851" spans="5:8">
      <c r="E851" s="827"/>
      <c r="H851" s="829"/>
    </row>
    <row r="852" spans="5:8">
      <c r="E852" s="827"/>
      <c r="H852" s="829"/>
    </row>
    <row r="853" spans="5:8">
      <c r="E853" s="827"/>
      <c r="H853" s="829"/>
    </row>
    <row r="854" spans="5:8">
      <c r="E854" s="827"/>
      <c r="H854" s="829"/>
    </row>
    <row r="855" spans="5:8">
      <c r="E855" s="827"/>
      <c r="H855" s="829"/>
    </row>
    <row r="856" spans="5:8">
      <c r="E856" s="827"/>
      <c r="H856" s="829"/>
    </row>
    <row r="857" spans="5:8">
      <c r="E857" s="827"/>
      <c r="H857" s="829"/>
    </row>
    <row r="858" spans="5:8">
      <c r="E858" s="827"/>
      <c r="H858" s="829"/>
    </row>
    <row r="859" spans="5:8">
      <c r="E859" s="827"/>
      <c r="H859" s="829"/>
    </row>
    <row r="860" spans="5:8">
      <c r="E860" s="827"/>
      <c r="H860" s="829"/>
    </row>
    <row r="861" spans="5:8">
      <c r="E861" s="827"/>
      <c r="H861" s="829"/>
    </row>
    <row r="862" spans="5:8">
      <c r="E862" s="827"/>
      <c r="H862" s="829"/>
    </row>
    <row r="863" spans="5:8">
      <c r="E863" s="827"/>
      <c r="H863" s="829"/>
    </row>
    <row r="864" spans="5:8">
      <c r="E864" s="827"/>
      <c r="H864" s="829"/>
    </row>
    <row r="865" spans="5:8">
      <c r="E865" s="827"/>
      <c r="H865" s="829"/>
    </row>
    <row r="866" spans="5:8">
      <c r="E866" s="827"/>
      <c r="H866" s="829"/>
    </row>
    <row r="867" spans="5:8">
      <c r="E867" s="827"/>
      <c r="H867" s="829"/>
    </row>
    <row r="868" spans="5:8">
      <c r="E868" s="827"/>
      <c r="H868" s="829"/>
    </row>
    <row r="869" spans="5:8">
      <c r="E869" s="827"/>
      <c r="H869" s="829"/>
    </row>
    <row r="870" spans="5:8">
      <c r="E870" s="827"/>
      <c r="H870" s="829"/>
    </row>
    <row r="871" spans="5:8">
      <c r="E871" s="827"/>
      <c r="H871" s="829"/>
    </row>
    <row r="872" spans="5:8">
      <c r="E872" s="827"/>
      <c r="H872" s="829"/>
    </row>
    <row r="873" spans="5:8">
      <c r="E873" s="827"/>
      <c r="H873" s="829"/>
    </row>
    <row r="874" spans="5:8">
      <c r="E874" s="827"/>
      <c r="H874" s="829"/>
    </row>
    <row r="875" spans="5:8">
      <c r="E875" s="827"/>
      <c r="H875" s="829"/>
    </row>
    <row r="876" spans="5:8">
      <c r="E876" s="827"/>
      <c r="H876" s="829"/>
    </row>
    <row r="877" spans="5:8">
      <c r="E877" s="827"/>
      <c r="H877" s="829"/>
    </row>
    <row r="878" spans="5:8">
      <c r="E878" s="827"/>
      <c r="H878" s="829"/>
    </row>
    <row r="879" spans="5:8">
      <c r="E879" s="827"/>
      <c r="H879" s="829"/>
    </row>
    <row r="880" spans="5:8">
      <c r="E880" s="827"/>
      <c r="H880" s="829"/>
    </row>
    <row r="881" spans="5:8">
      <c r="E881" s="827"/>
      <c r="H881" s="829"/>
    </row>
    <row r="882" spans="5:8">
      <c r="E882" s="827"/>
      <c r="H882" s="829"/>
    </row>
    <row r="883" spans="5:8">
      <c r="E883" s="827"/>
    </row>
    <row r="884" spans="5:8">
      <c r="E884" s="827"/>
    </row>
    <row r="885" spans="5:8">
      <c r="E885" s="827"/>
    </row>
    <row r="886" spans="5:8">
      <c r="E886" s="827"/>
    </row>
    <row r="887" spans="5:8">
      <c r="E887" s="827"/>
    </row>
    <row r="888" spans="5:8">
      <c r="E888" s="827"/>
    </row>
    <row r="889" spans="5:8">
      <c r="E889" s="827"/>
    </row>
    <row r="890" spans="5:8">
      <c r="E890" s="827"/>
    </row>
    <row r="891" spans="5:8">
      <c r="E891" s="827"/>
    </row>
    <row r="892" spans="5:8">
      <c r="E892" s="827"/>
    </row>
    <row r="893" spans="5:8">
      <c r="E893" s="827"/>
    </row>
    <row r="894" spans="5:8">
      <c r="E894" s="827"/>
    </row>
    <row r="895" spans="5:8">
      <c r="E895" s="827"/>
    </row>
    <row r="896" spans="5:8">
      <c r="E896" s="827"/>
    </row>
    <row r="897" spans="5:5">
      <c r="E897" s="827"/>
    </row>
    <row r="898" spans="5:5">
      <c r="E898" s="827"/>
    </row>
    <row r="899" spans="5:5">
      <c r="E899" s="827"/>
    </row>
    <row r="900" spans="5:5">
      <c r="E900" s="827"/>
    </row>
    <row r="901" spans="5:5">
      <c r="E901" s="827"/>
    </row>
    <row r="902" spans="5:5">
      <c r="E902" s="827"/>
    </row>
    <row r="903" spans="5:5">
      <c r="E903" s="827"/>
    </row>
    <row r="904" spans="5:5">
      <c r="E904" s="827"/>
    </row>
    <row r="905" spans="5:5">
      <c r="E905" s="827"/>
    </row>
    <row r="906" spans="5:5">
      <c r="E906" s="827"/>
    </row>
    <row r="907" spans="5:5">
      <c r="E907" s="827"/>
    </row>
    <row r="908" spans="5:5">
      <c r="E908" s="827"/>
    </row>
    <row r="909" spans="5:5">
      <c r="E909" s="827"/>
    </row>
    <row r="910" spans="5:5">
      <c r="E910" s="827"/>
    </row>
    <row r="911" spans="5:5">
      <c r="E911" s="827"/>
    </row>
    <row r="912" spans="5:5">
      <c r="E912" s="827"/>
    </row>
    <row r="913" spans="5:5">
      <c r="E913" s="827"/>
    </row>
    <row r="914" spans="5:5">
      <c r="E914" s="827"/>
    </row>
    <row r="915" spans="5:5">
      <c r="E915" s="827"/>
    </row>
    <row r="916" spans="5:5">
      <c r="E916" s="827"/>
    </row>
    <row r="917" spans="5:5">
      <c r="E917" s="827"/>
    </row>
    <row r="918" spans="5:5">
      <c r="E918" s="827"/>
    </row>
    <row r="919" spans="5:5">
      <c r="E919" s="827"/>
    </row>
    <row r="920" spans="5:5">
      <c r="E920" s="827"/>
    </row>
    <row r="921" spans="5:5">
      <c r="E921" s="827"/>
    </row>
    <row r="922" spans="5:5">
      <c r="E922" s="827"/>
    </row>
    <row r="923" spans="5:5">
      <c r="E923" s="827"/>
    </row>
    <row r="924" spans="5:5">
      <c r="E924" s="827"/>
    </row>
    <row r="925" spans="5:5">
      <c r="E925" s="827"/>
    </row>
    <row r="926" spans="5:5">
      <c r="E926" s="827"/>
    </row>
    <row r="927" spans="5:5">
      <c r="E927" s="827"/>
    </row>
    <row r="928" spans="5:5">
      <c r="E928" s="827"/>
    </row>
    <row r="929" spans="5:5">
      <c r="E929" s="827"/>
    </row>
    <row r="930" spans="5:5">
      <c r="E930" s="827"/>
    </row>
    <row r="931" spans="5:5">
      <c r="E931" s="827"/>
    </row>
    <row r="932" spans="5:5">
      <c r="E932" s="827"/>
    </row>
    <row r="933" spans="5:5">
      <c r="E933" s="827"/>
    </row>
    <row r="934" spans="5:5">
      <c r="E934" s="827"/>
    </row>
    <row r="935" spans="5:5">
      <c r="E935" s="827"/>
    </row>
    <row r="936" spans="5:5">
      <c r="E936" s="827"/>
    </row>
    <row r="937" spans="5:5">
      <c r="E937" s="827"/>
    </row>
    <row r="938" spans="5:5">
      <c r="E938" s="827"/>
    </row>
    <row r="939" spans="5:5">
      <c r="E939" s="827"/>
    </row>
    <row r="940" spans="5:5">
      <c r="E940" s="827"/>
    </row>
    <row r="941" spans="5:5">
      <c r="E941" s="827"/>
    </row>
    <row r="942" spans="5:5">
      <c r="E942" s="827"/>
    </row>
    <row r="943" spans="5:5">
      <c r="E943" s="827"/>
    </row>
    <row r="944" spans="5:5">
      <c r="E944" s="827"/>
    </row>
    <row r="945" spans="5:5">
      <c r="E945" s="827"/>
    </row>
    <row r="946" spans="5:5">
      <c r="E946" s="827"/>
    </row>
    <row r="947" spans="5:5">
      <c r="E947" s="827"/>
    </row>
    <row r="948" spans="5:5">
      <c r="E948" s="827"/>
    </row>
    <row r="949" spans="5:5">
      <c r="E949" s="827"/>
    </row>
    <row r="950" spans="5:5">
      <c r="E950" s="827"/>
    </row>
    <row r="951" spans="5:5">
      <c r="E951" s="827"/>
    </row>
    <row r="952" spans="5:5">
      <c r="E952" s="827"/>
    </row>
    <row r="953" spans="5:5">
      <c r="E953" s="827"/>
    </row>
    <row r="954" spans="5:5">
      <c r="E954" s="827"/>
    </row>
    <row r="955" spans="5:5">
      <c r="E955" s="827"/>
    </row>
    <row r="956" spans="5:5">
      <c r="E956" s="827"/>
    </row>
    <row r="957" spans="5:5">
      <c r="E957" s="827"/>
    </row>
    <row r="958" spans="5:5">
      <c r="E958" s="827"/>
    </row>
    <row r="959" spans="5:5">
      <c r="E959" s="827"/>
    </row>
    <row r="960" spans="5:5">
      <c r="E960" s="827"/>
    </row>
    <row r="961" spans="5:5">
      <c r="E961" s="827"/>
    </row>
    <row r="962" spans="5:5">
      <c r="E962" s="827"/>
    </row>
    <row r="963" spans="5:5">
      <c r="E963" s="827"/>
    </row>
    <row r="964" spans="5:5">
      <c r="E964" s="827"/>
    </row>
    <row r="965" spans="5:5">
      <c r="E965" s="827"/>
    </row>
    <row r="966" spans="5:5">
      <c r="E966" s="827"/>
    </row>
    <row r="967" spans="5:5">
      <c r="E967" s="827"/>
    </row>
    <row r="968" spans="5:5">
      <c r="E968" s="827"/>
    </row>
    <row r="969" spans="5:5">
      <c r="E969" s="827"/>
    </row>
    <row r="970" spans="5:5">
      <c r="E970" s="827"/>
    </row>
    <row r="971" spans="5:5">
      <c r="E971" s="827"/>
    </row>
    <row r="972" spans="5:5">
      <c r="E972" s="827"/>
    </row>
    <row r="973" spans="5:5">
      <c r="E973" s="827"/>
    </row>
    <row r="974" spans="5:5">
      <c r="E974" s="827"/>
    </row>
    <row r="975" spans="5:5">
      <c r="E975" s="827"/>
    </row>
    <row r="976" spans="5:5">
      <c r="E976" s="827"/>
    </row>
    <row r="977" spans="5:5">
      <c r="E977" s="827"/>
    </row>
    <row r="978" spans="5:5">
      <c r="E978" s="827"/>
    </row>
    <row r="979" spans="5:5">
      <c r="E979" s="827"/>
    </row>
    <row r="980" spans="5:5">
      <c r="E980" s="827"/>
    </row>
    <row r="981" spans="5:5">
      <c r="E981" s="827"/>
    </row>
    <row r="982" spans="5:5">
      <c r="E982" s="827"/>
    </row>
    <row r="983" spans="5:5">
      <c r="E983" s="827"/>
    </row>
    <row r="984" spans="5:5">
      <c r="E984" s="827"/>
    </row>
    <row r="985" spans="5:5">
      <c r="E985" s="827"/>
    </row>
    <row r="986" spans="5:5">
      <c r="E986" s="827"/>
    </row>
    <row r="987" spans="5:5">
      <c r="E987" s="827"/>
    </row>
    <row r="988" spans="5:5">
      <c r="E988" s="827"/>
    </row>
    <row r="989" spans="5:5">
      <c r="E989" s="827"/>
    </row>
    <row r="990" spans="5:5">
      <c r="E990" s="827"/>
    </row>
    <row r="991" spans="5:5">
      <c r="E991" s="827"/>
    </row>
    <row r="992" spans="5:5">
      <c r="E992" s="827"/>
    </row>
    <row r="993" spans="5:5">
      <c r="E993" s="827"/>
    </row>
    <row r="994" spans="5:5">
      <c r="E994" s="827"/>
    </row>
    <row r="995" spans="5:5">
      <c r="E995" s="827"/>
    </row>
    <row r="996" spans="5:5">
      <c r="E996" s="827"/>
    </row>
    <row r="997" spans="5:5">
      <c r="E997" s="827"/>
    </row>
    <row r="998" spans="5:5">
      <c r="E998" s="827"/>
    </row>
    <row r="999" spans="5:5">
      <c r="E999" s="827"/>
    </row>
    <row r="1000" spans="5:5">
      <c r="E1000" s="827"/>
    </row>
    <row r="1001" spans="5:5">
      <c r="E1001" s="827"/>
    </row>
    <row r="1002" spans="5:5">
      <c r="E1002" s="827"/>
    </row>
    <row r="1003" spans="5:5">
      <c r="E1003" s="827"/>
    </row>
    <row r="1004" spans="5:5">
      <c r="E1004" s="827"/>
    </row>
    <row r="1005" spans="5:5">
      <c r="E1005" s="827"/>
    </row>
    <row r="1006" spans="5:5">
      <c r="E1006" s="827"/>
    </row>
    <row r="1007" spans="5:5">
      <c r="E1007" s="827"/>
    </row>
    <row r="1008" spans="5:5">
      <c r="E1008" s="827"/>
    </row>
    <row r="1009" spans="5:5">
      <c r="E1009" s="827"/>
    </row>
    <row r="1010" spans="5:5">
      <c r="E1010" s="827"/>
    </row>
    <row r="1011" spans="5:5">
      <c r="E1011" s="827"/>
    </row>
    <row r="1012" spans="5:5">
      <c r="E1012" s="827"/>
    </row>
    <row r="1013" spans="5:5">
      <c r="E1013" s="827"/>
    </row>
    <row r="1014" spans="5:5">
      <c r="E1014" s="827"/>
    </row>
    <row r="1015" spans="5:5">
      <c r="E1015" s="827"/>
    </row>
    <row r="1016" spans="5:5">
      <c r="E1016" s="827"/>
    </row>
    <row r="1017" spans="5:5">
      <c r="E1017" s="827"/>
    </row>
    <row r="1018" spans="5:5">
      <c r="E1018" s="827"/>
    </row>
    <row r="1019" spans="5:5">
      <c r="E1019" s="827"/>
    </row>
    <row r="1020" spans="5:5">
      <c r="E1020" s="827"/>
    </row>
    <row r="1021" spans="5:5">
      <c r="E1021" s="827"/>
    </row>
    <row r="1022" spans="5:5">
      <c r="E1022" s="827"/>
    </row>
    <row r="1023" spans="5:5">
      <c r="E1023" s="827"/>
    </row>
    <row r="1024" spans="5:5">
      <c r="E1024" s="827"/>
    </row>
    <row r="1025" spans="5:5">
      <c r="E1025" s="827"/>
    </row>
    <row r="1026" spans="5:5">
      <c r="E1026" s="827"/>
    </row>
    <row r="1027" spans="5:5">
      <c r="E1027" s="827"/>
    </row>
    <row r="1028" spans="5:5">
      <c r="E1028" s="827"/>
    </row>
    <row r="1029" spans="5:5">
      <c r="E1029" s="827"/>
    </row>
    <row r="1030" spans="5:5">
      <c r="E1030" s="827"/>
    </row>
    <row r="1031" spans="5:5">
      <c r="E1031" s="827"/>
    </row>
    <row r="1032" spans="5:5">
      <c r="E1032" s="827"/>
    </row>
    <row r="1033" spans="5:5">
      <c r="E1033" s="827"/>
    </row>
    <row r="1034" spans="5:5">
      <c r="E1034" s="827"/>
    </row>
    <row r="1035" spans="5:5">
      <c r="E1035" s="827"/>
    </row>
    <row r="1036" spans="5:5">
      <c r="E1036" s="827"/>
    </row>
    <row r="1037" spans="5:5">
      <c r="E1037" s="827"/>
    </row>
    <row r="1038" spans="5:5">
      <c r="E1038" s="827"/>
    </row>
    <row r="1039" spans="5:5">
      <c r="E1039" s="827"/>
    </row>
    <row r="1040" spans="5:5">
      <c r="E1040" s="827"/>
    </row>
    <row r="1041" spans="5:5">
      <c r="E1041" s="827"/>
    </row>
    <row r="1042" spans="5:5">
      <c r="E1042" s="827"/>
    </row>
    <row r="1043" spans="5:5">
      <c r="E1043" s="827"/>
    </row>
    <row r="1044" spans="5:5">
      <c r="E1044" s="827"/>
    </row>
    <row r="1045" spans="5:5">
      <c r="E1045" s="827"/>
    </row>
    <row r="1046" spans="5:5">
      <c r="E1046" s="827"/>
    </row>
    <row r="1047" spans="5:5">
      <c r="E1047" s="827"/>
    </row>
    <row r="1048" spans="5:5">
      <c r="E1048" s="827"/>
    </row>
    <row r="1049" spans="5:5">
      <c r="E1049" s="827"/>
    </row>
    <row r="1050" spans="5:5">
      <c r="E1050" s="827"/>
    </row>
    <row r="1051" spans="5:5">
      <c r="E1051" s="827"/>
    </row>
    <row r="1052" spans="5:5">
      <c r="E1052" s="827"/>
    </row>
    <row r="1053" spans="5:5">
      <c r="E1053" s="827"/>
    </row>
    <row r="1054" spans="5:5">
      <c r="E1054" s="827"/>
    </row>
    <row r="1055" spans="5:5">
      <c r="E1055" s="827"/>
    </row>
    <row r="1056" spans="5:5">
      <c r="E1056" s="827"/>
    </row>
    <row r="1057" spans="5:5">
      <c r="E1057" s="827"/>
    </row>
    <row r="1058" spans="5:5">
      <c r="E1058" s="827"/>
    </row>
    <row r="1059" spans="5:5">
      <c r="E1059" s="827"/>
    </row>
    <row r="1060" spans="5:5">
      <c r="E1060" s="827"/>
    </row>
    <row r="1061" spans="5:5">
      <c r="E1061" s="827"/>
    </row>
    <row r="1062" spans="5:5">
      <c r="E1062" s="827"/>
    </row>
    <row r="1063" spans="5:5">
      <c r="E1063" s="827"/>
    </row>
    <row r="1064" spans="5:5">
      <c r="E1064" s="827"/>
    </row>
    <row r="1065" spans="5:5">
      <c r="E1065" s="827"/>
    </row>
    <row r="1066" spans="5:5">
      <c r="E1066" s="827"/>
    </row>
    <row r="1067" spans="5:5">
      <c r="E1067" s="827"/>
    </row>
    <row r="1068" spans="5:5">
      <c r="E1068" s="827"/>
    </row>
    <row r="1069" spans="5:5">
      <c r="E1069" s="827"/>
    </row>
    <row r="1070" spans="5:5">
      <c r="E1070" s="827"/>
    </row>
    <row r="1071" spans="5:5">
      <c r="E1071" s="827"/>
    </row>
    <row r="1072" spans="5:5">
      <c r="E1072" s="827"/>
    </row>
    <row r="1073" spans="5:5">
      <c r="E1073" s="827"/>
    </row>
    <row r="1074" spans="5:5">
      <c r="E1074" s="827"/>
    </row>
    <row r="1075" spans="5:5">
      <c r="E1075" s="827"/>
    </row>
    <row r="1076" spans="5:5">
      <c r="E1076" s="827"/>
    </row>
    <row r="1077" spans="5:5">
      <c r="E1077" s="827"/>
    </row>
    <row r="1078" spans="5:5">
      <c r="E1078" s="827"/>
    </row>
    <row r="1079" spans="5:5">
      <c r="E1079" s="827"/>
    </row>
    <row r="1080" spans="5:5">
      <c r="E1080" s="827"/>
    </row>
    <row r="1081" spans="5:5">
      <c r="E1081" s="827"/>
    </row>
    <row r="1082" spans="5:5">
      <c r="E1082" s="827"/>
    </row>
    <row r="1083" spans="5:5">
      <c r="E1083" s="827"/>
    </row>
    <row r="1084" spans="5:5">
      <c r="E1084" s="827"/>
    </row>
    <row r="1085" spans="5:5">
      <c r="E1085" s="827"/>
    </row>
    <row r="1086" spans="5:5">
      <c r="E1086" s="827"/>
    </row>
    <row r="1087" spans="5:5">
      <c r="E1087" s="827"/>
    </row>
    <row r="1088" spans="5:5">
      <c r="E1088" s="827"/>
    </row>
    <row r="1089" spans="5:5">
      <c r="E1089" s="827"/>
    </row>
    <row r="1090" spans="5:5">
      <c r="E1090" s="827"/>
    </row>
    <row r="1091" spans="5:5">
      <c r="E1091" s="827"/>
    </row>
    <row r="1092" spans="5:5">
      <c r="E1092" s="827"/>
    </row>
    <row r="1093" spans="5:5">
      <c r="E1093" s="827"/>
    </row>
    <row r="1094" spans="5:5">
      <c r="E1094" s="827"/>
    </row>
    <row r="1095" spans="5:5">
      <c r="E1095" s="827"/>
    </row>
    <row r="1096" spans="5:5">
      <c r="E1096" s="827"/>
    </row>
    <row r="1097" spans="5:5">
      <c r="E1097" s="827"/>
    </row>
    <row r="1098" spans="5:5">
      <c r="E1098" s="827"/>
    </row>
    <row r="1099" spans="5:5">
      <c r="E1099" s="827"/>
    </row>
    <row r="1100" spans="5:5">
      <c r="E1100" s="827"/>
    </row>
    <row r="1101" spans="5:5">
      <c r="E1101" s="827"/>
    </row>
    <row r="1102" spans="5:5">
      <c r="E1102" s="827"/>
    </row>
    <row r="1103" spans="5:5">
      <c r="E1103" s="827"/>
    </row>
    <row r="1104" spans="5:5">
      <c r="E1104" s="827"/>
    </row>
    <row r="1105" spans="5:5">
      <c r="E1105" s="827"/>
    </row>
    <row r="1106" spans="5:5">
      <c r="E1106" s="827"/>
    </row>
    <row r="1107" spans="5:5">
      <c r="E1107" s="827"/>
    </row>
    <row r="1108" spans="5:5">
      <c r="E1108" s="827"/>
    </row>
    <row r="1109" spans="5:5">
      <c r="E1109" s="827"/>
    </row>
    <row r="1110" spans="5:5">
      <c r="E1110" s="827"/>
    </row>
    <row r="1111" spans="5:5">
      <c r="E1111" s="827"/>
    </row>
    <row r="1112" spans="5:5">
      <c r="E1112" s="827"/>
    </row>
    <row r="1113" spans="5:5">
      <c r="E1113" s="827"/>
    </row>
    <row r="1114" spans="5:5">
      <c r="E1114" s="827"/>
    </row>
    <row r="1115" spans="5:5">
      <c r="E1115" s="827"/>
    </row>
    <row r="1116" spans="5:5">
      <c r="E1116" s="827"/>
    </row>
    <row r="1117" spans="5:5">
      <c r="E1117" s="827"/>
    </row>
    <row r="1118" spans="5:5">
      <c r="E1118" s="827"/>
    </row>
    <row r="1119" spans="5:5">
      <c r="E1119" s="827"/>
    </row>
    <row r="1120" spans="5:5">
      <c r="E1120" s="827"/>
    </row>
    <row r="1121" spans="5:5">
      <c r="E1121" s="827"/>
    </row>
    <row r="1122" spans="5:5">
      <c r="E1122" s="827"/>
    </row>
    <row r="1123" spans="5:5">
      <c r="E1123" s="827"/>
    </row>
    <row r="1124" spans="5:5">
      <c r="E1124" s="827"/>
    </row>
    <row r="1125" spans="5:5">
      <c r="E1125" s="827"/>
    </row>
    <row r="1126" spans="5:5">
      <c r="E1126" s="827"/>
    </row>
    <row r="1127" spans="5:5">
      <c r="E1127" s="827"/>
    </row>
    <row r="1128" spans="5:5">
      <c r="E1128" s="827"/>
    </row>
    <row r="1129" spans="5:5">
      <c r="E1129" s="827"/>
    </row>
    <row r="1130" spans="5:5">
      <c r="E1130" s="827"/>
    </row>
    <row r="1131" spans="5:5">
      <c r="E1131" s="827"/>
    </row>
    <row r="1132" spans="5:5">
      <c r="E1132" s="827"/>
    </row>
    <row r="1133" spans="5:5">
      <c r="E1133" s="827"/>
    </row>
    <row r="1134" spans="5:5">
      <c r="E1134" s="827"/>
    </row>
    <row r="1135" spans="5:5">
      <c r="E1135" s="827"/>
    </row>
    <row r="1136" spans="5:5">
      <c r="E1136" s="827"/>
    </row>
    <row r="1137" spans="5:5">
      <c r="E1137" s="827"/>
    </row>
    <row r="1138" spans="5:5">
      <c r="E1138" s="827"/>
    </row>
    <row r="1139" spans="5:5">
      <c r="E1139" s="827"/>
    </row>
    <row r="1140" spans="5:5">
      <c r="E1140" s="827"/>
    </row>
    <row r="1141" spans="5:5">
      <c r="E1141" s="827"/>
    </row>
    <row r="1142" spans="5:5">
      <c r="E1142" s="827"/>
    </row>
    <row r="1143" spans="5:5">
      <c r="E1143" s="827"/>
    </row>
    <row r="1144" spans="5:5">
      <c r="E1144" s="827"/>
    </row>
    <row r="1145" spans="5:5">
      <c r="E1145" s="827"/>
    </row>
    <row r="1146" spans="5:5">
      <c r="E1146" s="827"/>
    </row>
    <row r="1147" spans="5:5">
      <c r="E1147" s="827"/>
    </row>
    <row r="1148" spans="5:5">
      <c r="E1148" s="827"/>
    </row>
    <row r="1149" spans="5:5">
      <c r="E1149" s="827"/>
    </row>
    <row r="1150" spans="5:5">
      <c r="E1150" s="827"/>
    </row>
    <row r="1151" spans="5:5">
      <c r="E1151" s="827"/>
    </row>
    <row r="1152" spans="5:5">
      <c r="E1152" s="827"/>
    </row>
    <row r="1153" spans="5:5">
      <c r="E1153" s="827"/>
    </row>
    <row r="1154" spans="5:5">
      <c r="E1154" s="827"/>
    </row>
    <row r="1155" spans="5:5">
      <c r="E1155" s="827"/>
    </row>
    <row r="1156" spans="5:5">
      <c r="E1156" s="827"/>
    </row>
    <row r="1157" spans="5:5">
      <c r="E1157" s="827"/>
    </row>
    <row r="1158" spans="5:5">
      <c r="E1158" s="827"/>
    </row>
    <row r="1159" spans="5:5">
      <c r="E1159" s="827"/>
    </row>
    <row r="1160" spans="5:5">
      <c r="E1160" s="827"/>
    </row>
    <row r="1161" spans="5:5">
      <c r="E1161" s="827"/>
    </row>
    <row r="1162" spans="5:5">
      <c r="E1162" s="827"/>
    </row>
    <row r="1163" spans="5:5">
      <c r="E1163" s="827"/>
    </row>
    <row r="1164" spans="5:5">
      <c r="E1164" s="827"/>
    </row>
    <row r="1165" spans="5:5">
      <c r="E1165" s="827"/>
    </row>
    <row r="1166" spans="5:5">
      <c r="E1166" s="827"/>
    </row>
    <row r="1167" spans="5:5">
      <c r="E1167" s="827"/>
    </row>
    <row r="1168" spans="5:5">
      <c r="E1168" s="827"/>
    </row>
    <row r="1169" spans="5:5">
      <c r="E1169" s="827"/>
    </row>
    <row r="1170" spans="5:5">
      <c r="E1170" s="827"/>
    </row>
    <row r="1171" spans="5:5">
      <c r="E1171" s="827"/>
    </row>
    <row r="1172" spans="5:5">
      <c r="E1172" s="827"/>
    </row>
    <row r="1173" spans="5:5">
      <c r="E1173" s="827"/>
    </row>
    <row r="1174" spans="5:5">
      <c r="E1174" s="827"/>
    </row>
    <row r="1175" spans="5:5">
      <c r="E1175" s="827"/>
    </row>
    <row r="1176" spans="5:5">
      <c r="E1176" s="827"/>
    </row>
    <row r="1177" spans="5:5">
      <c r="E1177" s="827"/>
    </row>
    <row r="1178" spans="5:5">
      <c r="E1178" s="827"/>
    </row>
    <row r="1179" spans="5:5">
      <c r="E1179" s="827"/>
    </row>
    <row r="1180" spans="5:5">
      <c r="E1180" s="827"/>
    </row>
    <row r="1181" spans="5:5">
      <c r="E1181" s="827"/>
    </row>
    <row r="1182" spans="5:5">
      <c r="E1182" s="827"/>
    </row>
    <row r="1183" spans="5:5">
      <c r="E1183" s="827"/>
    </row>
    <row r="1184" spans="5:5">
      <c r="E1184" s="827"/>
    </row>
    <row r="1185" spans="5:5">
      <c r="E1185" s="827"/>
    </row>
    <row r="1186" spans="5:5">
      <c r="E1186" s="827"/>
    </row>
    <row r="1187" spans="5:5">
      <c r="E1187" s="827"/>
    </row>
    <row r="1188" spans="5:5">
      <c r="E1188" s="827"/>
    </row>
    <row r="1189" spans="5:5">
      <c r="E1189" s="827"/>
    </row>
    <row r="1190" spans="5:5">
      <c r="E1190" s="827"/>
    </row>
    <row r="1191" spans="5:5">
      <c r="E1191" s="827"/>
    </row>
    <row r="1192" spans="5:5">
      <c r="E1192" s="827"/>
    </row>
    <row r="1193" spans="5:5">
      <c r="E1193" s="827"/>
    </row>
    <row r="1194" spans="5:5">
      <c r="E1194" s="827"/>
    </row>
    <row r="1195" spans="5:5">
      <c r="E1195" s="827"/>
    </row>
    <row r="1196" spans="5:5">
      <c r="E1196" s="827"/>
    </row>
    <row r="1197" spans="5:5">
      <c r="E1197" s="827"/>
    </row>
    <row r="1198" spans="5:5">
      <c r="E1198" s="827"/>
    </row>
    <row r="1199" spans="5:5">
      <c r="E1199" s="827"/>
    </row>
    <row r="1200" spans="5:5">
      <c r="E1200" s="827"/>
    </row>
    <row r="1201" spans="5:5">
      <c r="E1201" s="827"/>
    </row>
    <row r="1202" spans="5:5">
      <c r="E1202" s="827"/>
    </row>
    <row r="1203" spans="5:5">
      <c r="E1203" s="827"/>
    </row>
    <row r="1204" spans="5:5">
      <c r="E1204" s="827"/>
    </row>
    <row r="1205" spans="5:5">
      <c r="E1205" s="827"/>
    </row>
    <row r="1206" spans="5:5">
      <c r="E1206" s="827"/>
    </row>
    <row r="1207" spans="5:5">
      <c r="E1207" s="827"/>
    </row>
    <row r="1208" spans="5:5">
      <c r="E1208" s="827"/>
    </row>
    <row r="1209" spans="5:5">
      <c r="E1209" s="827"/>
    </row>
    <row r="1210" spans="5:5">
      <c r="E1210" s="827"/>
    </row>
    <row r="1211" spans="5:5">
      <c r="E1211" s="827"/>
    </row>
    <row r="1212" spans="5:5">
      <c r="E1212" s="827"/>
    </row>
    <row r="1213" spans="5:5">
      <c r="E1213" s="827"/>
    </row>
    <row r="1214" spans="5:5">
      <c r="E1214" s="827"/>
    </row>
    <row r="1215" spans="5:5">
      <c r="E1215" s="827"/>
    </row>
    <row r="1216" spans="5:5">
      <c r="E1216" s="827"/>
    </row>
    <row r="1217" spans="5:5">
      <c r="E1217" s="827"/>
    </row>
    <row r="1218" spans="5:5">
      <c r="E1218" s="827"/>
    </row>
    <row r="1219" spans="5:5">
      <c r="E1219" s="827"/>
    </row>
    <row r="1220" spans="5:5">
      <c r="E1220" s="827"/>
    </row>
    <row r="1221" spans="5:5">
      <c r="E1221" s="827"/>
    </row>
    <row r="1222" spans="5:5">
      <c r="E1222" s="827"/>
    </row>
    <row r="1223" spans="5:5">
      <c r="E1223" s="827"/>
    </row>
    <row r="1224" spans="5:5">
      <c r="E1224" s="827"/>
    </row>
    <row r="1225" spans="5:5">
      <c r="E1225" s="827"/>
    </row>
    <row r="1226" spans="5:5">
      <c r="E1226" s="827"/>
    </row>
    <row r="1227" spans="5:5">
      <c r="E1227" s="827"/>
    </row>
    <row r="1228" spans="5:5">
      <c r="E1228" s="827"/>
    </row>
    <row r="1229" spans="5:5">
      <c r="E1229" s="827"/>
    </row>
    <row r="1230" spans="5:5">
      <c r="E1230" s="827"/>
    </row>
    <row r="1231" spans="5:5">
      <c r="E1231" s="827"/>
    </row>
    <row r="1232" spans="5:5">
      <c r="E1232" s="827"/>
    </row>
    <row r="1233" spans="5:5">
      <c r="E1233" s="827"/>
    </row>
    <row r="1234" spans="5:5">
      <c r="E1234" s="827"/>
    </row>
    <row r="1235" spans="5:5">
      <c r="E1235" s="827"/>
    </row>
    <row r="1236" spans="5:5">
      <c r="E1236" s="827"/>
    </row>
    <row r="1237" spans="5:5">
      <c r="E1237" s="827"/>
    </row>
    <row r="1238" spans="5:5">
      <c r="E1238" s="827"/>
    </row>
    <row r="1239" spans="5:5">
      <c r="E1239" s="827"/>
    </row>
    <row r="1240" spans="5:5">
      <c r="E1240" s="827"/>
    </row>
    <row r="1241" spans="5:5">
      <c r="E1241" s="827"/>
    </row>
    <row r="1242" spans="5:5">
      <c r="E1242" s="827"/>
    </row>
    <row r="1243" spans="5:5">
      <c r="E1243" s="827"/>
    </row>
    <row r="1244" spans="5:5">
      <c r="E1244" s="827"/>
    </row>
    <row r="1245" spans="5:5">
      <c r="E1245" s="827"/>
    </row>
    <row r="1246" spans="5:5">
      <c r="E1246" s="827"/>
    </row>
    <row r="1247" spans="5:5">
      <c r="E1247" s="827"/>
    </row>
    <row r="1248" spans="5:5">
      <c r="E1248" s="827"/>
    </row>
    <row r="1249" spans="5:5">
      <c r="E1249" s="827"/>
    </row>
    <row r="1250" spans="5:5">
      <c r="E1250" s="827"/>
    </row>
    <row r="1251" spans="5:5">
      <c r="E1251" s="827"/>
    </row>
    <row r="1252" spans="5:5">
      <c r="E1252" s="827"/>
    </row>
    <row r="1253" spans="5:5">
      <c r="E1253" s="827"/>
    </row>
    <row r="1254" spans="5:5">
      <c r="E1254" s="827"/>
    </row>
    <row r="1255" spans="5:5">
      <c r="E1255" s="827"/>
    </row>
    <row r="1256" spans="5:5">
      <c r="E1256" s="827"/>
    </row>
    <row r="1257" spans="5:5">
      <c r="E1257" s="827"/>
    </row>
    <row r="1258" spans="5:5">
      <c r="E1258" s="827"/>
    </row>
    <row r="1259" spans="5:5">
      <c r="E1259" s="827"/>
    </row>
    <row r="1260" spans="5:5">
      <c r="E1260" s="827"/>
    </row>
    <row r="1261" spans="5:5">
      <c r="E1261" s="827"/>
    </row>
    <row r="1262" spans="5:5">
      <c r="E1262" s="827"/>
    </row>
    <row r="1263" spans="5:5">
      <c r="E1263" s="827"/>
    </row>
    <row r="1264" spans="5:5">
      <c r="E1264" s="827"/>
    </row>
    <row r="1265" spans="5:5">
      <c r="E1265" s="827"/>
    </row>
    <row r="1266" spans="5:5">
      <c r="E1266" s="827"/>
    </row>
    <row r="1267" spans="5:5">
      <c r="E1267" s="827"/>
    </row>
    <row r="1268" spans="5:5">
      <c r="E1268" s="827"/>
    </row>
    <row r="1269" spans="5:5">
      <c r="E1269" s="827"/>
    </row>
    <row r="1270" spans="5:5">
      <c r="E1270" s="827"/>
    </row>
    <row r="1271" spans="5:5">
      <c r="E1271" s="827"/>
    </row>
    <row r="1272" spans="5:5">
      <c r="E1272" s="827"/>
    </row>
    <row r="1273" spans="5:5">
      <c r="E1273" s="827"/>
    </row>
    <row r="1274" spans="5:5">
      <c r="E1274" s="827"/>
    </row>
    <row r="1275" spans="5:5">
      <c r="E1275" s="827"/>
    </row>
    <row r="1276" spans="5:5">
      <c r="E1276" s="827"/>
    </row>
    <row r="1277" spans="5:5">
      <c r="E1277" s="827"/>
    </row>
    <row r="1278" spans="5:5">
      <c r="E1278" s="827"/>
    </row>
    <row r="1279" spans="5:5">
      <c r="E1279" s="827"/>
    </row>
    <row r="1280" spans="5:5">
      <c r="E1280" s="827"/>
    </row>
    <row r="1281" spans="5:5">
      <c r="E1281" s="827"/>
    </row>
    <row r="1282" spans="5:5">
      <c r="E1282" s="827"/>
    </row>
    <row r="1283" spans="5:5">
      <c r="E1283" s="827"/>
    </row>
    <row r="1284" spans="5:5">
      <c r="E1284" s="827"/>
    </row>
    <row r="1285" spans="5:5">
      <c r="E1285" s="827"/>
    </row>
    <row r="1286" spans="5:5">
      <c r="E1286" s="827"/>
    </row>
    <row r="1287" spans="5:5">
      <c r="E1287" s="827"/>
    </row>
    <row r="1288" spans="5:5">
      <c r="E1288" s="827"/>
    </row>
    <row r="1289" spans="5:5">
      <c r="E1289" s="827"/>
    </row>
    <row r="1290" spans="5:5">
      <c r="E1290" s="827"/>
    </row>
    <row r="1291" spans="5:5">
      <c r="E1291" s="827"/>
    </row>
    <row r="1292" spans="5:5">
      <c r="E1292" s="827"/>
    </row>
    <row r="1293" spans="5:5">
      <c r="E1293" s="827"/>
    </row>
    <row r="1294" spans="5:5">
      <c r="E1294" s="827"/>
    </row>
    <row r="1295" spans="5:5">
      <c r="E1295" s="827"/>
    </row>
    <row r="1296" spans="5:5">
      <c r="E1296" s="827"/>
    </row>
    <row r="1297" spans="5:5">
      <c r="E1297" s="827"/>
    </row>
    <row r="1298" spans="5:5">
      <c r="E1298" s="827"/>
    </row>
    <row r="1299" spans="5:5">
      <c r="E1299" s="827"/>
    </row>
    <row r="1300" spans="5:5">
      <c r="E1300" s="827"/>
    </row>
    <row r="1301" spans="5:5">
      <c r="E1301" s="827"/>
    </row>
    <row r="1302" spans="5:5">
      <c r="E1302" s="827"/>
    </row>
    <row r="1303" spans="5:5">
      <c r="E1303" s="827"/>
    </row>
    <row r="1304" spans="5:5">
      <c r="E1304" s="827"/>
    </row>
    <row r="1305" spans="5:5">
      <c r="E1305" s="827"/>
    </row>
    <row r="1306" spans="5:5">
      <c r="E1306" s="827"/>
    </row>
    <row r="1307" spans="5:5">
      <c r="E1307" s="827"/>
    </row>
    <row r="1308" spans="5:5">
      <c r="E1308" s="827"/>
    </row>
    <row r="1309" spans="5:5">
      <c r="E1309" s="827"/>
    </row>
    <row r="1310" spans="5:5">
      <c r="E1310" s="827"/>
    </row>
    <row r="1311" spans="5:5">
      <c r="E1311" s="827"/>
    </row>
    <row r="1312" spans="5:5">
      <c r="E1312" s="827"/>
    </row>
    <row r="1313" spans="5:5">
      <c r="E1313" s="827"/>
    </row>
    <row r="1314" spans="5:5">
      <c r="E1314" s="827"/>
    </row>
    <row r="1315" spans="5:5">
      <c r="E1315" s="827"/>
    </row>
    <row r="1316" spans="5:5">
      <c r="E1316" s="827"/>
    </row>
    <row r="1317" spans="5:5">
      <c r="E1317" s="827"/>
    </row>
    <row r="1318" spans="5:5">
      <c r="E1318" s="827"/>
    </row>
    <row r="1319" spans="5:5">
      <c r="E1319" s="827"/>
    </row>
    <row r="1320" spans="5:5">
      <c r="E1320" s="827"/>
    </row>
    <row r="1321" spans="5:5">
      <c r="E1321" s="827"/>
    </row>
    <row r="1322" spans="5:5">
      <c r="E1322" s="827"/>
    </row>
    <row r="1323" spans="5:5">
      <c r="E1323" s="827"/>
    </row>
    <row r="1324" spans="5:5">
      <c r="E1324" s="827"/>
    </row>
    <row r="1325" spans="5:5">
      <c r="E1325" s="827"/>
    </row>
    <row r="1326" spans="5:5">
      <c r="E1326" s="827"/>
    </row>
    <row r="1327" spans="5:5">
      <c r="E1327" s="827"/>
    </row>
    <row r="1328" spans="5:5">
      <c r="E1328" s="827"/>
    </row>
    <row r="1329" spans="5:5">
      <c r="E1329" s="827"/>
    </row>
    <row r="1330" spans="5:5">
      <c r="E1330" s="827"/>
    </row>
    <row r="1331" spans="5:5">
      <c r="E1331" s="827"/>
    </row>
    <row r="1332" spans="5:5">
      <c r="E1332" s="827"/>
    </row>
    <row r="1333" spans="5:5">
      <c r="E1333" s="827"/>
    </row>
    <row r="1334" spans="5:5">
      <c r="E1334" s="827"/>
    </row>
    <row r="1335" spans="5:5">
      <c r="E1335" s="827"/>
    </row>
    <row r="1336" spans="5:5">
      <c r="E1336" s="827"/>
    </row>
    <row r="1337" spans="5:5">
      <c r="E1337" s="827"/>
    </row>
    <row r="1338" spans="5:5">
      <c r="E1338" s="827"/>
    </row>
    <row r="1339" spans="5:5">
      <c r="E1339" s="827"/>
    </row>
    <row r="1340" spans="5:5">
      <c r="E1340" s="827"/>
    </row>
    <row r="1341" spans="5:5">
      <c r="E1341" s="827"/>
    </row>
    <row r="1342" spans="5:5">
      <c r="E1342" s="827"/>
    </row>
    <row r="1343" spans="5:5">
      <c r="E1343" s="827"/>
    </row>
    <row r="1344" spans="5:5">
      <c r="E1344" s="827"/>
    </row>
    <row r="1345" spans="5:5">
      <c r="E1345" s="827"/>
    </row>
    <row r="1346" spans="5:5">
      <c r="E1346" s="827"/>
    </row>
    <row r="1347" spans="5:5">
      <c r="E1347" s="827"/>
    </row>
    <row r="1348" spans="5:5">
      <c r="E1348" s="827"/>
    </row>
    <row r="1349" spans="5:5">
      <c r="E1349" s="827"/>
    </row>
    <row r="1350" spans="5:5">
      <c r="E1350" s="827"/>
    </row>
    <row r="1351" spans="5:5">
      <c r="E1351" s="827"/>
    </row>
    <row r="1352" spans="5:5">
      <c r="E1352" s="827"/>
    </row>
    <row r="1353" spans="5:5">
      <c r="E1353" s="827"/>
    </row>
    <row r="1354" spans="5:5">
      <c r="E1354" s="827"/>
    </row>
    <row r="1355" spans="5:5">
      <c r="E1355" s="827"/>
    </row>
    <row r="1356" spans="5:5">
      <c r="E1356" s="827"/>
    </row>
    <row r="1357" spans="5:5">
      <c r="E1357" s="827"/>
    </row>
    <row r="1358" spans="5:5">
      <c r="E1358" s="827"/>
    </row>
    <row r="1359" spans="5:5">
      <c r="E1359" s="827"/>
    </row>
    <row r="1360" spans="5:5">
      <c r="E1360" s="827"/>
    </row>
    <row r="1361" spans="5:5">
      <c r="E1361" s="827"/>
    </row>
    <row r="1362" spans="5:5">
      <c r="E1362" s="827"/>
    </row>
    <row r="1363" spans="5:5">
      <c r="E1363" s="827"/>
    </row>
    <row r="1364" spans="5:5">
      <c r="E1364" s="827"/>
    </row>
    <row r="1365" spans="5:5">
      <c r="E1365" s="827"/>
    </row>
    <row r="1366" spans="5:5">
      <c r="E1366" s="827"/>
    </row>
    <row r="1367" spans="5:5">
      <c r="E1367" s="827"/>
    </row>
    <row r="1368" spans="5:5">
      <c r="E1368" s="827"/>
    </row>
    <row r="1369" spans="5:5">
      <c r="E1369" s="827"/>
    </row>
    <row r="1370" spans="5:5">
      <c r="E1370" s="827"/>
    </row>
    <row r="1371" spans="5:5">
      <c r="E1371" s="827"/>
    </row>
    <row r="1372" spans="5:5">
      <c r="E1372" s="827"/>
    </row>
    <row r="1373" spans="5:5">
      <c r="E1373" s="827"/>
    </row>
    <row r="1374" spans="5:5">
      <c r="E1374" s="827"/>
    </row>
    <row r="1375" spans="5:5">
      <c r="E1375" s="827"/>
    </row>
    <row r="1376" spans="5:5">
      <c r="E1376" s="827"/>
    </row>
    <row r="1377" spans="5:5">
      <c r="E1377" s="827"/>
    </row>
    <row r="1378" spans="5:5">
      <c r="E1378" s="827"/>
    </row>
    <row r="1379" spans="5:5">
      <c r="E1379" s="827"/>
    </row>
    <row r="1380" spans="5:5">
      <c r="E1380" s="827"/>
    </row>
    <row r="1381" spans="5:5">
      <c r="E1381" s="827"/>
    </row>
    <row r="1382" spans="5:5">
      <c r="E1382" s="827"/>
    </row>
    <row r="1383" spans="5:5">
      <c r="E1383" s="827"/>
    </row>
    <row r="1384" spans="5:5">
      <c r="E1384" s="827"/>
    </row>
    <row r="1385" spans="5:5">
      <c r="E1385" s="827"/>
    </row>
    <row r="1386" spans="5:5">
      <c r="E1386" s="827"/>
    </row>
    <row r="1387" spans="5:5">
      <c r="E1387" s="827"/>
    </row>
    <row r="1388" spans="5:5">
      <c r="E1388" s="827"/>
    </row>
    <row r="1389" spans="5:5">
      <c r="E1389" s="827"/>
    </row>
    <row r="1390" spans="5:5">
      <c r="E1390" s="827"/>
    </row>
    <row r="1391" spans="5:5">
      <c r="E1391" s="827"/>
    </row>
    <row r="1392" spans="5:5">
      <c r="E1392" s="827"/>
    </row>
    <row r="1393" spans="5:5">
      <c r="E1393" s="827"/>
    </row>
    <row r="1394" spans="5:5">
      <c r="E1394" s="827"/>
    </row>
    <row r="1395" spans="5:5">
      <c r="E1395" s="827"/>
    </row>
    <row r="1396" spans="5:5">
      <c r="E1396" s="827"/>
    </row>
    <row r="1397" spans="5:5">
      <c r="E1397" s="827"/>
    </row>
    <row r="1398" spans="5:5">
      <c r="E1398" s="827"/>
    </row>
    <row r="1399" spans="5:5">
      <c r="E1399" s="827"/>
    </row>
    <row r="1400" spans="5:5">
      <c r="E1400" s="827"/>
    </row>
    <row r="1401" spans="5:5">
      <c r="E1401" s="827"/>
    </row>
    <row r="1402" spans="5:5">
      <c r="E1402" s="827"/>
    </row>
    <row r="1403" spans="5:5">
      <c r="E1403" s="827"/>
    </row>
    <row r="1404" spans="5:5">
      <c r="E1404" s="827"/>
    </row>
    <row r="1405" spans="5:5">
      <c r="E1405" s="827"/>
    </row>
    <row r="1406" spans="5:5">
      <c r="E1406" s="827"/>
    </row>
    <row r="1407" spans="5:5">
      <c r="E1407" s="827"/>
    </row>
    <row r="1408" spans="5:5">
      <c r="E1408" s="827"/>
    </row>
    <row r="1409" spans="5:5">
      <c r="E1409" s="827"/>
    </row>
    <row r="1410" spans="5:5">
      <c r="E1410" s="827"/>
    </row>
    <row r="1411" spans="5:5">
      <c r="E1411" s="827"/>
    </row>
    <row r="1412" spans="5:5">
      <c r="E1412" s="827"/>
    </row>
    <row r="1413" spans="5:5">
      <c r="E1413" s="827"/>
    </row>
    <row r="1414" spans="5:5">
      <c r="E1414" s="827"/>
    </row>
    <row r="1415" spans="5:5">
      <c r="E1415" s="827"/>
    </row>
    <row r="1416" spans="5:5">
      <c r="E1416" s="827"/>
    </row>
    <row r="1417" spans="5:5">
      <c r="E1417" s="827"/>
    </row>
    <row r="1418" spans="5:5">
      <c r="E1418" s="827"/>
    </row>
    <row r="1419" spans="5:5">
      <c r="E1419" s="827"/>
    </row>
    <row r="1420" spans="5:5">
      <c r="E1420" s="827"/>
    </row>
    <row r="1421" spans="5:5">
      <c r="E1421" s="827"/>
    </row>
    <row r="1422" spans="5:5">
      <c r="E1422" s="827"/>
    </row>
    <row r="1423" spans="5:5">
      <c r="E1423" s="827"/>
    </row>
    <row r="1424" spans="5:5">
      <c r="E1424" s="827"/>
    </row>
    <row r="1425" spans="5:5">
      <c r="E1425" s="827"/>
    </row>
    <row r="1426" spans="5:5">
      <c r="E1426" s="827"/>
    </row>
    <row r="1427" spans="5:5">
      <c r="E1427" s="827"/>
    </row>
    <row r="1428" spans="5:5">
      <c r="E1428" s="827"/>
    </row>
    <row r="1429" spans="5:5">
      <c r="E1429" s="827"/>
    </row>
    <row r="1430" spans="5:5">
      <c r="E1430" s="827"/>
    </row>
    <row r="1431" spans="5:5">
      <c r="E1431" s="827"/>
    </row>
    <row r="1432" spans="5:5">
      <c r="E1432" s="827"/>
    </row>
    <row r="1433" spans="5:5">
      <c r="E1433" s="827"/>
    </row>
    <row r="1434" spans="5:5">
      <c r="E1434" s="827"/>
    </row>
    <row r="1435" spans="5:5">
      <c r="E1435" s="827"/>
    </row>
    <row r="1436" spans="5:5">
      <c r="E1436" s="827"/>
    </row>
    <row r="1437" spans="5:5">
      <c r="E1437" s="827"/>
    </row>
    <row r="1438" spans="5:5">
      <c r="E1438" s="827"/>
    </row>
    <row r="1439" spans="5:5">
      <c r="E1439" s="827"/>
    </row>
    <row r="1440" spans="5:5">
      <c r="E1440" s="827"/>
    </row>
    <row r="1441" spans="5:5">
      <c r="E1441" s="827"/>
    </row>
    <row r="1442" spans="5:5">
      <c r="E1442" s="827"/>
    </row>
    <row r="1443" spans="5:5">
      <c r="E1443" s="827"/>
    </row>
    <row r="1444" spans="5:5">
      <c r="E1444" s="827"/>
    </row>
    <row r="1445" spans="5:5">
      <c r="E1445" s="827"/>
    </row>
    <row r="1446" spans="5:5">
      <c r="E1446" s="827"/>
    </row>
    <row r="1447" spans="5:5">
      <c r="E1447" s="827"/>
    </row>
    <row r="1448" spans="5:5">
      <c r="E1448" s="827"/>
    </row>
    <row r="1449" spans="5:5">
      <c r="E1449" s="827"/>
    </row>
    <row r="1450" spans="5:5">
      <c r="E1450" s="827"/>
    </row>
    <row r="1451" spans="5:5">
      <c r="E1451" s="827"/>
    </row>
    <row r="1452" spans="5:5">
      <c r="E1452" s="827"/>
    </row>
    <row r="1453" spans="5:5">
      <c r="E1453" s="827"/>
    </row>
    <row r="1454" spans="5:5">
      <c r="E1454" s="827"/>
    </row>
    <row r="1455" spans="5:5">
      <c r="E1455" s="827"/>
    </row>
    <row r="1456" spans="5:5">
      <c r="E1456" s="827"/>
    </row>
    <row r="1457" spans="5:5">
      <c r="E1457" s="827"/>
    </row>
    <row r="1458" spans="5:5">
      <c r="E1458" s="827"/>
    </row>
    <row r="1459" spans="5:5">
      <c r="E1459" s="827"/>
    </row>
    <row r="1460" spans="5:5">
      <c r="E1460" s="827"/>
    </row>
    <row r="1461" spans="5:5">
      <c r="E1461" s="827"/>
    </row>
    <row r="1462" spans="5:5">
      <c r="E1462" s="827"/>
    </row>
    <row r="1463" spans="5:5">
      <c r="E1463" s="827"/>
    </row>
    <row r="1464" spans="5:5">
      <c r="E1464" s="827"/>
    </row>
    <row r="1465" spans="5:5">
      <c r="E1465" s="827"/>
    </row>
    <row r="1466" spans="5:5">
      <c r="E1466" s="827"/>
    </row>
    <row r="1467" spans="5:5">
      <c r="E1467" s="827"/>
    </row>
    <row r="1468" spans="5:5">
      <c r="E1468" s="827"/>
    </row>
    <row r="1469" spans="5:5">
      <c r="E1469" s="827"/>
    </row>
    <row r="1470" spans="5:5">
      <c r="E1470" s="827"/>
    </row>
    <row r="1471" spans="5:5">
      <c r="E1471" s="827"/>
    </row>
    <row r="1472" spans="5:5">
      <c r="E1472" s="827"/>
    </row>
    <row r="1473" spans="5:5">
      <c r="E1473" s="827"/>
    </row>
    <row r="1474" spans="5:5">
      <c r="E1474" s="827"/>
    </row>
    <row r="1475" spans="5:5">
      <c r="E1475" s="827"/>
    </row>
    <row r="1476" spans="5:5">
      <c r="E1476" s="827"/>
    </row>
    <row r="1477" spans="5:5">
      <c r="E1477" s="827"/>
    </row>
    <row r="1478" spans="5:5">
      <c r="E1478" s="827"/>
    </row>
    <row r="1479" spans="5:5">
      <c r="E1479" s="827"/>
    </row>
    <row r="1480" spans="5:5">
      <c r="E1480" s="827"/>
    </row>
    <row r="1481" spans="5:5">
      <c r="E1481" s="827"/>
    </row>
    <row r="1482" spans="5:5">
      <c r="E1482" s="827"/>
    </row>
    <row r="1483" spans="5:5">
      <c r="E1483" s="827"/>
    </row>
    <row r="1484" spans="5:5">
      <c r="E1484" s="827"/>
    </row>
    <row r="1485" spans="5:5">
      <c r="E1485" s="827"/>
    </row>
    <row r="1486" spans="5:5">
      <c r="E1486" s="827"/>
    </row>
    <row r="1487" spans="5:5">
      <c r="E1487" s="827"/>
    </row>
    <row r="1488" spans="5:5">
      <c r="E1488" s="827"/>
    </row>
    <row r="1489" spans="5:5">
      <c r="E1489" s="827"/>
    </row>
    <row r="1490" spans="5:5">
      <c r="E1490" s="827"/>
    </row>
    <row r="1491" spans="5:5">
      <c r="E1491" s="827"/>
    </row>
    <row r="1492" spans="5:5">
      <c r="E1492" s="827"/>
    </row>
    <row r="1493" spans="5:5">
      <c r="E1493" s="827"/>
    </row>
    <row r="1494" spans="5:5">
      <c r="E1494" s="827"/>
    </row>
    <row r="1495" spans="5:5">
      <c r="E1495" s="827"/>
    </row>
    <row r="1496" spans="5:5">
      <c r="E1496" s="827"/>
    </row>
    <row r="1497" spans="5:5">
      <c r="E1497" s="827"/>
    </row>
    <row r="1498" spans="5:5">
      <c r="E1498" s="827"/>
    </row>
    <row r="1499" spans="5:5">
      <c r="E1499" s="827"/>
    </row>
    <row r="1500" spans="5:5">
      <c r="E1500" s="827"/>
    </row>
    <row r="1501" spans="5:5">
      <c r="E1501" s="827"/>
    </row>
    <row r="1502" spans="5:5">
      <c r="E1502" s="827"/>
    </row>
    <row r="1503" spans="5:5">
      <c r="E1503" s="827"/>
    </row>
    <row r="1504" spans="5:5">
      <c r="E1504" s="827"/>
    </row>
    <row r="1505" spans="5:5">
      <c r="E1505" s="827"/>
    </row>
    <row r="1506" spans="5:5">
      <c r="E1506" s="827"/>
    </row>
    <row r="1507" spans="5:5">
      <c r="E1507" s="827"/>
    </row>
    <row r="1508" spans="5:5">
      <c r="E1508" s="827"/>
    </row>
    <row r="1509" spans="5:5">
      <c r="E1509" s="827"/>
    </row>
    <row r="1510" spans="5:5">
      <c r="E1510" s="827"/>
    </row>
    <row r="1511" spans="5:5">
      <c r="E1511" s="827"/>
    </row>
    <row r="1512" spans="5:5">
      <c r="E1512" s="827"/>
    </row>
    <row r="1513" spans="5:5">
      <c r="E1513" s="827"/>
    </row>
    <row r="1514" spans="5:5">
      <c r="E1514" s="827"/>
    </row>
    <row r="1515" spans="5:5">
      <c r="E1515" s="827"/>
    </row>
    <row r="1516" spans="5:5">
      <c r="E1516" s="827"/>
    </row>
    <row r="1517" spans="5:5">
      <c r="E1517" s="827"/>
    </row>
    <row r="1518" spans="5:5">
      <c r="E1518" s="827"/>
    </row>
    <row r="1519" spans="5:5">
      <c r="E1519" s="827"/>
    </row>
    <row r="1520" spans="5:5">
      <c r="E1520" s="827"/>
    </row>
    <row r="1521" spans="5:5">
      <c r="E1521" s="827"/>
    </row>
    <row r="1522" spans="5:5">
      <c r="E1522" s="827"/>
    </row>
    <row r="1523" spans="5:5">
      <c r="E1523" s="827"/>
    </row>
    <row r="1524" spans="5:5">
      <c r="E1524" s="827"/>
    </row>
    <row r="1525" spans="5:5">
      <c r="E1525" s="827"/>
    </row>
    <row r="1526" spans="5:5">
      <c r="E1526" s="827"/>
    </row>
    <row r="1527" spans="5:5">
      <c r="E1527" s="827"/>
    </row>
    <row r="1528" spans="5:5">
      <c r="E1528" s="827"/>
    </row>
    <row r="1529" spans="5:5">
      <c r="E1529" s="827"/>
    </row>
    <row r="1530" spans="5:5">
      <c r="E1530" s="827"/>
    </row>
    <row r="1531" spans="5:5">
      <c r="E1531" s="827"/>
    </row>
    <row r="1532" spans="5:5">
      <c r="E1532" s="827"/>
    </row>
    <row r="1533" spans="5:5">
      <c r="E1533" s="827"/>
    </row>
    <row r="1534" spans="5:5">
      <c r="E1534" s="827"/>
    </row>
    <row r="1535" spans="5:5">
      <c r="E1535" s="827"/>
    </row>
    <row r="1536" spans="5:5">
      <c r="E1536" s="827"/>
    </row>
    <row r="1537" spans="5:5">
      <c r="E1537" s="827"/>
    </row>
    <row r="1538" spans="5:5">
      <c r="E1538" s="827"/>
    </row>
    <row r="1539" spans="5:5">
      <c r="E1539" s="827"/>
    </row>
    <row r="1540" spans="5:5">
      <c r="E1540" s="827"/>
    </row>
    <row r="1541" spans="5:5">
      <c r="E1541" s="827"/>
    </row>
    <row r="1542" spans="5:5">
      <c r="E1542" s="827"/>
    </row>
    <row r="1543" spans="5:5">
      <c r="E1543" s="827"/>
    </row>
    <row r="1544" spans="5:5">
      <c r="E1544" s="827"/>
    </row>
    <row r="1545" spans="5:5">
      <c r="E1545" s="827"/>
    </row>
    <row r="1546" spans="5:5">
      <c r="E1546" s="827"/>
    </row>
    <row r="1547" spans="5:5">
      <c r="E1547" s="827"/>
    </row>
    <row r="1548" spans="5:5">
      <c r="E1548" s="827"/>
    </row>
    <row r="1549" spans="5:5">
      <c r="E1549" s="827"/>
    </row>
    <row r="1550" spans="5:5">
      <c r="E1550" s="827"/>
    </row>
    <row r="1551" spans="5:5">
      <c r="E1551" s="827"/>
    </row>
    <row r="1552" spans="5:5">
      <c r="E1552" s="827"/>
    </row>
    <row r="1553" spans="5:5">
      <c r="E1553" s="827"/>
    </row>
    <row r="1554" spans="5:5">
      <c r="E1554" s="827"/>
    </row>
    <row r="1555" spans="5:5">
      <c r="E1555" s="827"/>
    </row>
    <row r="1556" spans="5:5">
      <c r="E1556" s="827"/>
    </row>
    <row r="1557" spans="5:5">
      <c r="E1557" s="827"/>
    </row>
    <row r="1558" spans="5:5">
      <c r="E1558" s="827"/>
    </row>
    <row r="1559" spans="5:5">
      <c r="E1559" s="827"/>
    </row>
    <row r="1560" spans="5:5">
      <c r="E1560" s="827"/>
    </row>
    <row r="1561" spans="5:5">
      <c r="E1561" s="827"/>
    </row>
    <row r="1562" spans="5:5">
      <c r="E1562" s="827"/>
    </row>
    <row r="1563" spans="5:5">
      <c r="E1563" s="827"/>
    </row>
    <row r="1564" spans="5:5">
      <c r="E1564" s="827"/>
    </row>
    <row r="1565" spans="5:5">
      <c r="E1565" s="827"/>
    </row>
    <row r="1566" spans="5:5">
      <c r="E1566" s="827"/>
    </row>
    <row r="1567" spans="5:5">
      <c r="E1567" s="827"/>
    </row>
    <row r="1568" spans="5:5">
      <c r="E1568" s="827"/>
    </row>
    <row r="1569" spans="5:5">
      <c r="E1569" s="827"/>
    </row>
    <row r="1570" spans="5:5">
      <c r="E1570" s="827"/>
    </row>
    <row r="1571" spans="5:5">
      <c r="E1571" s="827"/>
    </row>
    <row r="1572" spans="5:5">
      <c r="E1572" s="827"/>
    </row>
  </sheetData>
  <sheetProtection formatCells="0" selectLockedCells="1"/>
  <mergeCells count="8">
    <mergeCell ref="A8:D8"/>
    <mergeCell ref="E8:H8"/>
    <mergeCell ref="A1:H1"/>
    <mergeCell ref="A2:H2"/>
    <mergeCell ref="A3:H3"/>
    <mergeCell ref="A5:H5"/>
    <mergeCell ref="A6:H6"/>
    <mergeCell ref="A7:H7"/>
  </mergeCells>
  <conditionalFormatting sqref="D4">
    <cfRule type="cellIs" dxfId="16" priority="7" operator="equal">
      <formula>5</formula>
    </cfRule>
  </conditionalFormatting>
  <conditionalFormatting sqref="D9:D1048576">
    <cfRule type="cellIs" dxfId="15" priority="3" operator="equal">
      <formula>5</formula>
    </cfRule>
  </conditionalFormatting>
  <conditionalFormatting sqref="G4">
    <cfRule type="cellIs" dxfId="14" priority="11" operator="equal">
      <formula>"OLD"</formula>
    </cfRule>
  </conditionalFormatting>
  <conditionalFormatting sqref="G46:G590">
    <cfRule type="cellIs" dxfId="13" priority="2" operator="equal">
      <formula>"YES"</formula>
    </cfRule>
  </conditionalFormatting>
  <conditionalFormatting sqref="G46:G1048576">
    <cfRule type="cellIs" dxfId="12" priority="8" operator="equal">
      <formula>"FAILED"</formula>
    </cfRule>
  </conditionalFormatting>
  <conditionalFormatting sqref="H4">
    <cfRule type="cellIs" dxfId="11" priority="9" operator="equal">
      <formula>"Recommend Replacement"</formula>
    </cfRule>
  </conditionalFormatting>
  <conditionalFormatting sqref="H9:H1048576">
    <cfRule type="cellIs" dxfId="9" priority="4" operator="equal">
      <formula>"Recommend Replacement"</formula>
    </cfRule>
  </conditionalFormatting>
  <printOptions horizontalCentered="1"/>
  <pageMargins left="0.23622047244094491" right="0.11811023622047245" top="0.59055118110236227" bottom="0.23622047244094491" header="0.15748031496062992" footer="0.15748031496062992"/>
  <pageSetup fitToHeight="0" orientation="portrait" r:id="rId1"/>
  <headerFooter>
    <oddHeader>&amp;C&amp;8&amp;G</oddHeader>
    <oddFooter>&amp;C&amp;"Calibri,Regular"&amp;9&amp;F&amp;R&amp;"Calibri,Regular"&amp;9&amp;P of &amp;N</oddFooter>
  </headerFooter>
  <legacyDrawingHF r:id="rId2"/>
  <extLst>
    <ext xmlns:x14="http://schemas.microsoft.com/office/spreadsheetml/2009/9/main" uri="{78C0D931-6437-407d-A8EE-F0AAD7539E65}">
      <x14:conditionalFormattings>
        <x14:conditionalFormatting xmlns:xm="http://schemas.microsoft.com/office/excel/2006/main">
          <x14:cfRule type="containsText" priority="10" operator="containsText" id="{08ABB3E3-2917-4518-8A08-D7CF8D64776D}">
            <xm:f>NOT(ISERROR(SEARCH("FAILED",H4)))</xm:f>
            <xm:f>"FAILED"</xm:f>
            <x14:dxf>
              <fill>
                <patternFill>
                  <bgColor theme="5" tint="0.39994506668294322"/>
                </patternFill>
              </fill>
            </x14:dxf>
          </x14:cfRule>
          <xm:sqref>H4</xm:sqref>
        </x14:conditionalFormatting>
        <x14:conditionalFormatting xmlns:xm="http://schemas.microsoft.com/office/excel/2006/main">
          <x14:cfRule type="containsText" priority="5" operator="containsText" id="{63396E02-6225-4301-A3AC-B02AF90C925D}">
            <xm:f>NOT(ISERROR(SEARCH("FAILED",H9)))</xm:f>
            <xm:f>"FAILED"</xm:f>
            <x14:dxf>
              <fill>
                <patternFill>
                  <bgColor theme="5" tint="0.39994506668294322"/>
                </patternFill>
              </fill>
            </x14:dxf>
          </x14:cfRule>
          <xm:sqref>H9:H1048576</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E7ACF-1BE6-46EF-BA59-578D64C9B4C9}">
  <sheetPr codeName="Sheet23">
    <tabColor theme="4" tint="0.39997558519241921"/>
  </sheetPr>
  <dimension ref="A1:J1559"/>
  <sheetViews>
    <sheetView showGridLines="0" tabSelected="1" view="pageBreakPreview" topLeftCell="A21" zoomScale="160" zoomScaleNormal="100" zoomScaleSheetLayoutView="160" workbookViewId="0">
      <selection activeCell="C15" sqref="C15:D15"/>
    </sheetView>
  </sheetViews>
  <sheetFormatPr defaultColWidth="9.140625" defaultRowHeight="12.75"/>
  <cols>
    <col min="1" max="1" width="3" style="825" customWidth="1"/>
    <col min="2" max="2" width="21" style="212" customWidth="1"/>
    <col min="3" max="3" width="9.42578125" style="212" customWidth="1"/>
    <col min="4" max="4" width="9.42578125" style="826" customWidth="1"/>
    <col min="5" max="10" width="9.42578125" style="212" customWidth="1"/>
    <col min="11" max="16384" width="9.140625" style="212"/>
  </cols>
  <sheetData>
    <row r="1" spans="1:10" s="774" customFormat="1" ht="12.75" customHeight="1">
      <c r="A1" s="1158" t="s">
        <v>1023</v>
      </c>
      <c r="B1" s="1158"/>
      <c r="C1" s="1158"/>
      <c r="D1" s="1158"/>
      <c r="E1" s="1158"/>
      <c r="F1" s="1158"/>
      <c r="G1" s="1158"/>
      <c r="H1" s="1158"/>
      <c r="I1" s="1158"/>
      <c r="J1" s="1158"/>
    </row>
    <row r="2" spans="1:10" s="774" customFormat="1" ht="8.25" customHeight="1">
      <c r="A2" s="1341" t="s">
        <v>595</v>
      </c>
      <c r="B2" s="1341"/>
      <c r="C2" s="1341"/>
      <c r="D2" s="1341"/>
      <c r="E2" s="1341"/>
      <c r="F2" s="1341"/>
      <c r="G2" s="1341"/>
      <c r="H2" s="1341"/>
      <c r="I2" s="1341"/>
      <c r="J2" s="1341"/>
    </row>
    <row r="3" spans="1:10" s="778" customFormat="1" ht="5.25" customHeight="1" thickBot="1">
      <c r="A3" s="1342"/>
      <c r="B3" s="1342"/>
      <c r="C3" s="1342"/>
      <c r="D3" s="1342"/>
      <c r="E3" s="1342"/>
      <c r="F3" s="1342"/>
      <c r="G3" s="1342"/>
      <c r="H3" s="1342"/>
      <c r="I3" s="1342"/>
      <c r="J3" s="1342"/>
    </row>
    <row r="4" spans="1:10" s="778" customFormat="1" ht="3.75" customHeight="1" thickTop="1">
      <c r="A4" s="776"/>
      <c r="B4" s="777"/>
      <c r="C4" s="790"/>
      <c r="E4" s="793"/>
      <c r="F4" s="793"/>
      <c r="G4" s="779"/>
      <c r="H4" s="790"/>
      <c r="I4" s="783"/>
    </row>
    <row r="5" spans="1:10" ht="12.75" customHeight="1" thickBot="1">
      <c r="A5" s="1377" t="s">
        <v>996</v>
      </c>
      <c r="B5" s="1377"/>
      <c r="C5" s="1377"/>
      <c r="D5" s="1377"/>
      <c r="E5" s="1377"/>
      <c r="F5" s="1377"/>
      <c r="G5" s="1377"/>
      <c r="H5" s="1377"/>
      <c r="I5" s="1377"/>
      <c r="J5" s="1377"/>
    </row>
    <row r="6" spans="1:10" s="219" customFormat="1" ht="8.25" customHeight="1" thickTop="1">
      <c r="A6" s="1378" t="s">
        <v>1024</v>
      </c>
      <c r="B6" s="1378"/>
      <c r="C6" s="1378"/>
      <c r="D6" s="1378"/>
      <c r="E6" s="1378"/>
      <c r="F6" s="1378"/>
      <c r="G6" s="1378"/>
      <c r="H6" s="1378"/>
      <c r="I6" s="1378"/>
      <c r="J6" s="1378"/>
    </row>
    <row r="7" spans="1:10" s="219" customFormat="1" ht="9" customHeight="1" thickBot="1">
      <c r="A7" s="1376" t="s">
        <v>1025</v>
      </c>
      <c r="B7" s="1376"/>
      <c r="C7" s="1376"/>
      <c r="D7" s="1376"/>
      <c r="E7" s="1376"/>
      <c r="F7" s="1376"/>
      <c r="G7" s="1376"/>
      <c r="H7" s="1376"/>
      <c r="I7" s="1376"/>
      <c r="J7" s="1376"/>
    </row>
    <row r="8" spans="1:10" s="809" customFormat="1" ht="15.75" customHeight="1" thickTop="1" thickBot="1">
      <c r="A8" s="551">
        <v>1</v>
      </c>
      <c r="B8" s="552" t="s">
        <v>1026</v>
      </c>
      <c r="C8" s="553"/>
      <c r="D8" s="553"/>
      <c r="E8" s="553"/>
      <c r="F8" s="553"/>
      <c r="G8" s="553"/>
      <c r="H8" s="553"/>
      <c r="I8" s="553"/>
      <c r="J8" s="553"/>
    </row>
    <row r="9" spans="1:10" s="855" customFormat="1" ht="9.75" customHeight="1" thickBot="1">
      <c r="A9" s="852"/>
      <c r="B9" s="853" t="s">
        <v>1027</v>
      </c>
      <c r="C9" s="854"/>
      <c r="D9" s="574"/>
      <c r="E9" s="574"/>
      <c r="F9" s="574"/>
      <c r="G9" s="574"/>
      <c r="H9" s="574"/>
      <c r="I9" s="574"/>
      <c r="J9" s="574"/>
    </row>
    <row r="10" spans="1:10" s="86" customFormat="1" ht="16.5" customHeight="1" thickTop="1">
      <c r="A10" s="558" t="s">
        <v>633</v>
      </c>
      <c r="B10" s="856" t="s">
        <v>634</v>
      </c>
      <c r="C10" s="1379" t="s">
        <v>635</v>
      </c>
      <c r="D10" s="1380"/>
      <c r="E10" s="1379" t="s">
        <v>636</v>
      </c>
      <c r="F10" s="1380"/>
      <c r="G10" s="1379" t="s">
        <v>637</v>
      </c>
      <c r="H10" s="1380"/>
      <c r="I10" s="1379" t="s">
        <v>638</v>
      </c>
      <c r="J10" s="1380"/>
    </row>
    <row r="11" spans="1:10" s="86" customFormat="1" ht="16.5" customHeight="1">
      <c r="A11" s="559" t="s">
        <v>641</v>
      </c>
      <c r="B11" s="560" t="s">
        <v>1028</v>
      </c>
      <c r="C11" s="1381"/>
      <c r="D11" s="1382"/>
      <c r="E11" s="1381"/>
      <c r="F11" s="1382"/>
      <c r="G11" s="1381"/>
      <c r="H11" s="1382"/>
      <c r="I11" s="1246"/>
      <c r="J11" s="1248"/>
    </row>
    <row r="12" spans="1:10" s="86" customFormat="1" ht="16.5" customHeight="1">
      <c r="A12" s="559" t="s">
        <v>643</v>
      </c>
      <c r="B12" s="560" t="s">
        <v>1029</v>
      </c>
      <c r="C12" s="1381"/>
      <c r="D12" s="1382"/>
      <c r="E12" s="1381"/>
      <c r="F12" s="1382"/>
      <c r="G12" s="1381"/>
      <c r="H12" s="1382"/>
      <c r="I12" s="1246"/>
      <c r="J12" s="1248"/>
    </row>
    <row r="13" spans="1:10" s="86" customFormat="1" ht="16.5" customHeight="1">
      <c r="A13" s="559" t="s">
        <v>645</v>
      </c>
      <c r="B13" s="560" t="s">
        <v>1030</v>
      </c>
      <c r="C13" s="1381"/>
      <c r="D13" s="1382"/>
      <c r="E13" s="1381"/>
      <c r="F13" s="1382"/>
      <c r="G13" s="1381"/>
      <c r="H13" s="1382"/>
      <c r="I13" s="1246"/>
      <c r="J13" s="1248"/>
    </row>
    <row r="14" spans="1:10" s="86" customFormat="1" ht="16.5" customHeight="1">
      <c r="A14" s="559" t="s">
        <v>647</v>
      </c>
      <c r="B14" s="560" t="s">
        <v>1031</v>
      </c>
      <c r="C14" s="1381"/>
      <c r="D14" s="1382"/>
      <c r="E14" s="1381"/>
      <c r="F14" s="1382"/>
      <c r="G14" s="1381"/>
      <c r="H14" s="1382"/>
      <c r="I14" s="1246"/>
      <c r="J14" s="1248"/>
    </row>
    <row r="15" spans="1:10" s="86" customFormat="1" ht="16.5" customHeight="1" thickBot="1">
      <c r="A15" s="562" t="s">
        <v>649</v>
      </c>
      <c r="B15" s="560" t="s">
        <v>1032</v>
      </c>
      <c r="C15" s="1383"/>
      <c r="D15" s="1384"/>
      <c r="E15" s="1383"/>
      <c r="F15" s="1384"/>
      <c r="G15" s="1383"/>
      <c r="H15" s="1384"/>
      <c r="I15" s="1385"/>
      <c r="J15" s="1386"/>
    </row>
    <row r="16" spans="1:10" s="86" customFormat="1" ht="16.5" customHeight="1" thickBot="1">
      <c r="A16" s="564"/>
      <c r="B16" s="857"/>
      <c r="C16" s="1387"/>
      <c r="D16" s="1387"/>
      <c r="E16" s="1387"/>
      <c r="F16" s="1387"/>
      <c r="G16" s="1387"/>
      <c r="H16" s="1387"/>
      <c r="I16" s="1388"/>
      <c r="J16" s="1388"/>
    </row>
    <row r="17" spans="1:10" s="86" customFormat="1" ht="16.5" customHeight="1" thickTop="1">
      <c r="A17" s="858" t="s">
        <v>651</v>
      </c>
      <c r="B17" s="859" t="s">
        <v>1033</v>
      </c>
      <c r="C17" s="565"/>
      <c r="D17" s="566" t="s">
        <v>670</v>
      </c>
      <c r="E17" s="565"/>
      <c r="F17" s="566" t="s">
        <v>670</v>
      </c>
      <c r="G17" s="565"/>
      <c r="H17" s="566" t="s">
        <v>670</v>
      </c>
      <c r="I17" s="565"/>
      <c r="J17" s="566" t="s">
        <v>670</v>
      </c>
    </row>
    <row r="18" spans="1:10" s="86" customFormat="1" ht="16.5" customHeight="1">
      <c r="A18" s="559" t="s">
        <v>653</v>
      </c>
      <c r="B18" s="560" t="s">
        <v>1034</v>
      </c>
      <c r="C18" s="567"/>
      <c r="D18" s="568" t="s">
        <v>670</v>
      </c>
      <c r="E18" s="567"/>
      <c r="F18" s="568" t="s">
        <v>670</v>
      </c>
      <c r="G18" s="567"/>
      <c r="H18" s="568" t="s">
        <v>670</v>
      </c>
      <c r="I18" s="567"/>
      <c r="J18" s="568" t="s">
        <v>670</v>
      </c>
    </row>
    <row r="19" spans="1:10" s="86" customFormat="1" ht="16.5" customHeight="1">
      <c r="A19" s="559" t="s">
        <v>655</v>
      </c>
      <c r="B19" s="560" t="s">
        <v>1035</v>
      </c>
      <c r="C19" s="567"/>
      <c r="D19" s="568" t="s">
        <v>670</v>
      </c>
      <c r="E19" s="567"/>
      <c r="F19" s="568" t="s">
        <v>670</v>
      </c>
      <c r="G19" s="567"/>
      <c r="H19" s="568" t="s">
        <v>670</v>
      </c>
      <c r="I19" s="567"/>
      <c r="J19" s="568" t="s">
        <v>670</v>
      </c>
    </row>
    <row r="20" spans="1:10" s="86" customFormat="1" ht="16.5" customHeight="1">
      <c r="A20" s="559" t="s">
        <v>657</v>
      </c>
      <c r="B20" s="569" t="s">
        <v>1036</v>
      </c>
      <c r="C20" s="567"/>
      <c r="D20" s="568" t="s">
        <v>1037</v>
      </c>
      <c r="E20" s="567"/>
      <c r="F20" s="568" t="s">
        <v>1037</v>
      </c>
      <c r="G20" s="567"/>
      <c r="H20" s="568" t="s">
        <v>1037</v>
      </c>
      <c r="I20" s="567"/>
      <c r="J20" s="568" t="s">
        <v>1037</v>
      </c>
    </row>
    <row r="21" spans="1:10" s="86" customFormat="1" ht="16.5" customHeight="1" thickBot="1">
      <c r="A21" s="562" t="s">
        <v>659</v>
      </c>
      <c r="B21" s="563" t="s">
        <v>1038</v>
      </c>
      <c r="C21" s="860"/>
      <c r="D21" s="571" t="s">
        <v>1039</v>
      </c>
      <c r="E21" s="570"/>
      <c r="F21" s="571" t="s">
        <v>1039</v>
      </c>
      <c r="G21" s="570"/>
      <c r="H21" s="571" t="s">
        <v>1039</v>
      </c>
      <c r="I21" s="570"/>
      <c r="J21" s="571" t="s">
        <v>1039</v>
      </c>
    </row>
    <row r="22" spans="1:10" s="86" customFormat="1" ht="16.5" customHeight="1" thickBot="1">
      <c r="A22" s="572"/>
      <c r="B22" s="861"/>
      <c r="C22" s="573"/>
      <c r="D22" s="574"/>
      <c r="E22" s="573"/>
      <c r="F22" s="574"/>
      <c r="G22" s="573"/>
      <c r="H22" s="574"/>
      <c r="I22" s="573"/>
      <c r="J22" s="574"/>
    </row>
    <row r="23" spans="1:10" s="86" customFormat="1" ht="16.5" customHeight="1" thickTop="1" thickBot="1">
      <c r="A23" s="551"/>
      <c r="B23" s="1187" t="s">
        <v>698</v>
      </c>
      <c r="C23" s="1187"/>
      <c r="D23" s="1202"/>
      <c r="E23" s="1202"/>
      <c r="F23" s="1202"/>
      <c r="G23" s="1202"/>
      <c r="H23" s="1202"/>
      <c r="I23" s="1202"/>
      <c r="J23" s="591"/>
    </row>
    <row r="24" spans="1:10" s="86" customFormat="1" ht="16.5" customHeight="1">
      <c r="A24" s="1219"/>
      <c r="B24" s="1219"/>
      <c r="C24" s="1219"/>
      <c r="D24" s="1219"/>
      <c r="E24" s="1219"/>
      <c r="F24" s="1219"/>
      <c r="G24" s="1219"/>
      <c r="H24" s="1219"/>
      <c r="I24" s="1219"/>
      <c r="J24" s="1219"/>
    </row>
    <row r="25" spans="1:10" s="86" customFormat="1" ht="16.5" customHeight="1">
      <c r="A25" s="1222"/>
      <c r="B25" s="1222"/>
      <c r="C25" s="1222"/>
      <c r="D25" s="1222"/>
      <c r="E25" s="1222"/>
      <c r="F25" s="1222"/>
      <c r="G25" s="1222"/>
      <c r="H25" s="1222"/>
      <c r="I25" s="1222"/>
      <c r="J25" s="1222"/>
    </row>
    <row r="26" spans="1:10" s="86" customFormat="1" ht="16.5" customHeight="1">
      <c r="A26" s="1222"/>
      <c r="B26" s="1222"/>
      <c r="C26" s="1222"/>
      <c r="D26" s="1222"/>
      <c r="E26" s="1222"/>
      <c r="F26" s="1222"/>
      <c r="G26" s="1222"/>
      <c r="H26" s="1222"/>
      <c r="I26" s="1222"/>
      <c r="J26" s="1222"/>
    </row>
    <row r="27" spans="1:10" s="86" customFormat="1" ht="16.5" customHeight="1">
      <c r="A27" s="1222"/>
      <c r="B27" s="1222"/>
      <c r="C27" s="1222"/>
      <c r="D27" s="1222"/>
      <c r="E27" s="1222"/>
      <c r="F27" s="1222"/>
      <c r="G27" s="1222"/>
      <c r="H27" s="1222"/>
      <c r="I27" s="1222"/>
      <c r="J27" s="1222"/>
    </row>
    <row r="28" spans="1:10" s="86" customFormat="1" ht="16.5" customHeight="1">
      <c r="A28" s="1222"/>
      <c r="B28" s="1222"/>
      <c r="C28" s="1222"/>
      <c r="D28" s="1222"/>
      <c r="E28" s="1222"/>
      <c r="F28" s="1222"/>
      <c r="G28" s="1222"/>
      <c r="H28" s="1222"/>
      <c r="I28" s="1222"/>
      <c r="J28" s="1222"/>
    </row>
    <row r="29" spans="1:10" s="86" customFormat="1" ht="16.5" customHeight="1">
      <c r="A29" s="1222"/>
      <c r="B29" s="1222"/>
      <c r="C29" s="1222"/>
      <c r="D29" s="1222"/>
      <c r="E29" s="1222"/>
      <c r="F29" s="1222"/>
      <c r="G29" s="1222"/>
      <c r="H29" s="1222"/>
      <c r="I29" s="1222"/>
      <c r="J29" s="1222"/>
    </row>
    <row r="30" spans="1:10" s="86" customFormat="1" ht="16.5" customHeight="1">
      <c r="A30" s="622"/>
      <c r="B30" s="622"/>
      <c r="C30" s="622"/>
      <c r="D30" s="622"/>
      <c r="E30" s="622"/>
      <c r="F30" s="622"/>
      <c r="G30" s="622"/>
      <c r="H30" s="622"/>
      <c r="I30" s="622"/>
      <c r="J30" s="622"/>
    </row>
    <row r="31" spans="1:10" s="86" customFormat="1" ht="16.5" customHeight="1" thickBot="1">
      <c r="A31" s="551"/>
      <c r="B31" s="1187" t="s">
        <v>756</v>
      </c>
      <c r="C31" s="1187"/>
      <c r="D31" s="1202"/>
      <c r="E31" s="1202"/>
      <c r="F31" s="1202"/>
      <c r="G31" s="1202"/>
      <c r="H31" s="1202"/>
      <c r="I31" s="1202"/>
      <c r="J31" s="591"/>
    </row>
    <row r="32" spans="1:10" s="86" customFormat="1" ht="16.5" customHeight="1">
      <c r="A32" s="1219"/>
      <c r="B32" s="1219"/>
      <c r="C32" s="1219"/>
      <c r="D32" s="1219"/>
      <c r="E32" s="1219"/>
      <c r="F32" s="1219"/>
      <c r="G32" s="1219"/>
      <c r="H32" s="1219"/>
      <c r="I32" s="1219"/>
      <c r="J32" s="1219"/>
    </row>
    <row r="33" spans="1:10" s="86" customFormat="1" ht="16.5" customHeight="1">
      <c r="A33" s="1222"/>
      <c r="B33" s="1222"/>
      <c r="C33" s="1222"/>
      <c r="D33" s="1222"/>
      <c r="E33" s="1222"/>
      <c r="F33" s="1222"/>
      <c r="G33" s="1222"/>
      <c r="H33" s="1222"/>
      <c r="I33" s="1222"/>
      <c r="J33" s="1222"/>
    </row>
    <row r="34" spans="1:10" s="86" customFormat="1" ht="15" customHeight="1">
      <c r="A34" s="1222"/>
      <c r="B34" s="1222"/>
      <c r="C34" s="1222"/>
      <c r="D34" s="1222"/>
      <c r="E34" s="1222"/>
      <c r="F34" s="1222"/>
      <c r="G34" s="1222"/>
      <c r="H34" s="1222"/>
      <c r="I34" s="1222"/>
      <c r="J34" s="1222"/>
    </row>
    <row r="35" spans="1:10" s="86" customFormat="1" ht="15" customHeight="1">
      <c r="A35" s="1222"/>
      <c r="B35" s="1222"/>
      <c r="C35" s="1222"/>
      <c r="D35" s="1222"/>
      <c r="E35" s="1222"/>
      <c r="F35" s="1222"/>
      <c r="G35" s="1222"/>
      <c r="H35" s="1222"/>
      <c r="I35" s="1222"/>
      <c r="J35" s="1222"/>
    </row>
    <row r="36" spans="1:10" s="86" customFormat="1" ht="15" customHeight="1">
      <c r="A36" s="1222"/>
      <c r="B36" s="1222"/>
      <c r="C36" s="1222"/>
      <c r="D36" s="1222"/>
      <c r="E36" s="1222"/>
      <c r="F36" s="1222"/>
      <c r="G36" s="1222"/>
      <c r="H36" s="1222"/>
      <c r="I36" s="1222"/>
      <c r="J36" s="1222"/>
    </row>
    <row r="37" spans="1:10" s="86" customFormat="1" ht="15" customHeight="1">
      <c r="A37" s="1222"/>
      <c r="B37" s="1222"/>
      <c r="C37" s="1222"/>
      <c r="D37" s="1222"/>
      <c r="E37" s="1222"/>
      <c r="F37" s="1222"/>
      <c r="G37" s="1222"/>
      <c r="H37" s="1222"/>
      <c r="I37" s="1222"/>
      <c r="J37" s="1222"/>
    </row>
    <row r="38" spans="1:10" s="86" customFormat="1" ht="15" customHeight="1">
      <c r="A38" s="1222"/>
      <c r="B38" s="1222"/>
      <c r="C38" s="1222"/>
      <c r="D38" s="1222"/>
      <c r="E38" s="1222"/>
      <c r="F38" s="1222"/>
      <c r="G38" s="1222"/>
      <c r="H38" s="1222"/>
      <c r="I38" s="1222"/>
      <c r="J38" s="1222"/>
    </row>
    <row r="39" spans="1:10" s="86" customFormat="1" ht="15" customHeight="1">
      <c r="A39" s="1222"/>
      <c r="B39" s="1222"/>
      <c r="C39" s="1222"/>
      <c r="D39" s="1222"/>
      <c r="E39" s="1222"/>
      <c r="F39" s="1222"/>
      <c r="G39" s="1222"/>
      <c r="H39" s="1222"/>
      <c r="I39" s="1222"/>
      <c r="J39" s="1222"/>
    </row>
    <row r="40" spans="1:10" s="86" customFormat="1" ht="15" customHeight="1">
      <c r="A40" s="1260"/>
      <c r="B40" s="1260"/>
      <c r="C40" s="1260"/>
      <c r="D40" s="1260"/>
      <c r="E40" s="1260"/>
      <c r="F40" s="1260"/>
      <c r="G40" s="1260"/>
      <c r="H40" s="1260"/>
      <c r="I40" s="1260"/>
      <c r="J40" s="1260"/>
    </row>
    <row r="41" spans="1:10" s="86" customFormat="1" ht="15" customHeight="1" thickBot="1">
      <c r="A41" s="551"/>
      <c r="B41" s="1187" t="s">
        <v>757</v>
      </c>
      <c r="C41" s="1187"/>
      <c r="D41" s="1202"/>
      <c r="E41" s="1202"/>
      <c r="F41" s="1202"/>
      <c r="G41" s="1202"/>
      <c r="H41" s="1202"/>
      <c r="I41" s="1202"/>
      <c r="J41" s="591"/>
    </row>
    <row r="42" spans="1:10" s="86" customFormat="1" ht="15" customHeight="1">
      <c r="A42" s="1219"/>
      <c r="B42" s="1219"/>
      <c r="C42" s="1219"/>
      <c r="D42" s="1219"/>
      <c r="E42" s="1219"/>
      <c r="F42" s="1219"/>
      <c r="G42" s="1219"/>
      <c r="H42" s="1219"/>
      <c r="I42" s="1219"/>
      <c r="J42" s="1219"/>
    </row>
    <row r="43" spans="1:10" s="86" customFormat="1" ht="15" customHeight="1">
      <c r="A43" s="1222"/>
      <c r="B43" s="1222"/>
      <c r="C43" s="1222"/>
      <c r="D43" s="1222"/>
      <c r="E43" s="1222"/>
      <c r="F43" s="1222"/>
      <c r="G43" s="1222"/>
      <c r="H43" s="1222"/>
      <c r="I43" s="1222"/>
      <c r="J43" s="1222"/>
    </row>
    <row r="44" spans="1:10" s="86" customFormat="1" ht="15" customHeight="1">
      <c r="A44" s="1222"/>
      <c r="B44" s="1222"/>
      <c r="C44" s="1222"/>
      <c r="D44" s="1222"/>
      <c r="E44" s="1222"/>
      <c r="F44" s="1222"/>
      <c r="G44" s="1222"/>
      <c r="H44" s="1222"/>
      <c r="I44" s="1222"/>
      <c r="J44" s="1222"/>
    </row>
    <row r="45" spans="1:10" s="86" customFormat="1" ht="15" customHeight="1">
      <c r="A45" s="1222"/>
      <c r="B45" s="1222"/>
      <c r="C45" s="1222"/>
      <c r="D45" s="1222"/>
      <c r="E45" s="1222"/>
      <c r="F45" s="1222"/>
      <c r="G45" s="1222"/>
      <c r="H45" s="1222"/>
      <c r="I45" s="1222"/>
      <c r="J45" s="1222"/>
    </row>
    <row r="46" spans="1:10" s="86" customFormat="1" ht="15" customHeight="1">
      <c r="A46" s="1222"/>
      <c r="B46" s="1222"/>
      <c r="C46" s="1222"/>
      <c r="D46" s="1222"/>
      <c r="E46" s="1222"/>
      <c r="F46" s="1222"/>
      <c r="G46" s="1222"/>
      <c r="H46" s="1222"/>
      <c r="I46" s="1222"/>
      <c r="J46" s="1222"/>
    </row>
    <row r="47" spans="1:10" s="86" customFormat="1" ht="15" customHeight="1">
      <c r="A47" s="1222"/>
      <c r="B47" s="1222"/>
      <c r="C47" s="1222"/>
      <c r="D47" s="1222"/>
      <c r="E47" s="1222"/>
      <c r="F47" s="1222"/>
      <c r="G47" s="1222"/>
      <c r="H47" s="1222"/>
      <c r="I47" s="1222"/>
      <c r="J47" s="1222"/>
    </row>
    <row r="48" spans="1:10" s="86" customFormat="1" ht="15" customHeight="1">
      <c r="A48" s="1389"/>
      <c r="B48" s="1389"/>
      <c r="C48" s="1389"/>
      <c r="D48" s="1389"/>
      <c r="E48" s="1389"/>
      <c r="F48" s="1389"/>
      <c r="G48" s="1389"/>
      <c r="H48" s="1389"/>
      <c r="I48" s="1389"/>
      <c r="J48" s="1389"/>
    </row>
    <row r="49" spans="1:8" s="86" customFormat="1" ht="15" customHeight="1">
      <c r="A49" s="795"/>
      <c r="B49" s="862"/>
      <c r="C49" s="132"/>
      <c r="D49" s="745"/>
      <c r="E49" s="132"/>
      <c r="F49" s="863"/>
      <c r="G49" s="132"/>
      <c r="H49" s="862"/>
    </row>
    <row r="50" spans="1:8" s="86" customFormat="1" ht="15" customHeight="1">
      <c r="A50" s="795"/>
      <c r="B50" s="862"/>
      <c r="C50" s="132"/>
      <c r="D50" s="745"/>
      <c r="E50" s="132"/>
      <c r="F50" s="863"/>
      <c r="G50" s="132"/>
      <c r="H50" s="862"/>
    </row>
    <row r="51" spans="1:8" s="86" customFormat="1" ht="15" customHeight="1">
      <c r="A51" s="795"/>
      <c r="B51" s="862"/>
      <c r="C51" s="132"/>
      <c r="D51" s="745"/>
      <c r="E51" s="132"/>
      <c r="F51" s="863"/>
      <c r="G51" s="132"/>
      <c r="H51" s="862"/>
    </row>
    <row r="52" spans="1:8" s="86" customFormat="1" ht="15" customHeight="1">
      <c r="A52" s="795"/>
      <c r="B52" s="862"/>
      <c r="C52" s="132"/>
      <c r="D52" s="745"/>
      <c r="E52" s="132"/>
      <c r="F52" s="863"/>
      <c r="G52" s="132"/>
      <c r="H52" s="862"/>
    </row>
    <row r="53" spans="1:8" s="86" customFormat="1" ht="15" customHeight="1">
      <c r="A53" s="795"/>
      <c r="B53" s="862"/>
      <c r="C53" s="132"/>
      <c r="D53" s="745"/>
      <c r="E53" s="132"/>
      <c r="F53" s="863"/>
      <c r="G53" s="132"/>
      <c r="H53" s="862"/>
    </row>
    <row r="54" spans="1:8" s="86" customFormat="1" ht="15" customHeight="1">
      <c r="A54" s="795"/>
      <c r="B54" s="862"/>
      <c r="C54" s="132"/>
      <c r="D54" s="745"/>
      <c r="E54" s="132"/>
      <c r="F54" s="863"/>
      <c r="G54" s="132"/>
      <c r="H54" s="862"/>
    </row>
    <row r="55" spans="1:8" s="86" customFormat="1" ht="15" customHeight="1">
      <c r="A55" s="795"/>
      <c r="B55" s="862"/>
      <c r="C55" s="132"/>
      <c r="D55" s="745"/>
      <c r="E55" s="132"/>
      <c r="F55" s="863"/>
      <c r="G55" s="132"/>
      <c r="H55" s="862"/>
    </row>
    <row r="56" spans="1:8" s="86" customFormat="1" ht="15" customHeight="1">
      <c r="A56" s="795"/>
      <c r="B56" s="862"/>
      <c r="C56" s="132"/>
      <c r="D56" s="745"/>
      <c r="E56" s="132"/>
      <c r="F56" s="863"/>
      <c r="G56" s="132"/>
      <c r="H56" s="862"/>
    </row>
    <row r="57" spans="1:8" s="86" customFormat="1" ht="15" customHeight="1">
      <c r="A57" s="795"/>
      <c r="B57" s="862"/>
      <c r="C57" s="132"/>
      <c r="D57" s="745"/>
      <c r="E57" s="132"/>
      <c r="F57" s="863"/>
      <c r="G57" s="132"/>
      <c r="H57" s="862"/>
    </row>
    <row r="58" spans="1:8" s="86" customFormat="1" ht="15" customHeight="1">
      <c r="A58" s="795"/>
      <c r="B58" s="862"/>
      <c r="C58" s="132"/>
      <c r="D58" s="745"/>
      <c r="E58" s="132"/>
      <c r="F58" s="863"/>
      <c r="G58" s="132"/>
      <c r="H58" s="862"/>
    </row>
    <row r="59" spans="1:8" s="86" customFormat="1" ht="15" customHeight="1">
      <c r="A59" s="795"/>
      <c r="B59" s="862"/>
      <c r="C59" s="132"/>
      <c r="D59" s="745"/>
      <c r="E59" s="132"/>
      <c r="F59" s="863"/>
      <c r="G59" s="132"/>
      <c r="H59" s="862"/>
    </row>
    <row r="60" spans="1:8" s="86" customFormat="1" ht="15" customHeight="1">
      <c r="A60" s="795"/>
      <c r="B60" s="862"/>
      <c r="C60" s="132"/>
      <c r="D60" s="745"/>
      <c r="E60" s="132"/>
      <c r="F60" s="863"/>
      <c r="G60" s="132"/>
      <c r="H60" s="862"/>
    </row>
    <row r="61" spans="1:8" s="86" customFormat="1" ht="15" customHeight="1">
      <c r="A61" s="795"/>
      <c r="B61" s="862"/>
      <c r="C61" s="132"/>
      <c r="D61" s="745"/>
      <c r="E61" s="132"/>
      <c r="F61" s="863"/>
      <c r="G61" s="132"/>
      <c r="H61" s="862"/>
    </row>
    <row r="62" spans="1:8" s="86" customFormat="1" ht="15" customHeight="1">
      <c r="A62" s="795"/>
      <c r="B62" s="862"/>
      <c r="C62" s="132"/>
      <c r="D62" s="745"/>
      <c r="E62" s="132"/>
      <c r="F62" s="863"/>
      <c r="G62" s="132"/>
      <c r="H62" s="862"/>
    </row>
    <row r="63" spans="1:8" s="86" customFormat="1" ht="15" customHeight="1">
      <c r="A63" s="795"/>
      <c r="B63" s="862"/>
      <c r="C63" s="132"/>
      <c r="D63" s="745"/>
      <c r="E63" s="132"/>
      <c r="F63" s="863"/>
      <c r="G63" s="132"/>
      <c r="H63" s="862"/>
    </row>
    <row r="64" spans="1:8" s="86" customFormat="1" ht="15" customHeight="1">
      <c r="A64" s="795"/>
      <c r="B64" s="862"/>
      <c r="C64" s="132"/>
      <c r="D64" s="745"/>
      <c r="E64" s="132"/>
      <c r="F64" s="863"/>
      <c r="G64" s="132"/>
      <c r="H64" s="862"/>
    </row>
    <row r="65" spans="1:8" s="86" customFormat="1" ht="15" customHeight="1">
      <c r="A65" s="795"/>
      <c r="B65" s="862"/>
      <c r="C65" s="132"/>
      <c r="D65" s="745"/>
      <c r="E65" s="132"/>
      <c r="F65" s="863"/>
      <c r="G65" s="132"/>
      <c r="H65" s="862"/>
    </row>
    <row r="66" spans="1:8" s="86" customFormat="1" ht="15" customHeight="1">
      <c r="A66" s="795"/>
      <c r="B66" s="862"/>
      <c r="C66" s="132"/>
      <c r="D66" s="745"/>
      <c r="E66" s="132"/>
      <c r="F66" s="863"/>
      <c r="G66" s="132"/>
      <c r="H66" s="862"/>
    </row>
    <row r="67" spans="1:8" s="86" customFormat="1" ht="15" customHeight="1">
      <c r="A67" s="795"/>
      <c r="B67" s="862"/>
      <c r="C67" s="132"/>
      <c r="D67" s="745"/>
      <c r="E67" s="132"/>
      <c r="F67" s="863"/>
      <c r="G67" s="132"/>
      <c r="H67" s="862"/>
    </row>
    <row r="68" spans="1:8" s="86" customFormat="1" ht="15" customHeight="1">
      <c r="A68" s="795"/>
      <c r="B68" s="862"/>
      <c r="C68" s="132"/>
      <c r="D68" s="745"/>
      <c r="E68" s="132"/>
      <c r="F68" s="863"/>
      <c r="G68" s="132"/>
      <c r="H68" s="862"/>
    </row>
    <row r="69" spans="1:8" s="86" customFormat="1" ht="15" customHeight="1">
      <c r="A69" s="795"/>
      <c r="B69" s="862"/>
      <c r="C69" s="132"/>
      <c r="D69" s="745"/>
      <c r="E69" s="132"/>
      <c r="F69" s="863"/>
      <c r="G69" s="132"/>
      <c r="H69" s="862"/>
    </row>
    <row r="70" spans="1:8" s="86" customFormat="1" ht="15" customHeight="1">
      <c r="A70" s="795"/>
      <c r="B70" s="862"/>
      <c r="C70" s="132"/>
      <c r="D70" s="745"/>
      <c r="E70" s="132"/>
      <c r="F70" s="863"/>
      <c r="G70" s="132"/>
      <c r="H70" s="862"/>
    </row>
    <row r="71" spans="1:8" s="86" customFormat="1" ht="15" customHeight="1">
      <c r="A71" s="795"/>
      <c r="B71" s="862"/>
      <c r="C71" s="132"/>
      <c r="D71" s="745"/>
      <c r="E71" s="132"/>
      <c r="F71" s="863"/>
      <c r="G71" s="132"/>
      <c r="H71" s="862"/>
    </row>
    <row r="72" spans="1:8" s="86" customFormat="1" ht="15" customHeight="1">
      <c r="A72" s="795"/>
      <c r="B72" s="862"/>
      <c r="C72" s="132"/>
      <c r="D72" s="745"/>
      <c r="E72" s="132"/>
      <c r="F72" s="863"/>
      <c r="G72" s="132"/>
      <c r="H72" s="862"/>
    </row>
    <row r="73" spans="1:8" s="86" customFormat="1" ht="15" customHeight="1">
      <c r="A73" s="795"/>
      <c r="B73" s="862"/>
      <c r="C73" s="132"/>
      <c r="D73" s="745"/>
      <c r="E73" s="132"/>
      <c r="F73" s="863"/>
      <c r="G73" s="132"/>
      <c r="H73" s="862"/>
    </row>
    <row r="74" spans="1:8" s="86" customFormat="1" ht="15" customHeight="1">
      <c r="A74" s="795"/>
      <c r="B74" s="862"/>
      <c r="C74" s="132"/>
      <c r="D74" s="745"/>
      <c r="E74" s="132"/>
      <c r="F74" s="863"/>
      <c r="G74" s="132"/>
      <c r="H74" s="862"/>
    </row>
    <row r="75" spans="1:8" s="86" customFormat="1" ht="15" customHeight="1">
      <c r="A75" s="795"/>
      <c r="B75" s="862"/>
      <c r="C75" s="132"/>
      <c r="D75" s="745"/>
      <c r="E75" s="132"/>
      <c r="F75" s="863"/>
      <c r="G75" s="132"/>
      <c r="H75" s="862"/>
    </row>
    <row r="76" spans="1:8" s="86" customFormat="1" ht="15" customHeight="1">
      <c r="A76" s="795"/>
      <c r="B76" s="862"/>
      <c r="C76" s="132"/>
      <c r="D76" s="745"/>
      <c r="E76" s="132"/>
      <c r="F76" s="863"/>
      <c r="G76" s="132"/>
      <c r="H76" s="862"/>
    </row>
    <row r="77" spans="1:8" s="86" customFormat="1" ht="15" customHeight="1">
      <c r="A77" s="795"/>
      <c r="B77" s="862"/>
      <c r="C77" s="132"/>
      <c r="D77" s="745"/>
      <c r="E77" s="132"/>
      <c r="F77" s="863"/>
      <c r="G77" s="132"/>
      <c r="H77" s="862"/>
    </row>
    <row r="78" spans="1:8" s="86" customFormat="1" ht="15" customHeight="1">
      <c r="A78" s="795"/>
      <c r="B78" s="862"/>
      <c r="C78" s="132"/>
      <c r="D78" s="745"/>
      <c r="E78" s="132"/>
      <c r="F78" s="863"/>
      <c r="G78" s="132"/>
      <c r="H78" s="862"/>
    </row>
    <row r="79" spans="1:8" s="86" customFormat="1" ht="15" customHeight="1">
      <c r="A79" s="795"/>
      <c r="B79" s="862"/>
      <c r="C79" s="132"/>
      <c r="D79" s="745"/>
      <c r="E79" s="132"/>
      <c r="F79" s="863"/>
      <c r="G79" s="132"/>
      <c r="H79" s="862"/>
    </row>
    <row r="80" spans="1:8" s="86" customFormat="1" ht="15" customHeight="1">
      <c r="A80" s="795"/>
      <c r="B80" s="862"/>
      <c r="C80" s="132"/>
      <c r="D80" s="745"/>
      <c r="E80" s="132"/>
      <c r="F80" s="863"/>
      <c r="G80" s="132"/>
      <c r="H80" s="862"/>
    </row>
    <row r="81" spans="1:8" s="86" customFormat="1" ht="15" customHeight="1">
      <c r="A81" s="795"/>
      <c r="B81" s="862"/>
      <c r="C81" s="132"/>
      <c r="D81" s="745"/>
      <c r="E81" s="132"/>
      <c r="F81" s="863"/>
      <c r="G81" s="132"/>
      <c r="H81" s="862"/>
    </row>
    <row r="82" spans="1:8" s="86" customFormat="1" ht="15" customHeight="1">
      <c r="A82" s="795"/>
      <c r="B82" s="862"/>
      <c r="C82" s="132"/>
      <c r="D82" s="745"/>
      <c r="E82" s="132"/>
      <c r="F82" s="863"/>
      <c r="G82" s="132"/>
      <c r="H82" s="862"/>
    </row>
    <row r="83" spans="1:8" s="86" customFormat="1" ht="15" customHeight="1">
      <c r="A83" s="795"/>
      <c r="B83" s="862"/>
      <c r="C83" s="132"/>
      <c r="D83" s="745"/>
      <c r="E83" s="132"/>
      <c r="F83" s="863"/>
      <c r="G83" s="132"/>
      <c r="H83" s="862"/>
    </row>
    <row r="84" spans="1:8" s="86" customFormat="1" ht="15" customHeight="1">
      <c r="A84" s="795"/>
      <c r="B84" s="862"/>
      <c r="C84" s="132"/>
      <c r="D84" s="745"/>
      <c r="E84" s="132"/>
      <c r="F84" s="863"/>
      <c r="G84" s="132"/>
      <c r="H84" s="862"/>
    </row>
    <row r="85" spans="1:8" s="86" customFormat="1" ht="15" customHeight="1">
      <c r="A85" s="795"/>
      <c r="B85" s="862"/>
      <c r="C85" s="132"/>
      <c r="D85" s="745"/>
      <c r="E85" s="132"/>
      <c r="F85" s="863"/>
      <c r="G85" s="132"/>
      <c r="H85" s="862"/>
    </row>
    <row r="86" spans="1:8" s="86" customFormat="1" ht="15" customHeight="1">
      <c r="A86" s="795"/>
      <c r="B86" s="862"/>
      <c r="C86" s="132"/>
      <c r="D86" s="745"/>
      <c r="E86" s="132"/>
      <c r="F86" s="863"/>
      <c r="G86" s="132"/>
      <c r="H86" s="862"/>
    </row>
    <row r="87" spans="1:8" s="86" customFormat="1" ht="15" customHeight="1">
      <c r="A87" s="795"/>
      <c r="B87" s="862"/>
      <c r="C87" s="132"/>
      <c r="D87" s="745"/>
      <c r="E87" s="132"/>
      <c r="F87" s="863"/>
      <c r="G87" s="132"/>
      <c r="H87" s="862"/>
    </row>
    <row r="88" spans="1:8" s="86" customFormat="1" ht="15" customHeight="1">
      <c r="A88" s="795"/>
      <c r="B88" s="862"/>
      <c r="C88" s="132"/>
      <c r="D88" s="745"/>
      <c r="E88" s="132"/>
      <c r="F88" s="863"/>
      <c r="G88" s="132"/>
      <c r="H88" s="862"/>
    </row>
    <row r="89" spans="1:8" s="86" customFormat="1" ht="15" customHeight="1">
      <c r="A89" s="795"/>
      <c r="B89" s="862"/>
      <c r="C89" s="132"/>
      <c r="D89" s="745"/>
      <c r="E89" s="132"/>
      <c r="F89" s="863"/>
      <c r="G89" s="132"/>
      <c r="H89" s="862"/>
    </row>
    <row r="90" spans="1:8" s="86" customFormat="1" ht="15" customHeight="1">
      <c r="A90" s="795"/>
      <c r="B90" s="862"/>
      <c r="C90" s="132"/>
      <c r="D90" s="745"/>
      <c r="E90" s="132"/>
      <c r="F90" s="863"/>
      <c r="G90" s="132"/>
      <c r="H90" s="862"/>
    </row>
    <row r="91" spans="1:8" s="86" customFormat="1" ht="15" customHeight="1">
      <c r="A91" s="795"/>
      <c r="B91" s="862"/>
      <c r="C91" s="132"/>
      <c r="D91" s="745"/>
      <c r="E91" s="132"/>
      <c r="F91" s="863"/>
      <c r="G91" s="132"/>
      <c r="H91" s="862"/>
    </row>
    <row r="92" spans="1:8" s="86" customFormat="1" ht="15" customHeight="1">
      <c r="A92" s="795"/>
      <c r="B92" s="862"/>
      <c r="C92" s="132"/>
      <c r="D92" s="745"/>
      <c r="E92" s="132"/>
      <c r="F92" s="863"/>
      <c r="G92" s="132"/>
      <c r="H92" s="862"/>
    </row>
    <row r="93" spans="1:8" s="86" customFormat="1" ht="15" customHeight="1">
      <c r="A93" s="795"/>
      <c r="B93" s="862"/>
      <c r="C93" s="132"/>
      <c r="D93" s="745"/>
      <c r="E93" s="132"/>
      <c r="F93" s="863"/>
      <c r="G93" s="132"/>
      <c r="H93" s="862"/>
    </row>
    <row r="94" spans="1:8" s="86" customFormat="1" ht="15" customHeight="1">
      <c r="A94" s="795"/>
      <c r="B94" s="862"/>
      <c r="C94" s="132"/>
      <c r="D94" s="745"/>
      <c r="E94" s="132"/>
      <c r="F94" s="863"/>
      <c r="G94" s="132"/>
      <c r="H94" s="862"/>
    </row>
    <row r="95" spans="1:8" s="86" customFormat="1" ht="15" customHeight="1">
      <c r="A95" s="795"/>
      <c r="B95" s="862"/>
      <c r="C95" s="132"/>
      <c r="D95" s="745"/>
      <c r="E95" s="132"/>
      <c r="F95" s="863"/>
      <c r="G95" s="132"/>
      <c r="H95" s="862"/>
    </row>
    <row r="96" spans="1:8" s="86" customFormat="1" ht="15" customHeight="1">
      <c r="A96" s="795"/>
      <c r="B96" s="862"/>
      <c r="C96" s="132"/>
      <c r="D96" s="745"/>
      <c r="E96" s="132"/>
      <c r="F96" s="863"/>
      <c r="G96" s="132"/>
      <c r="H96" s="862"/>
    </row>
    <row r="97" spans="1:8" s="86" customFormat="1" ht="15" customHeight="1">
      <c r="A97" s="795"/>
      <c r="B97" s="862"/>
      <c r="C97" s="132"/>
      <c r="D97" s="745"/>
      <c r="E97" s="132"/>
      <c r="F97" s="863"/>
      <c r="G97" s="132"/>
      <c r="H97" s="862"/>
    </row>
    <row r="98" spans="1:8" s="86" customFormat="1" ht="15" customHeight="1">
      <c r="A98" s="795"/>
      <c r="B98" s="862"/>
      <c r="C98" s="132"/>
      <c r="D98" s="745"/>
      <c r="E98" s="132"/>
      <c r="F98" s="863"/>
      <c r="G98" s="132"/>
      <c r="H98" s="862"/>
    </row>
    <row r="99" spans="1:8" s="86" customFormat="1" ht="15" customHeight="1">
      <c r="A99" s="795"/>
      <c r="B99" s="862"/>
      <c r="C99" s="132"/>
      <c r="D99" s="745"/>
      <c r="E99" s="132"/>
      <c r="F99" s="863"/>
      <c r="G99" s="132"/>
      <c r="H99" s="862"/>
    </row>
    <row r="100" spans="1:8" s="86" customFormat="1" ht="15" customHeight="1">
      <c r="A100" s="795"/>
      <c r="B100" s="862"/>
      <c r="C100" s="132"/>
      <c r="D100" s="745"/>
      <c r="E100" s="132"/>
      <c r="F100" s="863"/>
      <c r="G100" s="132"/>
      <c r="H100" s="862"/>
    </row>
    <row r="101" spans="1:8" s="86" customFormat="1" ht="15" customHeight="1">
      <c r="A101" s="795"/>
      <c r="B101" s="862"/>
      <c r="C101" s="132"/>
      <c r="D101" s="745"/>
      <c r="E101" s="132"/>
      <c r="F101" s="863"/>
      <c r="G101" s="132"/>
      <c r="H101" s="862"/>
    </row>
    <row r="102" spans="1:8" s="86" customFormat="1" ht="15" customHeight="1">
      <c r="A102" s="795"/>
      <c r="B102" s="862"/>
      <c r="C102" s="132"/>
      <c r="D102" s="745"/>
      <c r="E102" s="132"/>
      <c r="F102" s="863"/>
      <c r="G102" s="132"/>
      <c r="H102" s="862"/>
    </row>
    <row r="103" spans="1:8" s="86" customFormat="1" ht="15" customHeight="1">
      <c r="A103" s="795"/>
      <c r="B103" s="862"/>
      <c r="C103" s="132"/>
      <c r="D103" s="745"/>
      <c r="E103" s="132"/>
      <c r="F103" s="863"/>
      <c r="G103" s="132"/>
      <c r="H103" s="862"/>
    </row>
    <row r="104" spans="1:8" s="86" customFormat="1" ht="15" customHeight="1">
      <c r="A104" s="795"/>
      <c r="B104" s="862"/>
      <c r="C104" s="132"/>
      <c r="D104" s="745"/>
      <c r="E104" s="132"/>
      <c r="F104" s="863"/>
      <c r="G104" s="132"/>
      <c r="H104" s="862"/>
    </row>
    <row r="105" spans="1:8" s="86" customFormat="1" ht="15" customHeight="1">
      <c r="A105" s="795"/>
      <c r="B105" s="862"/>
      <c r="C105" s="132"/>
      <c r="D105" s="745"/>
      <c r="E105" s="132"/>
      <c r="F105" s="863"/>
      <c r="G105" s="132"/>
      <c r="H105" s="862"/>
    </row>
    <row r="106" spans="1:8" s="86" customFormat="1" ht="15" customHeight="1">
      <c r="A106" s="795"/>
      <c r="B106" s="862"/>
      <c r="C106" s="132"/>
      <c r="D106" s="745"/>
      <c r="E106" s="132"/>
      <c r="F106" s="863"/>
      <c r="G106" s="132"/>
      <c r="H106" s="862"/>
    </row>
    <row r="107" spans="1:8" s="86" customFormat="1" ht="15" customHeight="1">
      <c r="A107" s="795"/>
      <c r="B107" s="862"/>
      <c r="C107" s="132"/>
      <c r="D107" s="745"/>
      <c r="E107" s="132"/>
      <c r="F107" s="863"/>
      <c r="G107" s="132"/>
      <c r="H107" s="862"/>
    </row>
    <row r="108" spans="1:8" s="86" customFormat="1" ht="15" customHeight="1">
      <c r="A108" s="795"/>
      <c r="B108" s="862"/>
      <c r="C108" s="132"/>
      <c r="D108" s="745"/>
      <c r="E108" s="132"/>
      <c r="F108" s="863"/>
      <c r="G108" s="132"/>
      <c r="H108" s="862"/>
    </row>
    <row r="109" spans="1:8" s="86" customFormat="1" ht="15" customHeight="1">
      <c r="A109" s="795"/>
      <c r="B109" s="862"/>
      <c r="C109" s="132"/>
      <c r="D109" s="745"/>
      <c r="E109" s="132"/>
      <c r="F109" s="863"/>
      <c r="G109" s="132"/>
      <c r="H109" s="862"/>
    </row>
    <row r="110" spans="1:8" s="86" customFormat="1" ht="15" customHeight="1">
      <c r="A110" s="795"/>
      <c r="B110" s="862"/>
      <c r="C110" s="132"/>
      <c r="D110" s="745"/>
      <c r="E110" s="132"/>
      <c r="F110" s="863"/>
      <c r="G110" s="132"/>
      <c r="H110" s="862"/>
    </row>
    <row r="111" spans="1:8" s="86" customFormat="1" ht="15" customHeight="1">
      <c r="A111" s="795"/>
      <c r="B111" s="862"/>
      <c r="C111" s="132"/>
      <c r="D111" s="745"/>
      <c r="E111" s="132"/>
      <c r="F111" s="863"/>
      <c r="G111" s="132"/>
      <c r="H111" s="862"/>
    </row>
    <row r="112" spans="1:8" s="86" customFormat="1" ht="15" customHeight="1">
      <c r="A112" s="795"/>
      <c r="B112" s="862"/>
      <c r="C112" s="132"/>
      <c r="D112" s="745"/>
      <c r="E112" s="132"/>
      <c r="F112" s="863"/>
      <c r="G112" s="132"/>
      <c r="H112" s="862"/>
    </row>
    <row r="113" spans="1:8" s="86" customFormat="1" ht="15" customHeight="1">
      <c r="A113" s="795"/>
      <c r="B113" s="862"/>
      <c r="C113" s="132"/>
      <c r="D113" s="745"/>
      <c r="E113" s="132"/>
      <c r="F113" s="863"/>
      <c r="G113" s="132"/>
      <c r="H113" s="862"/>
    </row>
    <row r="114" spans="1:8" s="86" customFormat="1" ht="15" customHeight="1">
      <c r="A114" s="795"/>
      <c r="B114" s="862"/>
      <c r="C114" s="132"/>
      <c r="D114" s="745"/>
      <c r="E114" s="132"/>
      <c r="F114" s="863"/>
      <c r="G114" s="132"/>
      <c r="H114" s="862"/>
    </row>
    <row r="115" spans="1:8" s="86" customFormat="1" ht="15" customHeight="1">
      <c r="A115" s="795"/>
      <c r="B115" s="862"/>
      <c r="C115" s="132"/>
      <c r="D115" s="745"/>
      <c r="E115" s="132"/>
      <c r="F115" s="863"/>
      <c r="G115" s="132"/>
      <c r="H115" s="862"/>
    </row>
    <row r="116" spans="1:8" s="86" customFormat="1" ht="15" customHeight="1">
      <c r="A116" s="795"/>
      <c r="B116" s="862"/>
      <c r="C116" s="132"/>
      <c r="D116" s="745"/>
      <c r="E116" s="132"/>
      <c r="F116" s="863"/>
      <c r="G116" s="132"/>
      <c r="H116" s="862"/>
    </row>
    <row r="117" spans="1:8" s="86" customFormat="1" ht="15" customHeight="1">
      <c r="A117" s="795"/>
      <c r="B117" s="862"/>
      <c r="C117" s="132"/>
      <c r="D117" s="745"/>
      <c r="E117" s="132"/>
      <c r="F117" s="863"/>
      <c r="G117" s="132"/>
      <c r="H117" s="862"/>
    </row>
    <row r="118" spans="1:8" s="86" customFormat="1" ht="10.5" customHeight="1">
      <c r="A118" s="795"/>
      <c r="B118" s="862"/>
      <c r="C118" s="132"/>
      <c r="D118" s="745"/>
      <c r="E118" s="132"/>
      <c r="F118" s="863"/>
      <c r="G118" s="132"/>
      <c r="H118" s="862"/>
    </row>
    <row r="119" spans="1:8" s="86" customFormat="1" ht="10.5" customHeight="1">
      <c r="A119" s="795"/>
      <c r="B119" s="862"/>
      <c r="C119" s="132"/>
      <c r="D119" s="745"/>
      <c r="E119" s="132"/>
      <c r="F119" s="863"/>
      <c r="G119" s="132"/>
      <c r="H119" s="862"/>
    </row>
    <row r="120" spans="1:8" s="86" customFormat="1" ht="10.5" customHeight="1">
      <c r="A120" s="795"/>
      <c r="B120" s="862"/>
      <c r="C120" s="132"/>
      <c r="D120" s="745"/>
      <c r="E120" s="132"/>
      <c r="F120" s="863"/>
      <c r="G120" s="132"/>
      <c r="H120" s="862"/>
    </row>
    <row r="121" spans="1:8" s="86" customFormat="1" ht="10.5" customHeight="1">
      <c r="A121" s="795"/>
      <c r="B121" s="862"/>
      <c r="C121" s="132"/>
      <c r="D121" s="745"/>
      <c r="E121" s="132"/>
      <c r="F121" s="863"/>
      <c r="G121" s="132"/>
      <c r="H121" s="862"/>
    </row>
    <row r="122" spans="1:8" s="86" customFormat="1" ht="10.5" customHeight="1">
      <c r="A122" s="795"/>
      <c r="B122" s="862"/>
      <c r="C122" s="132"/>
      <c r="D122" s="745"/>
      <c r="E122" s="132"/>
      <c r="F122" s="863"/>
      <c r="G122" s="132"/>
      <c r="H122" s="862"/>
    </row>
    <row r="123" spans="1:8" s="86" customFormat="1" ht="10.5" customHeight="1">
      <c r="A123" s="795"/>
      <c r="B123" s="862"/>
      <c r="C123" s="132"/>
      <c r="D123" s="745"/>
      <c r="E123" s="132"/>
      <c r="F123" s="863"/>
      <c r="G123" s="132"/>
      <c r="H123" s="862"/>
    </row>
    <row r="124" spans="1:8" s="86" customFormat="1" ht="10.5" customHeight="1">
      <c r="A124" s="795"/>
      <c r="B124" s="862"/>
      <c r="C124" s="132"/>
      <c r="D124" s="745"/>
      <c r="E124" s="132"/>
      <c r="F124" s="863"/>
      <c r="G124" s="132"/>
      <c r="H124" s="862"/>
    </row>
    <row r="125" spans="1:8" s="86" customFormat="1" ht="10.5" customHeight="1">
      <c r="A125" s="795"/>
      <c r="B125" s="862"/>
      <c r="C125" s="132"/>
      <c r="D125" s="745"/>
      <c r="E125" s="132"/>
      <c r="F125" s="863"/>
      <c r="G125" s="132"/>
      <c r="H125" s="862"/>
    </row>
    <row r="126" spans="1:8" s="86" customFormat="1" ht="11.25">
      <c r="A126" s="795"/>
      <c r="B126" s="862"/>
      <c r="C126" s="132"/>
      <c r="D126" s="745"/>
      <c r="E126" s="132"/>
      <c r="F126" s="863"/>
      <c r="G126" s="132"/>
      <c r="H126" s="862"/>
    </row>
    <row r="127" spans="1:8" s="86" customFormat="1" ht="10.5" customHeight="1">
      <c r="A127" s="795"/>
      <c r="B127" s="862"/>
      <c r="C127" s="132"/>
      <c r="D127" s="745"/>
      <c r="E127" s="132"/>
      <c r="F127" s="863"/>
      <c r="G127" s="132"/>
      <c r="H127" s="862"/>
    </row>
    <row r="128" spans="1:8" s="86" customFormat="1" ht="11.25">
      <c r="A128" s="795"/>
      <c r="B128" s="862"/>
      <c r="C128" s="132"/>
      <c r="D128" s="745"/>
      <c r="E128" s="132"/>
      <c r="F128" s="863"/>
      <c r="G128" s="132"/>
      <c r="H128" s="862"/>
    </row>
    <row r="129" spans="1:8" s="86" customFormat="1" ht="10.5" customHeight="1">
      <c r="A129" s="795"/>
      <c r="B129" s="862"/>
      <c r="C129" s="132"/>
      <c r="D129" s="745"/>
      <c r="E129" s="132"/>
      <c r="F129" s="863"/>
      <c r="G129" s="132"/>
      <c r="H129" s="862"/>
    </row>
    <row r="130" spans="1:8" s="86" customFormat="1" ht="10.5" customHeight="1">
      <c r="A130" s="795"/>
      <c r="B130" s="862"/>
      <c r="C130" s="132"/>
      <c r="D130" s="745"/>
      <c r="E130" s="132"/>
      <c r="F130" s="863"/>
      <c r="G130" s="132"/>
      <c r="H130" s="862"/>
    </row>
    <row r="131" spans="1:8" s="86" customFormat="1" ht="10.5" customHeight="1">
      <c r="A131" s="795"/>
      <c r="B131" s="862"/>
      <c r="C131" s="132"/>
      <c r="D131" s="745"/>
      <c r="E131" s="132"/>
      <c r="F131" s="863"/>
      <c r="G131" s="132"/>
      <c r="H131" s="862"/>
    </row>
    <row r="132" spans="1:8" s="86" customFormat="1" ht="10.5" customHeight="1">
      <c r="A132" s="795"/>
      <c r="B132" s="862"/>
      <c r="C132" s="132"/>
      <c r="D132" s="745"/>
      <c r="E132" s="132"/>
      <c r="F132" s="863"/>
      <c r="G132" s="132"/>
      <c r="H132" s="862"/>
    </row>
    <row r="133" spans="1:8" s="86" customFormat="1" ht="10.5" customHeight="1">
      <c r="A133" s="795"/>
      <c r="B133" s="862"/>
      <c r="C133" s="132"/>
      <c r="D133" s="745"/>
      <c r="E133" s="132"/>
      <c r="F133" s="863"/>
      <c r="G133" s="132"/>
      <c r="H133" s="862"/>
    </row>
    <row r="134" spans="1:8" s="86" customFormat="1" ht="10.5" customHeight="1">
      <c r="A134" s="795"/>
      <c r="B134" s="862"/>
      <c r="C134" s="132"/>
      <c r="D134" s="745"/>
      <c r="E134" s="132"/>
      <c r="F134" s="863"/>
      <c r="G134" s="132"/>
      <c r="H134" s="862"/>
    </row>
    <row r="135" spans="1:8" s="86" customFormat="1" ht="10.5" customHeight="1">
      <c r="A135" s="795"/>
      <c r="B135" s="862"/>
      <c r="C135" s="132"/>
      <c r="D135" s="745"/>
      <c r="E135" s="132"/>
      <c r="F135" s="863"/>
      <c r="G135" s="132"/>
      <c r="H135" s="862"/>
    </row>
    <row r="136" spans="1:8" s="86" customFormat="1" ht="10.5" customHeight="1">
      <c r="A136" s="795"/>
      <c r="B136" s="862"/>
      <c r="C136" s="132"/>
      <c r="D136" s="745"/>
      <c r="E136" s="132"/>
      <c r="F136" s="863"/>
      <c r="G136" s="132"/>
      <c r="H136" s="862"/>
    </row>
    <row r="137" spans="1:8" s="86" customFormat="1" ht="10.5" customHeight="1">
      <c r="A137" s="795"/>
      <c r="B137" s="862"/>
      <c r="C137" s="132"/>
      <c r="D137" s="745"/>
      <c r="E137" s="132"/>
      <c r="F137" s="863"/>
      <c r="G137" s="132"/>
      <c r="H137" s="862"/>
    </row>
    <row r="138" spans="1:8" s="86" customFormat="1" ht="10.5" customHeight="1">
      <c r="A138" s="795"/>
      <c r="B138" s="862"/>
      <c r="C138" s="132"/>
      <c r="D138" s="745"/>
      <c r="E138" s="132"/>
      <c r="F138" s="863"/>
      <c r="G138" s="132"/>
      <c r="H138" s="862"/>
    </row>
    <row r="139" spans="1:8" s="86" customFormat="1" ht="10.5" customHeight="1">
      <c r="A139" s="795"/>
      <c r="B139" s="862"/>
      <c r="C139" s="132"/>
      <c r="D139" s="745"/>
      <c r="E139" s="132"/>
      <c r="F139" s="863"/>
      <c r="G139" s="132"/>
      <c r="H139" s="862"/>
    </row>
    <row r="140" spans="1:8" s="86" customFormat="1" ht="10.5" customHeight="1">
      <c r="A140" s="795"/>
      <c r="B140" s="862"/>
      <c r="C140" s="132"/>
      <c r="D140" s="745"/>
      <c r="E140" s="132"/>
      <c r="F140" s="863"/>
      <c r="G140" s="132"/>
      <c r="H140" s="862"/>
    </row>
    <row r="141" spans="1:8" s="86" customFormat="1" ht="10.5" customHeight="1">
      <c r="A141" s="795"/>
      <c r="B141" s="862"/>
      <c r="C141" s="132"/>
      <c r="D141" s="745"/>
      <c r="E141" s="132"/>
      <c r="F141" s="863"/>
      <c r="G141" s="132"/>
      <c r="H141" s="862"/>
    </row>
    <row r="142" spans="1:8" s="86" customFormat="1" ht="10.5" customHeight="1">
      <c r="A142" s="795"/>
      <c r="B142" s="862"/>
      <c r="C142" s="132"/>
      <c r="D142" s="745"/>
      <c r="E142" s="132"/>
      <c r="F142" s="863"/>
      <c r="G142" s="132"/>
      <c r="H142" s="862"/>
    </row>
    <row r="143" spans="1:8" s="86" customFormat="1" ht="10.5" customHeight="1">
      <c r="A143" s="795"/>
      <c r="B143" s="862"/>
      <c r="C143" s="132"/>
      <c r="D143" s="745"/>
      <c r="E143" s="132"/>
      <c r="F143" s="863"/>
      <c r="G143" s="132"/>
      <c r="H143" s="862"/>
    </row>
    <row r="144" spans="1:8" s="86" customFormat="1" ht="10.5" customHeight="1">
      <c r="A144" s="795"/>
      <c r="B144" s="862"/>
      <c r="C144" s="132"/>
      <c r="D144" s="745"/>
      <c r="E144" s="132"/>
      <c r="F144" s="863"/>
      <c r="G144" s="132"/>
      <c r="H144" s="862"/>
    </row>
    <row r="145" spans="1:8" s="86" customFormat="1" ht="11.25">
      <c r="A145" s="795"/>
      <c r="B145" s="862"/>
      <c r="C145" s="132"/>
      <c r="D145" s="745"/>
      <c r="E145" s="132"/>
      <c r="F145" s="863"/>
      <c r="G145" s="132"/>
      <c r="H145" s="862"/>
    </row>
    <row r="146" spans="1:8" s="86" customFormat="1" ht="11.25">
      <c r="A146" s="795"/>
      <c r="B146" s="862"/>
      <c r="C146" s="132"/>
      <c r="D146" s="745"/>
      <c r="E146" s="132"/>
      <c r="F146" s="863"/>
      <c r="G146" s="132"/>
      <c r="H146" s="862"/>
    </row>
    <row r="147" spans="1:8" s="86" customFormat="1" ht="11.25">
      <c r="A147" s="795"/>
      <c r="B147" s="862"/>
      <c r="C147" s="132"/>
      <c r="D147" s="745"/>
      <c r="E147" s="132"/>
      <c r="F147" s="863"/>
      <c r="G147" s="132"/>
      <c r="H147" s="862"/>
    </row>
    <row r="148" spans="1:8" s="86" customFormat="1" ht="11.25">
      <c r="A148" s="795"/>
      <c r="B148" s="862"/>
      <c r="C148" s="132"/>
      <c r="D148" s="745"/>
      <c r="E148" s="132"/>
      <c r="F148" s="863"/>
      <c r="G148" s="132"/>
      <c r="H148" s="862"/>
    </row>
    <row r="149" spans="1:8" s="86" customFormat="1" ht="11.25">
      <c r="A149" s="795"/>
      <c r="B149" s="862"/>
      <c r="C149" s="132"/>
      <c r="D149" s="745"/>
      <c r="E149" s="132"/>
      <c r="F149" s="863"/>
      <c r="G149" s="132"/>
      <c r="H149" s="862"/>
    </row>
    <row r="150" spans="1:8" s="86" customFormat="1" ht="11.25">
      <c r="A150" s="795"/>
      <c r="B150" s="862"/>
      <c r="C150" s="132"/>
      <c r="D150" s="745"/>
      <c r="E150" s="132"/>
      <c r="F150" s="863"/>
      <c r="G150" s="132"/>
      <c r="H150" s="862"/>
    </row>
    <row r="151" spans="1:8" s="86" customFormat="1" ht="11.25">
      <c r="A151" s="795"/>
      <c r="B151" s="862"/>
      <c r="C151" s="132"/>
      <c r="D151" s="745"/>
      <c r="E151" s="132"/>
      <c r="F151" s="863"/>
      <c r="G151" s="132"/>
      <c r="H151" s="862"/>
    </row>
    <row r="152" spans="1:8" s="86" customFormat="1" ht="11.25">
      <c r="A152" s="795"/>
      <c r="B152" s="862"/>
      <c r="C152" s="132"/>
      <c r="D152" s="745"/>
      <c r="E152" s="132"/>
      <c r="F152" s="863"/>
      <c r="G152" s="132"/>
      <c r="H152" s="862"/>
    </row>
    <row r="153" spans="1:8" s="86" customFormat="1" ht="11.25">
      <c r="A153" s="795"/>
      <c r="B153" s="862"/>
      <c r="C153" s="132"/>
      <c r="D153" s="745"/>
      <c r="E153" s="132"/>
      <c r="F153" s="863"/>
      <c r="G153" s="132"/>
      <c r="H153" s="862"/>
    </row>
    <row r="154" spans="1:8" s="86" customFormat="1" ht="11.25">
      <c r="A154" s="795"/>
      <c r="B154" s="862"/>
      <c r="C154" s="132"/>
      <c r="D154" s="745"/>
      <c r="E154" s="132"/>
      <c r="F154" s="863"/>
      <c r="G154" s="132"/>
      <c r="H154" s="862"/>
    </row>
    <row r="155" spans="1:8" s="86" customFormat="1" ht="10.5" customHeight="1">
      <c r="A155" s="795"/>
      <c r="B155" s="862"/>
      <c r="C155" s="132"/>
      <c r="D155" s="745"/>
      <c r="E155" s="132"/>
      <c r="F155" s="863"/>
      <c r="G155" s="132"/>
      <c r="H155" s="862"/>
    </row>
    <row r="156" spans="1:8" s="86" customFormat="1" ht="10.5" customHeight="1">
      <c r="A156" s="795"/>
      <c r="B156" s="862"/>
      <c r="C156" s="132"/>
      <c r="D156" s="745"/>
      <c r="E156" s="132"/>
      <c r="F156" s="863"/>
      <c r="G156" s="132"/>
      <c r="H156" s="862"/>
    </row>
    <row r="157" spans="1:8" s="86" customFormat="1" ht="10.5" customHeight="1">
      <c r="A157" s="795"/>
      <c r="B157" s="862"/>
      <c r="C157" s="132"/>
      <c r="D157" s="745"/>
      <c r="E157" s="132"/>
      <c r="F157" s="863"/>
      <c r="G157" s="132"/>
      <c r="H157" s="862"/>
    </row>
    <row r="158" spans="1:8" s="86" customFormat="1" ht="10.5" customHeight="1">
      <c r="A158" s="795"/>
      <c r="B158" s="862"/>
      <c r="C158" s="132"/>
      <c r="D158" s="745"/>
      <c r="E158" s="132"/>
      <c r="F158" s="863"/>
      <c r="G158" s="132"/>
      <c r="H158" s="862"/>
    </row>
    <row r="159" spans="1:8" s="86" customFormat="1" ht="10.5" customHeight="1">
      <c r="A159" s="795"/>
      <c r="B159" s="862"/>
      <c r="C159" s="132"/>
      <c r="D159" s="745"/>
      <c r="E159" s="132"/>
      <c r="F159" s="863"/>
      <c r="G159" s="132"/>
      <c r="H159" s="862"/>
    </row>
    <row r="160" spans="1:8" s="86" customFormat="1" ht="10.5" customHeight="1">
      <c r="A160" s="795"/>
      <c r="B160" s="862"/>
      <c r="C160" s="132"/>
      <c r="D160" s="745"/>
      <c r="E160" s="132"/>
      <c r="F160" s="863"/>
      <c r="G160" s="132"/>
      <c r="H160" s="862"/>
    </row>
    <row r="161" spans="1:8" s="86" customFormat="1" ht="10.5" customHeight="1">
      <c r="A161" s="864"/>
      <c r="B161" s="865"/>
      <c r="C161" s="866"/>
      <c r="D161" s="867"/>
      <c r="E161" s="868"/>
      <c r="F161" s="869"/>
      <c r="G161" s="870"/>
      <c r="H161" s="871"/>
    </row>
    <row r="162" spans="1:8" s="86" customFormat="1" ht="10.5" customHeight="1">
      <c r="A162" s="872"/>
      <c r="B162" s="873"/>
      <c r="C162" s="874"/>
      <c r="D162" s="875"/>
      <c r="E162" s="876"/>
      <c r="F162" s="877"/>
      <c r="G162" s="878"/>
      <c r="H162" s="879"/>
    </row>
    <row r="163" spans="1:8" s="86" customFormat="1" ht="10.5" customHeight="1">
      <c r="A163" s="872"/>
      <c r="B163" s="873"/>
      <c r="C163" s="874"/>
      <c r="D163" s="875"/>
      <c r="E163" s="876"/>
      <c r="F163" s="877"/>
      <c r="G163" s="878"/>
      <c r="H163" s="879"/>
    </row>
    <row r="164" spans="1:8" s="86" customFormat="1" ht="10.5" customHeight="1">
      <c r="A164" s="872"/>
      <c r="B164" s="873"/>
      <c r="C164" s="874"/>
      <c r="D164" s="875"/>
      <c r="E164" s="876"/>
      <c r="F164" s="877"/>
      <c r="G164" s="878"/>
      <c r="H164" s="879"/>
    </row>
    <row r="165" spans="1:8" s="86" customFormat="1" ht="10.5" customHeight="1">
      <c r="A165" s="872"/>
      <c r="B165" s="873"/>
      <c r="C165" s="874"/>
      <c r="D165" s="875"/>
      <c r="E165" s="876"/>
      <c r="F165" s="877"/>
      <c r="G165" s="878"/>
      <c r="H165" s="879"/>
    </row>
    <row r="166" spans="1:8" s="86" customFormat="1" ht="10.5" customHeight="1">
      <c r="A166" s="872"/>
      <c r="B166" s="873"/>
      <c r="C166" s="874"/>
      <c r="D166" s="875"/>
      <c r="E166" s="876"/>
      <c r="F166" s="877"/>
      <c r="G166" s="878"/>
      <c r="H166" s="879"/>
    </row>
    <row r="167" spans="1:8" s="86" customFormat="1" ht="10.5" customHeight="1">
      <c r="A167" s="872"/>
      <c r="B167" s="873"/>
      <c r="C167" s="874"/>
      <c r="D167" s="875"/>
      <c r="E167" s="876"/>
      <c r="F167" s="877"/>
      <c r="G167" s="878"/>
      <c r="H167" s="879"/>
    </row>
    <row r="168" spans="1:8" s="86" customFormat="1" ht="10.5" customHeight="1">
      <c r="A168" s="872"/>
      <c r="B168" s="873"/>
      <c r="C168" s="874"/>
      <c r="D168" s="875"/>
      <c r="E168" s="876"/>
      <c r="F168" s="877"/>
      <c r="G168" s="878"/>
      <c r="H168" s="879"/>
    </row>
    <row r="169" spans="1:8" s="86" customFormat="1" ht="10.5" customHeight="1">
      <c r="A169" s="872"/>
      <c r="B169" s="873"/>
      <c r="C169" s="874"/>
      <c r="D169" s="875"/>
      <c r="E169" s="876"/>
      <c r="F169" s="877"/>
      <c r="G169" s="878"/>
      <c r="H169" s="879"/>
    </row>
    <row r="170" spans="1:8" s="86" customFormat="1" ht="10.5" customHeight="1">
      <c r="A170" s="872"/>
      <c r="B170" s="873"/>
      <c r="C170" s="874"/>
      <c r="D170" s="875"/>
      <c r="E170" s="876"/>
      <c r="F170" s="877"/>
      <c r="G170" s="878"/>
      <c r="H170" s="879"/>
    </row>
    <row r="171" spans="1:8" s="86" customFormat="1" ht="10.5" customHeight="1">
      <c r="A171" s="872"/>
      <c r="B171" s="873"/>
      <c r="C171" s="874"/>
      <c r="D171" s="875"/>
      <c r="E171" s="876"/>
      <c r="F171" s="877"/>
      <c r="G171" s="878"/>
      <c r="H171" s="879"/>
    </row>
    <row r="172" spans="1:8" s="86" customFormat="1" ht="10.5" customHeight="1">
      <c r="A172" s="872"/>
      <c r="B172" s="873"/>
      <c r="C172" s="874"/>
      <c r="D172" s="875"/>
      <c r="E172" s="876"/>
      <c r="F172" s="877"/>
      <c r="G172" s="878"/>
      <c r="H172" s="879"/>
    </row>
    <row r="173" spans="1:8" s="86" customFormat="1" ht="10.5" customHeight="1">
      <c r="A173" s="872"/>
      <c r="B173" s="873"/>
      <c r="C173" s="874"/>
      <c r="D173" s="875"/>
      <c r="E173" s="876"/>
      <c r="F173" s="877"/>
      <c r="G173" s="878"/>
      <c r="H173" s="879"/>
    </row>
    <row r="174" spans="1:8" s="86" customFormat="1" ht="10.5" customHeight="1">
      <c r="A174" s="872"/>
      <c r="B174" s="873"/>
      <c r="C174" s="874"/>
      <c r="D174" s="875"/>
      <c r="E174" s="876"/>
      <c r="F174" s="877"/>
      <c r="G174" s="878"/>
      <c r="H174" s="879"/>
    </row>
    <row r="175" spans="1:8" s="86" customFormat="1" ht="10.5" customHeight="1">
      <c r="A175" s="872"/>
      <c r="B175" s="873"/>
      <c r="C175" s="874"/>
      <c r="D175" s="875"/>
      <c r="E175" s="876"/>
      <c r="F175" s="877"/>
      <c r="G175" s="878"/>
      <c r="H175" s="879"/>
    </row>
    <row r="176" spans="1:8" s="86" customFormat="1" ht="10.5" customHeight="1">
      <c r="A176" s="872"/>
      <c r="B176" s="873"/>
      <c r="C176" s="874"/>
      <c r="D176" s="875"/>
      <c r="E176" s="876"/>
      <c r="F176" s="877"/>
      <c r="G176" s="878"/>
      <c r="H176" s="879"/>
    </row>
    <row r="177" spans="1:8" s="86" customFormat="1" ht="10.5" customHeight="1">
      <c r="A177" s="872"/>
      <c r="B177" s="873"/>
      <c r="C177" s="874"/>
      <c r="D177" s="875"/>
      <c r="E177" s="876"/>
      <c r="F177" s="877"/>
      <c r="G177" s="878"/>
      <c r="H177" s="879"/>
    </row>
    <row r="178" spans="1:8" s="86" customFormat="1" ht="10.5" customHeight="1">
      <c r="A178" s="872"/>
      <c r="B178" s="873"/>
      <c r="C178" s="874"/>
      <c r="D178" s="875"/>
      <c r="E178" s="876"/>
      <c r="F178" s="877"/>
      <c r="G178" s="878"/>
      <c r="H178" s="879"/>
    </row>
    <row r="179" spans="1:8" s="86" customFormat="1" ht="10.5" customHeight="1">
      <c r="A179" s="872"/>
      <c r="B179" s="873"/>
      <c r="C179" s="874"/>
      <c r="D179" s="875"/>
      <c r="E179" s="876"/>
      <c r="F179" s="877"/>
      <c r="G179" s="878"/>
      <c r="H179" s="879"/>
    </row>
    <row r="180" spans="1:8" s="86" customFormat="1" ht="10.5" customHeight="1">
      <c r="A180" s="872"/>
      <c r="B180" s="873"/>
      <c r="C180" s="874"/>
      <c r="D180" s="875"/>
      <c r="E180" s="876"/>
      <c r="F180" s="877"/>
      <c r="G180" s="878"/>
      <c r="H180" s="879"/>
    </row>
    <row r="181" spans="1:8" s="86" customFormat="1" ht="10.5" customHeight="1">
      <c r="A181" s="872"/>
      <c r="B181" s="873"/>
      <c r="C181" s="874"/>
      <c r="D181" s="875"/>
      <c r="E181" s="876"/>
      <c r="F181" s="877"/>
      <c r="G181" s="878"/>
      <c r="H181" s="879"/>
    </row>
    <row r="182" spans="1:8" s="86" customFormat="1" ht="10.5" customHeight="1">
      <c r="A182" s="872"/>
      <c r="B182" s="873"/>
      <c r="C182" s="874"/>
      <c r="D182" s="875"/>
      <c r="E182" s="876"/>
      <c r="F182" s="877"/>
      <c r="G182" s="878"/>
      <c r="H182" s="879"/>
    </row>
    <row r="183" spans="1:8" s="86" customFormat="1" ht="10.5" customHeight="1">
      <c r="A183" s="872"/>
      <c r="B183" s="873"/>
      <c r="C183" s="874"/>
      <c r="D183" s="875"/>
      <c r="E183" s="876"/>
      <c r="F183" s="877"/>
      <c r="G183" s="878"/>
      <c r="H183" s="879"/>
    </row>
    <row r="184" spans="1:8" s="86" customFormat="1" ht="10.5" customHeight="1">
      <c r="A184" s="872"/>
      <c r="B184" s="873"/>
      <c r="C184" s="874"/>
      <c r="D184" s="875"/>
      <c r="E184" s="876"/>
      <c r="F184" s="877"/>
      <c r="G184" s="878"/>
      <c r="H184" s="879"/>
    </row>
    <row r="185" spans="1:8" s="86" customFormat="1" ht="10.5" customHeight="1">
      <c r="A185" s="872"/>
      <c r="B185" s="873"/>
      <c r="C185" s="874"/>
      <c r="D185" s="875"/>
      <c r="E185" s="876"/>
      <c r="F185" s="877"/>
      <c r="G185" s="878"/>
      <c r="H185" s="879"/>
    </row>
    <row r="186" spans="1:8" s="86" customFormat="1" ht="10.5" customHeight="1">
      <c r="A186" s="872"/>
      <c r="B186" s="873"/>
      <c r="C186" s="874"/>
      <c r="D186" s="875"/>
      <c r="E186" s="876"/>
      <c r="F186" s="877"/>
      <c r="G186" s="878"/>
      <c r="H186" s="879"/>
    </row>
    <row r="187" spans="1:8" s="86" customFormat="1" ht="10.5" customHeight="1">
      <c r="A187" s="872"/>
      <c r="B187" s="873"/>
      <c r="C187" s="874"/>
      <c r="D187" s="875"/>
      <c r="E187" s="876"/>
      <c r="F187" s="877"/>
      <c r="G187" s="878"/>
      <c r="H187" s="879"/>
    </row>
    <row r="188" spans="1:8" s="86" customFormat="1" ht="10.5" customHeight="1">
      <c r="A188" s="872"/>
      <c r="B188" s="873"/>
      <c r="C188" s="874"/>
      <c r="D188" s="875"/>
      <c r="E188" s="876"/>
      <c r="F188" s="877"/>
      <c r="G188" s="878"/>
      <c r="H188" s="879"/>
    </row>
    <row r="189" spans="1:8" s="86" customFormat="1" ht="11.25">
      <c r="A189" s="872"/>
      <c r="B189" s="873"/>
      <c r="C189" s="874"/>
      <c r="D189" s="875"/>
      <c r="E189" s="876"/>
      <c r="F189" s="877"/>
      <c r="G189" s="878"/>
      <c r="H189" s="879"/>
    </row>
    <row r="190" spans="1:8" s="86" customFormat="1" ht="10.5" customHeight="1">
      <c r="A190" s="872"/>
      <c r="B190" s="873"/>
      <c r="C190" s="874"/>
      <c r="D190" s="875"/>
      <c r="E190" s="876"/>
      <c r="F190" s="877"/>
      <c r="G190" s="878"/>
      <c r="H190" s="879"/>
    </row>
    <row r="191" spans="1:8" s="86" customFormat="1" ht="10.5" customHeight="1">
      <c r="A191" s="872"/>
      <c r="B191" s="873"/>
      <c r="C191" s="874"/>
      <c r="D191" s="875"/>
      <c r="E191" s="876"/>
      <c r="F191" s="877"/>
      <c r="G191" s="878"/>
      <c r="H191" s="879"/>
    </row>
    <row r="192" spans="1:8" s="86" customFormat="1" ht="10.5" customHeight="1">
      <c r="A192" s="872"/>
      <c r="B192" s="873"/>
      <c r="C192" s="874"/>
      <c r="D192" s="875"/>
      <c r="E192" s="876"/>
      <c r="F192" s="877"/>
      <c r="G192" s="878"/>
      <c r="H192" s="879"/>
    </row>
    <row r="193" spans="1:8" s="86" customFormat="1" ht="10.5" customHeight="1">
      <c r="A193" s="872"/>
      <c r="B193" s="873"/>
      <c r="C193" s="874"/>
      <c r="D193" s="875"/>
      <c r="E193" s="876"/>
      <c r="F193" s="877"/>
      <c r="G193" s="878"/>
      <c r="H193" s="879"/>
    </row>
    <row r="194" spans="1:8" s="86" customFormat="1" ht="10.5" customHeight="1">
      <c r="A194" s="872"/>
      <c r="B194" s="873"/>
      <c r="C194" s="874"/>
      <c r="D194" s="875"/>
      <c r="E194" s="876"/>
      <c r="F194" s="877"/>
      <c r="G194" s="878"/>
      <c r="H194" s="879"/>
    </row>
    <row r="195" spans="1:8" s="86" customFormat="1" ht="10.5" customHeight="1">
      <c r="A195" s="872"/>
      <c r="B195" s="873"/>
      <c r="C195" s="874"/>
      <c r="D195" s="875"/>
      <c r="E195" s="876"/>
      <c r="F195" s="877"/>
      <c r="G195" s="878"/>
      <c r="H195" s="879"/>
    </row>
    <row r="196" spans="1:8" s="86" customFormat="1" ht="10.5" customHeight="1">
      <c r="A196" s="872"/>
      <c r="B196" s="873"/>
      <c r="C196" s="874"/>
      <c r="D196" s="875"/>
      <c r="E196" s="876"/>
      <c r="F196" s="877"/>
      <c r="G196" s="878"/>
      <c r="H196" s="879"/>
    </row>
    <row r="197" spans="1:8" s="86" customFormat="1" ht="10.5" customHeight="1">
      <c r="A197" s="872"/>
      <c r="B197" s="873"/>
      <c r="C197" s="874"/>
      <c r="D197" s="875"/>
      <c r="E197" s="876"/>
      <c r="F197" s="877"/>
      <c r="G197" s="878"/>
      <c r="H197" s="879"/>
    </row>
    <row r="198" spans="1:8" s="86" customFormat="1" ht="10.5" customHeight="1">
      <c r="A198" s="872"/>
      <c r="B198" s="873"/>
      <c r="C198" s="874"/>
      <c r="D198" s="875"/>
      <c r="E198" s="876"/>
      <c r="F198" s="877"/>
      <c r="G198" s="878"/>
      <c r="H198" s="879"/>
    </row>
    <row r="199" spans="1:8" s="86" customFormat="1" ht="10.5" customHeight="1">
      <c r="A199" s="872"/>
      <c r="B199" s="873"/>
      <c r="C199" s="874"/>
      <c r="D199" s="875"/>
      <c r="E199" s="876"/>
      <c r="F199" s="877"/>
      <c r="G199" s="878"/>
      <c r="H199" s="879"/>
    </row>
    <row r="200" spans="1:8" s="86" customFormat="1" ht="10.5" customHeight="1">
      <c r="A200" s="872"/>
      <c r="B200" s="873"/>
      <c r="C200" s="874"/>
      <c r="D200" s="875"/>
      <c r="E200" s="876"/>
      <c r="F200" s="877"/>
      <c r="G200" s="878"/>
      <c r="H200" s="879"/>
    </row>
    <row r="201" spans="1:8" s="86" customFormat="1" ht="10.5" customHeight="1">
      <c r="A201" s="872"/>
      <c r="B201" s="873"/>
      <c r="C201" s="874"/>
      <c r="D201" s="875"/>
      <c r="E201" s="876"/>
      <c r="F201" s="877"/>
      <c r="G201" s="878"/>
      <c r="H201" s="879"/>
    </row>
    <row r="202" spans="1:8" s="86" customFormat="1" ht="10.5" customHeight="1">
      <c r="A202" s="872"/>
      <c r="B202" s="873"/>
      <c r="C202" s="874"/>
      <c r="D202" s="875"/>
      <c r="E202" s="876"/>
      <c r="F202" s="877"/>
      <c r="G202" s="878"/>
      <c r="H202" s="879"/>
    </row>
    <row r="203" spans="1:8" s="86" customFormat="1" ht="10.5" customHeight="1">
      <c r="A203" s="872"/>
      <c r="B203" s="873"/>
      <c r="C203" s="874"/>
      <c r="D203" s="875"/>
      <c r="E203" s="876"/>
      <c r="F203" s="877"/>
      <c r="G203" s="878"/>
      <c r="H203" s="879"/>
    </row>
    <row r="204" spans="1:8" s="86" customFormat="1" ht="10.5" customHeight="1">
      <c r="A204" s="872"/>
      <c r="B204" s="873"/>
      <c r="C204" s="874"/>
      <c r="D204" s="875"/>
      <c r="E204" s="876"/>
      <c r="F204" s="877"/>
      <c r="G204" s="878"/>
      <c r="H204" s="879"/>
    </row>
    <row r="205" spans="1:8" s="86" customFormat="1" ht="10.5" customHeight="1">
      <c r="A205" s="872"/>
      <c r="B205" s="873"/>
      <c r="C205" s="874"/>
      <c r="D205" s="875"/>
      <c r="E205" s="876"/>
      <c r="F205" s="877"/>
      <c r="G205" s="878"/>
      <c r="H205" s="879"/>
    </row>
    <row r="206" spans="1:8" s="86" customFormat="1" ht="10.5" customHeight="1">
      <c r="A206" s="872"/>
      <c r="B206" s="873"/>
      <c r="C206" s="874"/>
      <c r="D206" s="875"/>
      <c r="E206" s="876"/>
      <c r="F206" s="877"/>
      <c r="G206" s="878"/>
      <c r="H206" s="879"/>
    </row>
    <row r="207" spans="1:8" s="86" customFormat="1" ht="10.5" customHeight="1">
      <c r="A207" s="872"/>
      <c r="B207" s="873"/>
      <c r="C207" s="874"/>
      <c r="D207" s="875"/>
      <c r="E207" s="876"/>
      <c r="F207" s="877"/>
      <c r="G207" s="878"/>
      <c r="H207" s="879"/>
    </row>
    <row r="208" spans="1:8" s="86" customFormat="1" ht="10.5" customHeight="1">
      <c r="A208" s="872"/>
      <c r="B208" s="873"/>
      <c r="C208" s="874"/>
      <c r="D208" s="875"/>
      <c r="E208" s="876"/>
      <c r="F208" s="877"/>
      <c r="G208" s="878"/>
      <c r="H208" s="879"/>
    </row>
    <row r="209" spans="1:8" s="86" customFormat="1" ht="10.5" customHeight="1">
      <c r="A209" s="872"/>
      <c r="B209" s="873"/>
      <c r="C209" s="874"/>
      <c r="D209" s="875"/>
      <c r="E209" s="876"/>
      <c r="F209" s="877"/>
      <c r="G209" s="878"/>
      <c r="H209" s="879"/>
    </row>
    <row r="210" spans="1:8" s="86" customFormat="1" ht="10.5" customHeight="1">
      <c r="A210" s="872"/>
      <c r="B210" s="873"/>
      <c r="C210" s="874"/>
      <c r="D210" s="875"/>
      <c r="E210" s="876"/>
      <c r="F210" s="877"/>
      <c r="G210" s="878"/>
      <c r="H210" s="879"/>
    </row>
    <row r="211" spans="1:8" s="86" customFormat="1" ht="10.5" customHeight="1">
      <c r="A211" s="872"/>
      <c r="B211" s="873"/>
      <c r="C211" s="874"/>
      <c r="D211" s="875"/>
      <c r="E211" s="876"/>
      <c r="F211" s="877"/>
      <c r="G211" s="878"/>
      <c r="H211" s="879"/>
    </row>
    <row r="212" spans="1:8" s="86" customFormat="1" ht="10.5" customHeight="1">
      <c r="A212" s="872"/>
      <c r="B212" s="873"/>
      <c r="C212" s="874"/>
      <c r="D212" s="875"/>
      <c r="E212" s="876"/>
      <c r="F212" s="877"/>
      <c r="G212" s="878"/>
      <c r="H212" s="879"/>
    </row>
    <row r="213" spans="1:8" s="86" customFormat="1" ht="10.5" customHeight="1">
      <c r="A213" s="872"/>
      <c r="B213" s="873"/>
      <c r="C213" s="874"/>
      <c r="D213" s="875"/>
      <c r="E213" s="876"/>
      <c r="F213" s="877"/>
      <c r="G213" s="878"/>
      <c r="H213" s="879"/>
    </row>
    <row r="214" spans="1:8" s="86" customFormat="1" ht="10.5" customHeight="1">
      <c r="A214" s="872"/>
      <c r="B214" s="873"/>
      <c r="C214" s="874"/>
      <c r="D214" s="875"/>
      <c r="E214" s="876"/>
      <c r="F214" s="877"/>
      <c r="G214" s="878"/>
      <c r="H214" s="879"/>
    </row>
    <row r="215" spans="1:8" s="86" customFormat="1" ht="10.5" customHeight="1">
      <c r="A215" s="872"/>
      <c r="B215" s="873"/>
      <c r="C215" s="874"/>
      <c r="D215" s="875"/>
      <c r="E215" s="876"/>
      <c r="F215" s="877"/>
      <c r="G215" s="878"/>
      <c r="H215" s="879"/>
    </row>
    <row r="216" spans="1:8" s="86" customFormat="1" ht="10.5" customHeight="1">
      <c r="A216" s="872"/>
      <c r="B216" s="873"/>
      <c r="C216" s="874"/>
      <c r="D216" s="875"/>
      <c r="E216" s="876"/>
      <c r="F216" s="877"/>
      <c r="G216" s="878"/>
      <c r="H216" s="879"/>
    </row>
    <row r="217" spans="1:8" s="86" customFormat="1" ht="10.5" customHeight="1">
      <c r="A217" s="872"/>
      <c r="B217" s="873"/>
      <c r="C217" s="874"/>
      <c r="D217" s="875"/>
      <c r="E217" s="876"/>
      <c r="F217" s="877"/>
      <c r="G217" s="878"/>
      <c r="H217" s="879"/>
    </row>
    <row r="218" spans="1:8" s="86" customFormat="1" ht="10.5" customHeight="1">
      <c r="A218" s="872"/>
      <c r="B218" s="873"/>
      <c r="C218" s="874"/>
      <c r="D218" s="875"/>
      <c r="E218" s="876"/>
      <c r="F218" s="877"/>
      <c r="G218" s="878"/>
      <c r="H218" s="879"/>
    </row>
    <row r="219" spans="1:8" s="86" customFormat="1" ht="10.5" customHeight="1">
      <c r="A219" s="872"/>
      <c r="B219" s="873"/>
      <c r="C219" s="874"/>
      <c r="D219" s="875"/>
      <c r="E219" s="876"/>
      <c r="F219" s="877"/>
      <c r="G219" s="878"/>
      <c r="H219" s="879"/>
    </row>
    <row r="220" spans="1:8" s="86" customFormat="1" ht="10.5" customHeight="1">
      <c r="A220" s="872"/>
      <c r="B220" s="873"/>
      <c r="C220" s="874"/>
      <c r="D220" s="875"/>
      <c r="E220" s="876"/>
      <c r="F220" s="877"/>
      <c r="G220" s="878"/>
      <c r="H220" s="879"/>
    </row>
    <row r="221" spans="1:8" s="86" customFormat="1" ht="10.5" customHeight="1">
      <c r="A221" s="872"/>
      <c r="B221" s="873"/>
      <c r="C221" s="874"/>
      <c r="D221" s="875"/>
      <c r="E221" s="876"/>
      <c r="F221" s="877"/>
      <c r="G221" s="878"/>
      <c r="H221" s="879"/>
    </row>
    <row r="222" spans="1:8" s="86" customFormat="1" ht="10.5" customHeight="1">
      <c r="A222" s="872"/>
      <c r="B222" s="873"/>
      <c r="C222" s="874"/>
      <c r="D222" s="875"/>
      <c r="E222" s="876"/>
      <c r="F222" s="877"/>
      <c r="G222" s="878"/>
      <c r="H222" s="879"/>
    </row>
    <row r="223" spans="1:8" s="86" customFormat="1" ht="10.5" customHeight="1">
      <c r="A223" s="872"/>
      <c r="B223" s="873"/>
      <c r="C223" s="874"/>
      <c r="D223" s="875"/>
      <c r="E223" s="876"/>
      <c r="F223" s="877"/>
      <c r="G223" s="878"/>
      <c r="H223" s="879"/>
    </row>
    <row r="224" spans="1:8" s="86" customFormat="1" ht="10.5" customHeight="1">
      <c r="A224" s="872"/>
      <c r="B224" s="873"/>
      <c r="C224" s="874"/>
      <c r="D224" s="875"/>
      <c r="E224" s="876"/>
      <c r="F224" s="877"/>
      <c r="G224" s="878"/>
      <c r="H224" s="879"/>
    </row>
    <row r="225" spans="1:8" s="86" customFormat="1" ht="10.5" customHeight="1">
      <c r="A225" s="872"/>
      <c r="B225" s="873"/>
      <c r="C225" s="874"/>
      <c r="D225" s="875"/>
      <c r="E225" s="876"/>
      <c r="F225" s="877"/>
      <c r="G225" s="878"/>
      <c r="H225" s="879"/>
    </row>
    <row r="226" spans="1:8" s="86" customFormat="1" ht="10.5" customHeight="1">
      <c r="A226" s="872"/>
      <c r="B226" s="873"/>
      <c r="C226" s="874"/>
      <c r="D226" s="875"/>
      <c r="E226" s="876"/>
      <c r="F226" s="877"/>
      <c r="G226" s="878"/>
      <c r="H226" s="879"/>
    </row>
    <row r="227" spans="1:8" s="86" customFormat="1" ht="10.5" customHeight="1">
      <c r="A227" s="872"/>
      <c r="B227" s="873"/>
      <c r="C227" s="874"/>
      <c r="D227" s="875"/>
      <c r="E227" s="876"/>
      <c r="F227" s="877"/>
      <c r="G227" s="878"/>
      <c r="H227" s="879"/>
    </row>
    <row r="228" spans="1:8" s="86" customFormat="1" ht="10.5" customHeight="1">
      <c r="A228" s="872"/>
      <c r="B228" s="873"/>
      <c r="C228" s="874"/>
      <c r="D228" s="875"/>
      <c r="E228" s="876"/>
      <c r="F228" s="877"/>
      <c r="G228" s="878"/>
      <c r="H228" s="879"/>
    </row>
    <row r="229" spans="1:8" s="86" customFormat="1" ht="10.5" customHeight="1">
      <c r="A229" s="872"/>
      <c r="B229" s="873"/>
      <c r="C229" s="874"/>
      <c r="D229" s="875"/>
      <c r="E229" s="876"/>
      <c r="F229" s="877"/>
      <c r="G229" s="878"/>
      <c r="H229" s="879"/>
    </row>
    <row r="230" spans="1:8" s="86" customFormat="1" ht="10.5" customHeight="1">
      <c r="A230" s="872"/>
      <c r="B230" s="873"/>
      <c r="C230" s="874"/>
      <c r="D230" s="875"/>
      <c r="E230" s="876"/>
      <c r="F230" s="877"/>
      <c r="G230" s="878"/>
      <c r="H230" s="879"/>
    </row>
    <row r="231" spans="1:8" s="86" customFormat="1" ht="10.5" customHeight="1">
      <c r="A231" s="872"/>
      <c r="B231" s="873"/>
      <c r="C231" s="874"/>
      <c r="D231" s="875"/>
      <c r="E231" s="876"/>
      <c r="F231" s="877"/>
      <c r="G231" s="878"/>
      <c r="H231" s="879"/>
    </row>
    <row r="232" spans="1:8" s="86" customFormat="1" ht="10.5" customHeight="1">
      <c r="A232" s="872"/>
      <c r="B232" s="873"/>
      <c r="C232" s="874"/>
      <c r="D232" s="875"/>
      <c r="E232" s="876"/>
      <c r="F232" s="877"/>
      <c r="G232" s="878"/>
      <c r="H232" s="879"/>
    </row>
    <row r="233" spans="1:8" s="86" customFormat="1" ht="10.5" customHeight="1">
      <c r="A233" s="872"/>
      <c r="B233" s="873"/>
      <c r="C233" s="874"/>
      <c r="D233" s="875"/>
      <c r="E233" s="876"/>
      <c r="F233" s="877"/>
      <c r="G233" s="878"/>
      <c r="H233" s="879"/>
    </row>
    <row r="234" spans="1:8" s="86" customFormat="1" ht="10.5" customHeight="1">
      <c r="A234" s="872"/>
      <c r="B234" s="873"/>
      <c r="C234" s="874"/>
      <c r="D234" s="875"/>
      <c r="E234" s="876"/>
      <c r="F234" s="877"/>
      <c r="G234" s="878"/>
      <c r="H234" s="879"/>
    </row>
    <row r="235" spans="1:8" s="86" customFormat="1" ht="10.5" customHeight="1">
      <c r="A235" s="872"/>
      <c r="B235" s="873"/>
      <c r="C235" s="874"/>
      <c r="D235" s="875"/>
      <c r="E235" s="876"/>
      <c r="F235" s="877"/>
      <c r="G235" s="878"/>
      <c r="H235" s="879"/>
    </row>
    <row r="236" spans="1:8" s="86" customFormat="1" ht="10.5" customHeight="1">
      <c r="A236" s="872"/>
      <c r="B236" s="873"/>
      <c r="C236" s="874"/>
      <c r="D236" s="875"/>
      <c r="E236" s="876"/>
      <c r="F236" s="877"/>
      <c r="G236" s="878"/>
      <c r="H236" s="879"/>
    </row>
    <row r="237" spans="1:8" s="86" customFormat="1" ht="10.5" customHeight="1">
      <c r="A237" s="872"/>
      <c r="B237" s="873"/>
      <c r="C237" s="874"/>
      <c r="D237" s="875"/>
      <c r="E237" s="876"/>
      <c r="F237" s="877"/>
      <c r="G237" s="878"/>
      <c r="H237" s="879"/>
    </row>
    <row r="238" spans="1:8" s="86" customFormat="1" ht="10.5" customHeight="1">
      <c r="A238" s="872"/>
      <c r="B238" s="873"/>
      <c r="C238" s="874"/>
      <c r="D238" s="875"/>
      <c r="E238" s="876"/>
      <c r="F238" s="877"/>
      <c r="G238" s="878"/>
      <c r="H238" s="879"/>
    </row>
    <row r="239" spans="1:8" s="86" customFormat="1" ht="10.5" customHeight="1">
      <c r="A239" s="872"/>
      <c r="B239" s="873"/>
      <c r="C239" s="874"/>
      <c r="D239" s="875"/>
      <c r="E239" s="876"/>
      <c r="F239" s="877"/>
      <c r="G239" s="878"/>
      <c r="H239" s="879"/>
    </row>
    <row r="240" spans="1:8" s="86" customFormat="1" ht="10.5" customHeight="1">
      <c r="A240" s="872"/>
      <c r="B240" s="873"/>
      <c r="C240" s="874"/>
      <c r="D240" s="875"/>
      <c r="E240" s="876"/>
      <c r="F240" s="877"/>
      <c r="G240" s="878"/>
      <c r="H240" s="879"/>
    </row>
    <row r="241" spans="1:8" s="86" customFormat="1" ht="10.5" customHeight="1">
      <c r="A241" s="872"/>
      <c r="B241" s="873"/>
      <c r="C241" s="874"/>
      <c r="D241" s="875"/>
      <c r="E241" s="876"/>
      <c r="F241" s="877"/>
      <c r="G241" s="878"/>
      <c r="H241" s="879"/>
    </row>
    <row r="242" spans="1:8" s="86" customFormat="1" ht="10.5" customHeight="1">
      <c r="A242" s="872"/>
      <c r="B242" s="873"/>
      <c r="C242" s="874"/>
      <c r="D242" s="875"/>
      <c r="E242" s="876"/>
      <c r="F242" s="877"/>
      <c r="G242" s="878"/>
      <c r="H242" s="879"/>
    </row>
    <row r="243" spans="1:8" s="86" customFormat="1" ht="10.5" customHeight="1">
      <c r="A243" s="872"/>
      <c r="B243" s="873"/>
      <c r="C243" s="874"/>
      <c r="D243" s="875"/>
      <c r="E243" s="876"/>
      <c r="F243" s="877"/>
      <c r="G243" s="878"/>
      <c r="H243" s="879"/>
    </row>
    <row r="244" spans="1:8" s="86" customFormat="1" ht="10.5" customHeight="1">
      <c r="A244" s="872"/>
      <c r="B244" s="873"/>
      <c r="C244" s="874"/>
      <c r="D244" s="875"/>
      <c r="E244" s="876"/>
      <c r="F244" s="877"/>
      <c r="G244" s="878"/>
      <c r="H244" s="879"/>
    </row>
    <row r="245" spans="1:8" s="86" customFormat="1" ht="10.5" customHeight="1">
      <c r="A245" s="872"/>
      <c r="B245" s="873"/>
      <c r="C245" s="874"/>
      <c r="D245" s="875"/>
      <c r="E245" s="876"/>
      <c r="F245" s="877"/>
      <c r="G245" s="878"/>
      <c r="H245" s="879"/>
    </row>
    <row r="246" spans="1:8" s="86" customFormat="1" ht="10.5" customHeight="1">
      <c r="A246" s="872"/>
      <c r="B246" s="873"/>
      <c r="C246" s="874"/>
      <c r="D246" s="875"/>
      <c r="E246" s="876"/>
      <c r="F246" s="877"/>
      <c r="G246" s="878"/>
      <c r="H246" s="879"/>
    </row>
    <row r="247" spans="1:8" s="86" customFormat="1" ht="10.5" customHeight="1">
      <c r="A247" s="872"/>
      <c r="B247" s="873"/>
      <c r="C247" s="874"/>
      <c r="D247" s="875"/>
      <c r="E247" s="876"/>
      <c r="F247" s="877"/>
      <c r="G247" s="878"/>
      <c r="H247" s="879"/>
    </row>
    <row r="248" spans="1:8" s="86" customFormat="1" ht="10.5" customHeight="1">
      <c r="A248" s="872"/>
      <c r="B248" s="873"/>
      <c r="C248" s="874"/>
      <c r="D248" s="875"/>
      <c r="E248" s="876"/>
      <c r="F248" s="877"/>
      <c r="G248" s="878"/>
      <c r="H248" s="879"/>
    </row>
    <row r="249" spans="1:8" s="86" customFormat="1" ht="10.5" customHeight="1">
      <c r="A249" s="872"/>
      <c r="B249" s="873"/>
      <c r="C249" s="874"/>
      <c r="D249" s="875"/>
      <c r="E249" s="876"/>
      <c r="F249" s="877"/>
      <c r="G249" s="878"/>
      <c r="H249" s="879"/>
    </row>
    <row r="250" spans="1:8" s="86" customFormat="1" ht="10.5" customHeight="1">
      <c r="A250" s="872"/>
      <c r="B250" s="873"/>
      <c r="C250" s="874"/>
      <c r="D250" s="875"/>
      <c r="E250" s="876"/>
      <c r="F250" s="877"/>
      <c r="G250" s="878"/>
      <c r="H250" s="879"/>
    </row>
    <row r="251" spans="1:8" s="86" customFormat="1" ht="10.5" customHeight="1">
      <c r="A251" s="872"/>
      <c r="B251" s="873"/>
      <c r="C251" s="874"/>
      <c r="D251" s="875"/>
      <c r="E251" s="876"/>
      <c r="F251" s="877"/>
      <c r="G251" s="878"/>
      <c r="H251" s="879"/>
    </row>
    <row r="252" spans="1:8" s="86" customFormat="1" ht="10.5" customHeight="1">
      <c r="A252" s="872"/>
      <c r="B252" s="873"/>
      <c r="C252" s="874"/>
      <c r="D252" s="875"/>
      <c r="E252" s="876"/>
      <c r="F252" s="877"/>
      <c r="G252" s="878"/>
      <c r="H252" s="879"/>
    </row>
    <row r="253" spans="1:8" s="86" customFormat="1" ht="10.5" customHeight="1">
      <c r="A253" s="872"/>
      <c r="B253" s="873"/>
      <c r="C253" s="874"/>
      <c r="D253" s="875"/>
      <c r="E253" s="876"/>
      <c r="F253" s="877"/>
      <c r="G253" s="878"/>
      <c r="H253" s="879"/>
    </row>
    <row r="254" spans="1:8" s="86" customFormat="1" ht="10.5" customHeight="1">
      <c r="A254" s="872"/>
      <c r="B254" s="873"/>
      <c r="C254" s="874"/>
      <c r="D254" s="875"/>
      <c r="E254" s="876"/>
      <c r="F254" s="877"/>
      <c r="G254" s="878"/>
      <c r="H254" s="879"/>
    </row>
    <row r="255" spans="1:8" s="86" customFormat="1" ht="10.5" customHeight="1">
      <c r="A255" s="872"/>
      <c r="B255" s="873"/>
      <c r="C255" s="874"/>
      <c r="D255" s="875"/>
      <c r="E255" s="876"/>
      <c r="F255" s="877"/>
      <c r="G255" s="878"/>
      <c r="H255" s="879"/>
    </row>
    <row r="256" spans="1:8" s="86" customFormat="1" ht="10.5" customHeight="1">
      <c r="A256" s="872"/>
      <c r="B256" s="873"/>
      <c r="C256" s="874"/>
      <c r="D256" s="875"/>
      <c r="E256" s="876"/>
      <c r="F256" s="877"/>
      <c r="G256" s="878"/>
      <c r="H256" s="879"/>
    </row>
    <row r="257" spans="1:8" s="86" customFormat="1" ht="10.5" customHeight="1">
      <c r="A257" s="872"/>
      <c r="B257" s="873"/>
      <c r="C257" s="874"/>
      <c r="D257" s="875"/>
      <c r="E257" s="876"/>
      <c r="F257" s="877"/>
      <c r="G257" s="878"/>
      <c r="H257" s="879"/>
    </row>
    <row r="258" spans="1:8" s="86" customFormat="1" ht="10.5" customHeight="1">
      <c r="A258" s="872"/>
      <c r="B258" s="873"/>
      <c r="C258" s="874"/>
      <c r="D258" s="875"/>
      <c r="E258" s="876"/>
      <c r="F258" s="877"/>
      <c r="G258" s="878"/>
      <c r="H258" s="879"/>
    </row>
    <row r="259" spans="1:8" s="86" customFormat="1" ht="10.5" customHeight="1">
      <c r="A259" s="872"/>
      <c r="B259" s="873"/>
      <c r="C259" s="874"/>
      <c r="D259" s="875"/>
      <c r="E259" s="876"/>
      <c r="F259" s="877"/>
      <c r="G259" s="878"/>
      <c r="H259" s="879"/>
    </row>
    <row r="260" spans="1:8" s="86" customFormat="1" ht="10.5" customHeight="1">
      <c r="A260" s="872"/>
      <c r="B260" s="873"/>
      <c r="C260" s="874"/>
      <c r="D260" s="875"/>
      <c r="E260" s="876"/>
      <c r="F260" s="877"/>
      <c r="G260" s="878"/>
      <c r="H260" s="879"/>
    </row>
    <row r="261" spans="1:8" s="86" customFormat="1" ht="10.5" customHeight="1">
      <c r="A261" s="872"/>
      <c r="B261" s="873"/>
      <c r="C261" s="874"/>
      <c r="D261" s="875"/>
      <c r="E261" s="876"/>
      <c r="F261" s="877"/>
      <c r="G261" s="878"/>
      <c r="H261" s="879"/>
    </row>
    <row r="262" spans="1:8" s="86" customFormat="1" ht="10.5" customHeight="1">
      <c r="A262" s="872"/>
      <c r="B262" s="873"/>
      <c r="C262" s="874"/>
      <c r="D262" s="875"/>
      <c r="E262" s="876"/>
      <c r="F262" s="877"/>
      <c r="G262" s="878"/>
      <c r="H262" s="879"/>
    </row>
    <row r="263" spans="1:8" s="86" customFormat="1" ht="10.5" customHeight="1">
      <c r="A263" s="872"/>
      <c r="B263" s="873"/>
      <c r="C263" s="874"/>
      <c r="D263" s="875"/>
      <c r="E263" s="876"/>
      <c r="F263" s="877"/>
      <c r="G263" s="878"/>
      <c r="H263" s="879"/>
    </row>
    <row r="264" spans="1:8" s="86" customFormat="1" ht="10.5" customHeight="1">
      <c r="A264" s="872"/>
      <c r="B264" s="873"/>
      <c r="C264" s="874"/>
      <c r="D264" s="875"/>
      <c r="E264" s="876"/>
      <c r="F264" s="877"/>
      <c r="G264" s="878"/>
      <c r="H264" s="879"/>
    </row>
    <row r="265" spans="1:8" s="86" customFormat="1" ht="10.5" customHeight="1">
      <c r="A265" s="872"/>
      <c r="B265" s="873"/>
      <c r="C265" s="874"/>
      <c r="D265" s="875"/>
      <c r="E265" s="876"/>
      <c r="F265" s="877"/>
      <c r="G265" s="878"/>
      <c r="H265" s="879"/>
    </row>
    <row r="266" spans="1:8" s="86" customFormat="1" ht="10.5" customHeight="1">
      <c r="A266" s="872"/>
      <c r="B266" s="873"/>
      <c r="C266" s="874"/>
      <c r="D266" s="875"/>
      <c r="E266" s="876"/>
      <c r="F266" s="877"/>
      <c r="G266" s="878"/>
      <c r="H266" s="879"/>
    </row>
    <row r="267" spans="1:8" s="86" customFormat="1" ht="10.5" customHeight="1">
      <c r="A267" s="872"/>
      <c r="B267" s="873"/>
      <c r="C267" s="874"/>
      <c r="D267" s="875"/>
      <c r="E267" s="876"/>
      <c r="F267" s="877"/>
      <c r="G267" s="878"/>
      <c r="H267" s="879"/>
    </row>
    <row r="268" spans="1:8" s="86" customFormat="1" ht="10.5" customHeight="1">
      <c r="A268" s="872"/>
      <c r="B268" s="873"/>
      <c r="C268" s="874"/>
      <c r="D268" s="875"/>
      <c r="E268" s="876"/>
      <c r="F268" s="877"/>
      <c r="G268" s="878"/>
      <c r="H268" s="879"/>
    </row>
    <row r="269" spans="1:8" s="86" customFormat="1" ht="10.5" customHeight="1">
      <c r="A269" s="872"/>
      <c r="B269" s="873"/>
      <c r="C269" s="874"/>
      <c r="D269" s="875"/>
      <c r="E269" s="876"/>
      <c r="F269" s="877"/>
      <c r="G269" s="878"/>
      <c r="H269" s="879"/>
    </row>
    <row r="270" spans="1:8" s="86" customFormat="1" ht="10.5" customHeight="1">
      <c r="A270" s="872"/>
      <c r="B270" s="873"/>
      <c r="C270" s="874"/>
      <c r="D270" s="875"/>
      <c r="E270" s="876"/>
      <c r="F270" s="877"/>
      <c r="G270" s="878"/>
      <c r="H270" s="879"/>
    </row>
    <row r="271" spans="1:8" s="86" customFormat="1" ht="10.5" customHeight="1">
      <c r="A271" s="872"/>
      <c r="B271" s="873"/>
      <c r="C271" s="874"/>
      <c r="D271" s="875"/>
      <c r="E271" s="876"/>
      <c r="F271" s="877"/>
      <c r="G271" s="878"/>
      <c r="H271" s="879"/>
    </row>
    <row r="272" spans="1:8" s="86" customFormat="1" ht="10.5" customHeight="1">
      <c r="A272" s="872"/>
      <c r="B272" s="873"/>
      <c r="C272" s="874"/>
      <c r="D272" s="875"/>
      <c r="E272" s="876"/>
      <c r="F272" s="877"/>
      <c r="G272" s="878"/>
      <c r="H272" s="879"/>
    </row>
    <row r="273" spans="1:8" s="86" customFormat="1" ht="10.5" customHeight="1">
      <c r="A273" s="872"/>
      <c r="B273" s="873"/>
      <c r="C273" s="874"/>
      <c r="D273" s="875"/>
      <c r="E273" s="876"/>
      <c r="F273" s="877"/>
      <c r="G273" s="878"/>
      <c r="H273" s="879"/>
    </row>
    <row r="274" spans="1:8" s="86" customFormat="1" ht="10.5" customHeight="1">
      <c r="A274" s="872"/>
      <c r="B274" s="873"/>
      <c r="C274" s="874"/>
      <c r="D274" s="875"/>
      <c r="E274" s="876"/>
      <c r="F274" s="877"/>
      <c r="G274" s="878"/>
      <c r="H274" s="879"/>
    </row>
    <row r="275" spans="1:8" s="86" customFormat="1" ht="10.5" customHeight="1">
      <c r="A275" s="872"/>
      <c r="B275" s="873"/>
      <c r="C275" s="874"/>
      <c r="D275" s="875"/>
      <c r="E275" s="876"/>
      <c r="F275" s="877"/>
      <c r="G275" s="878"/>
      <c r="H275" s="879"/>
    </row>
    <row r="276" spans="1:8" s="86" customFormat="1" ht="10.5" customHeight="1">
      <c r="A276" s="872"/>
      <c r="B276" s="873"/>
      <c r="C276" s="874"/>
      <c r="D276" s="875"/>
      <c r="E276" s="876"/>
      <c r="F276" s="877"/>
      <c r="G276" s="878"/>
      <c r="H276" s="879"/>
    </row>
    <row r="277" spans="1:8" s="86" customFormat="1" ht="10.5" customHeight="1">
      <c r="A277" s="872"/>
      <c r="B277" s="873"/>
      <c r="C277" s="874"/>
      <c r="D277" s="875"/>
      <c r="E277" s="876"/>
      <c r="F277" s="877"/>
      <c r="G277" s="878"/>
      <c r="H277" s="879"/>
    </row>
    <row r="278" spans="1:8" s="86" customFormat="1" ht="10.5" customHeight="1">
      <c r="A278" s="872"/>
      <c r="B278" s="873"/>
      <c r="C278" s="874"/>
      <c r="D278" s="875"/>
      <c r="E278" s="876"/>
      <c r="F278" s="877"/>
      <c r="G278" s="878"/>
      <c r="H278" s="879"/>
    </row>
    <row r="279" spans="1:8" s="86" customFormat="1" ht="10.5" customHeight="1">
      <c r="A279" s="872"/>
      <c r="B279" s="873"/>
      <c r="C279" s="874"/>
      <c r="D279" s="875"/>
      <c r="E279" s="876"/>
      <c r="F279" s="877"/>
      <c r="G279" s="878"/>
      <c r="H279" s="879"/>
    </row>
    <row r="280" spans="1:8" s="86" customFormat="1" ht="10.5" customHeight="1">
      <c r="A280" s="872"/>
      <c r="B280" s="873"/>
      <c r="C280" s="874"/>
      <c r="D280" s="875"/>
      <c r="E280" s="876"/>
      <c r="F280" s="877"/>
      <c r="G280" s="878"/>
      <c r="H280" s="879"/>
    </row>
    <row r="281" spans="1:8" s="86" customFormat="1" ht="10.5" customHeight="1">
      <c r="A281" s="872"/>
      <c r="B281" s="873"/>
      <c r="C281" s="874"/>
      <c r="D281" s="875"/>
      <c r="E281" s="876"/>
      <c r="F281" s="877"/>
      <c r="G281" s="878"/>
      <c r="H281" s="879"/>
    </row>
    <row r="282" spans="1:8" s="86" customFormat="1" ht="10.5" customHeight="1">
      <c r="A282" s="872"/>
      <c r="B282" s="873"/>
      <c r="C282" s="874"/>
      <c r="D282" s="875"/>
      <c r="E282" s="876"/>
      <c r="F282" s="877"/>
      <c r="G282" s="878"/>
      <c r="H282" s="879"/>
    </row>
    <row r="283" spans="1:8" s="86" customFormat="1" ht="10.5" customHeight="1">
      <c r="A283" s="872"/>
      <c r="B283" s="873"/>
      <c r="C283" s="874"/>
      <c r="D283" s="875"/>
      <c r="E283" s="876"/>
      <c r="F283" s="877"/>
      <c r="G283" s="878"/>
      <c r="H283" s="879"/>
    </row>
    <row r="284" spans="1:8" s="86" customFormat="1" ht="10.5" customHeight="1">
      <c r="A284" s="872"/>
      <c r="B284" s="873"/>
      <c r="C284" s="874"/>
      <c r="D284" s="875"/>
      <c r="E284" s="876"/>
      <c r="F284" s="877"/>
      <c r="G284" s="878"/>
      <c r="H284" s="879"/>
    </row>
    <row r="285" spans="1:8" s="86" customFormat="1" ht="10.5" customHeight="1">
      <c r="A285" s="872"/>
      <c r="B285" s="873"/>
      <c r="C285" s="874"/>
      <c r="D285" s="875"/>
      <c r="E285" s="876"/>
      <c r="F285" s="877"/>
      <c r="G285" s="878"/>
      <c r="H285" s="879"/>
    </row>
    <row r="286" spans="1:8" s="86" customFormat="1" ht="10.5" customHeight="1">
      <c r="A286" s="872"/>
      <c r="B286" s="873"/>
      <c r="C286" s="874"/>
      <c r="D286" s="875"/>
      <c r="E286" s="876"/>
      <c r="F286" s="877"/>
      <c r="G286" s="878"/>
      <c r="H286" s="879"/>
    </row>
    <row r="287" spans="1:8" s="86" customFormat="1" ht="10.5" customHeight="1">
      <c r="A287" s="872"/>
      <c r="B287" s="873"/>
      <c r="C287" s="874"/>
      <c r="D287" s="875"/>
      <c r="E287" s="876"/>
      <c r="F287" s="877"/>
      <c r="G287" s="878"/>
      <c r="H287" s="879"/>
    </row>
    <row r="288" spans="1:8" s="86" customFormat="1" ht="10.5" customHeight="1">
      <c r="A288" s="872"/>
      <c r="B288" s="873"/>
      <c r="C288" s="874"/>
      <c r="D288" s="875"/>
      <c r="E288" s="876"/>
      <c r="F288" s="877"/>
      <c r="G288" s="878"/>
      <c r="H288" s="879"/>
    </row>
    <row r="289" spans="1:8" s="86" customFormat="1" ht="10.5" customHeight="1">
      <c r="A289" s="872"/>
      <c r="B289" s="873"/>
      <c r="C289" s="874"/>
      <c r="D289" s="875"/>
      <c r="E289" s="876"/>
      <c r="F289" s="877"/>
      <c r="G289" s="878"/>
      <c r="H289" s="879"/>
    </row>
    <row r="290" spans="1:8" s="86" customFormat="1" ht="10.5" customHeight="1">
      <c r="A290" s="872"/>
      <c r="B290" s="873"/>
      <c r="C290" s="874"/>
      <c r="D290" s="875"/>
      <c r="E290" s="876"/>
      <c r="F290" s="877"/>
      <c r="G290" s="878"/>
      <c r="H290" s="879"/>
    </row>
    <row r="291" spans="1:8" s="86" customFormat="1" ht="10.5" customHeight="1">
      <c r="A291" s="872"/>
      <c r="B291" s="873"/>
      <c r="C291" s="874"/>
      <c r="D291" s="875"/>
      <c r="E291" s="876"/>
      <c r="F291" s="877"/>
      <c r="G291" s="878"/>
      <c r="H291" s="879"/>
    </row>
    <row r="292" spans="1:8" s="86" customFormat="1" ht="10.5" customHeight="1">
      <c r="A292" s="872"/>
      <c r="B292" s="873"/>
      <c r="C292" s="874"/>
      <c r="D292" s="875"/>
      <c r="E292" s="876"/>
      <c r="F292" s="877"/>
      <c r="G292" s="878"/>
      <c r="H292" s="879"/>
    </row>
    <row r="293" spans="1:8" s="86" customFormat="1" ht="10.5" customHeight="1">
      <c r="A293" s="872"/>
      <c r="B293" s="873"/>
      <c r="C293" s="874"/>
      <c r="D293" s="875"/>
      <c r="E293" s="876"/>
      <c r="F293" s="877"/>
      <c r="G293" s="878"/>
      <c r="H293" s="879"/>
    </row>
    <row r="294" spans="1:8" s="86" customFormat="1" ht="10.5" customHeight="1">
      <c r="A294" s="872"/>
      <c r="B294" s="873"/>
      <c r="C294" s="874"/>
      <c r="D294" s="875"/>
      <c r="E294" s="876"/>
      <c r="F294" s="877"/>
      <c r="G294" s="878"/>
      <c r="H294" s="879"/>
    </row>
    <row r="295" spans="1:8" s="86" customFormat="1" ht="10.5" customHeight="1">
      <c r="A295" s="872"/>
      <c r="B295" s="873"/>
      <c r="C295" s="874"/>
      <c r="D295" s="875"/>
      <c r="E295" s="876"/>
      <c r="F295" s="877"/>
      <c r="G295" s="878"/>
      <c r="H295" s="879"/>
    </row>
    <row r="296" spans="1:8" s="86" customFormat="1" ht="10.5" customHeight="1">
      <c r="A296" s="872"/>
      <c r="B296" s="873"/>
      <c r="C296" s="874"/>
      <c r="D296" s="875"/>
      <c r="E296" s="876"/>
      <c r="F296" s="877"/>
      <c r="G296" s="878"/>
      <c r="H296" s="879"/>
    </row>
    <row r="297" spans="1:8" s="86" customFormat="1" ht="10.5" customHeight="1">
      <c r="A297" s="872"/>
      <c r="B297" s="873"/>
      <c r="C297" s="874"/>
      <c r="D297" s="875"/>
      <c r="E297" s="876"/>
      <c r="F297" s="877"/>
      <c r="G297" s="878"/>
      <c r="H297" s="879"/>
    </row>
    <row r="298" spans="1:8" s="86" customFormat="1" ht="10.5" customHeight="1">
      <c r="A298" s="872"/>
      <c r="B298" s="873"/>
      <c r="C298" s="874"/>
      <c r="D298" s="875"/>
      <c r="E298" s="876"/>
      <c r="F298" s="877"/>
      <c r="G298" s="878"/>
      <c r="H298" s="879"/>
    </row>
    <row r="299" spans="1:8" s="86" customFormat="1" ht="10.5" customHeight="1">
      <c r="A299" s="872"/>
      <c r="B299" s="873"/>
      <c r="C299" s="874"/>
      <c r="D299" s="875"/>
      <c r="E299" s="876"/>
      <c r="F299" s="877"/>
      <c r="G299" s="878"/>
      <c r="H299" s="879"/>
    </row>
    <row r="300" spans="1:8" s="86" customFormat="1" ht="10.5" customHeight="1">
      <c r="A300" s="872"/>
      <c r="B300" s="873"/>
      <c r="C300" s="874"/>
      <c r="D300" s="875"/>
      <c r="E300" s="876"/>
      <c r="F300" s="877"/>
      <c r="G300" s="878"/>
      <c r="H300" s="879"/>
    </row>
    <row r="301" spans="1:8" s="86" customFormat="1" ht="10.5" customHeight="1">
      <c r="A301" s="872"/>
      <c r="B301" s="873"/>
      <c r="C301" s="874"/>
      <c r="D301" s="875"/>
      <c r="E301" s="876"/>
      <c r="F301" s="877"/>
      <c r="G301" s="878"/>
      <c r="H301" s="879"/>
    </row>
    <row r="302" spans="1:8" s="86" customFormat="1" ht="10.5" customHeight="1">
      <c r="A302" s="872"/>
      <c r="B302" s="873"/>
      <c r="C302" s="874"/>
      <c r="D302" s="875"/>
      <c r="E302" s="876"/>
      <c r="F302" s="877"/>
      <c r="G302" s="878"/>
      <c r="H302" s="879"/>
    </row>
    <row r="303" spans="1:8" s="86" customFormat="1" ht="10.5" customHeight="1">
      <c r="A303" s="872"/>
      <c r="B303" s="873"/>
      <c r="C303" s="874"/>
      <c r="D303" s="875"/>
      <c r="E303" s="876"/>
      <c r="F303" s="877"/>
      <c r="G303" s="878"/>
      <c r="H303" s="879"/>
    </row>
    <row r="304" spans="1:8" s="86" customFormat="1" ht="10.5" customHeight="1">
      <c r="A304" s="872"/>
      <c r="B304" s="873"/>
      <c r="C304" s="874"/>
      <c r="D304" s="875"/>
      <c r="E304" s="876"/>
      <c r="F304" s="877"/>
      <c r="G304" s="878"/>
      <c r="H304" s="879"/>
    </row>
    <row r="305" spans="1:8" s="86" customFormat="1" ht="10.5" customHeight="1">
      <c r="A305" s="872"/>
      <c r="B305" s="873"/>
      <c r="C305" s="874"/>
      <c r="D305" s="875"/>
      <c r="E305" s="876"/>
      <c r="F305" s="877"/>
      <c r="G305" s="878"/>
      <c r="H305" s="879"/>
    </row>
    <row r="306" spans="1:8" s="86" customFormat="1" ht="10.5" customHeight="1">
      <c r="A306" s="872"/>
      <c r="B306" s="873"/>
      <c r="C306" s="874"/>
      <c r="D306" s="875"/>
      <c r="E306" s="876"/>
      <c r="F306" s="877"/>
      <c r="G306" s="878"/>
      <c r="H306" s="879"/>
    </row>
    <row r="307" spans="1:8" s="86" customFormat="1" ht="10.5" customHeight="1">
      <c r="A307" s="872"/>
      <c r="B307" s="873"/>
      <c r="C307" s="874"/>
      <c r="D307" s="875"/>
      <c r="E307" s="876"/>
      <c r="F307" s="877"/>
      <c r="G307" s="878"/>
      <c r="H307" s="879"/>
    </row>
    <row r="308" spans="1:8" s="86" customFormat="1" ht="10.5" customHeight="1">
      <c r="A308" s="872"/>
      <c r="B308" s="873"/>
      <c r="C308" s="874"/>
      <c r="D308" s="875"/>
      <c r="E308" s="876"/>
      <c r="F308" s="877"/>
      <c r="G308" s="878"/>
      <c r="H308" s="879"/>
    </row>
    <row r="309" spans="1:8" s="86" customFormat="1" ht="10.5" customHeight="1">
      <c r="A309" s="872"/>
      <c r="B309" s="873"/>
      <c r="C309" s="874"/>
      <c r="D309" s="875"/>
      <c r="E309" s="876"/>
      <c r="F309" s="877"/>
      <c r="G309" s="878"/>
      <c r="H309" s="879"/>
    </row>
    <row r="310" spans="1:8" s="86" customFormat="1" ht="10.5" customHeight="1">
      <c r="A310" s="872"/>
      <c r="B310" s="873"/>
      <c r="C310" s="874"/>
      <c r="D310" s="875"/>
      <c r="E310" s="876"/>
      <c r="F310" s="877"/>
      <c r="G310" s="878"/>
      <c r="H310" s="879"/>
    </row>
    <row r="311" spans="1:8" s="86" customFormat="1" ht="10.5" customHeight="1">
      <c r="A311" s="872"/>
      <c r="B311" s="873"/>
      <c r="C311" s="874"/>
      <c r="D311" s="875"/>
      <c r="E311" s="876"/>
      <c r="F311" s="877"/>
      <c r="G311" s="878"/>
      <c r="H311" s="879"/>
    </row>
    <row r="312" spans="1:8" s="86" customFormat="1" ht="10.5" customHeight="1">
      <c r="A312" s="872"/>
      <c r="B312" s="873"/>
      <c r="C312" s="874"/>
      <c r="D312" s="875"/>
      <c r="E312" s="876"/>
      <c r="F312" s="877"/>
      <c r="G312" s="878"/>
      <c r="H312" s="879"/>
    </row>
    <row r="313" spans="1:8" s="86" customFormat="1" ht="10.5" customHeight="1">
      <c r="A313" s="872"/>
      <c r="B313" s="873"/>
      <c r="C313" s="874"/>
      <c r="D313" s="875"/>
      <c r="E313" s="876"/>
      <c r="F313" s="877"/>
      <c r="G313" s="878"/>
      <c r="H313" s="879"/>
    </row>
    <row r="314" spans="1:8" s="86" customFormat="1" ht="10.5" customHeight="1">
      <c r="A314" s="872"/>
      <c r="B314" s="873"/>
      <c r="C314" s="874"/>
      <c r="D314" s="875"/>
      <c r="E314" s="876"/>
      <c r="F314" s="877"/>
      <c r="G314" s="878"/>
      <c r="H314" s="879"/>
    </row>
    <row r="315" spans="1:8" s="86" customFormat="1" ht="10.5" customHeight="1">
      <c r="A315" s="872"/>
      <c r="B315" s="873"/>
      <c r="C315" s="874"/>
      <c r="D315" s="875"/>
      <c r="E315" s="876"/>
      <c r="F315" s="877"/>
      <c r="G315" s="878"/>
      <c r="H315" s="879"/>
    </row>
    <row r="316" spans="1:8" s="86" customFormat="1" ht="10.5" customHeight="1">
      <c r="A316" s="872"/>
      <c r="B316" s="873"/>
      <c r="C316" s="874"/>
      <c r="D316" s="875"/>
      <c r="E316" s="876"/>
      <c r="F316" s="877"/>
      <c r="G316" s="878"/>
      <c r="H316" s="879"/>
    </row>
    <row r="317" spans="1:8" s="86" customFormat="1" ht="10.5" customHeight="1">
      <c r="A317" s="872"/>
      <c r="B317" s="873"/>
      <c r="C317" s="874"/>
      <c r="D317" s="875"/>
      <c r="E317" s="876"/>
      <c r="F317" s="877"/>
      <c r="G317" s="878"/>
      <c r="H317" s="879"/>
    </row>
    <row r="318" spans="1:8" s="86" customFormat="1" ht="10.5" customHeight="1">
      <c r="A318" s="872"/>
      <c r="B318" s="873"/>
      <c r="C318" s="874"/>
      <c r="D318" s="875"/>
      <c r="E318" s="876"/>
      <c r="F318" s="877"/>
      <c r="G318" s="878"/>
      <c r="H318" s="879"/>
    </row>
    <row r="319" spans="1:8" s="86" customFormat="1" ht="10.5" customHeight="1">
      <c r="A319" s="872"/>
      <c r="B319" s="873"/>
      <c r="C319" s="874"/>
      <c r="D319" s="875"/>
      <c r="E319" s="876"/>
      <c r="F319" s="877"/>
      <c r="G319" s="878"/>
      <c r="H319" s="879"/>
    </row>
    <row r="320" spans="1:8" s="86" customFormat="1" ht="10.5" customHeight="1">
      <c r="A320" s="872"/>
      <c r="B320" s="873"/>
      <c r="C320" s="874"/>
      <c r="D320" s="875"/>
      <c r="E320" s="876"/>
      <c r="F320" s="877"/>
      <c r="G320" s="878"/>
      <c r="H320" s="879"/>
    </row>
    <row r="321" spans="1:8" s="86" customFormat="1" ht="10.5" customHeight="1">
      <c r="A321" s="872"/>
      <c r="B321" s="873"/>
      <c r="C321" s="874"/>
      <c r="D321" s="875"/>
      <c r="E321" s="876"/>
      <c r="F321" s="877"/>
      <c r="G321" s="878"/>
      <c r="H321" s="879"/>
    </row>
    <row r="322" spans="1:8" s="86" customFormat="1" ht="10.5" customHeight="1">
      <c r="A322" s="872"/>
      <c r="B322" s="873"/>
      <c r="C322" s="874"/>
      <c r="D322" s="875"/>
      <c r="E322" s="876"/>
      <c r="F322" s="877"/>
      <c r="G322" s="878"/>
      <c r="H322" s="879"/>
    </row>
    <row r="323" spans="1:8" s="86" customFormat="1" ht="10.5" customHeight="1">
      <c r="A323" s="872"/>
      <c r="B323" s="873"/>
      <c r="C323" s="874"/>
      <c r="D323" s="875"/>
      <c r="E323" s="876"/>
      <c r="F323" s="877"/>
      <c r="G323" s="878"/>
      <c r="H323" s="879"/>
    </row>
    <row r="324" spans="1:8" s="86" customFormat="1" ht="10.5" customHeight="1">
      <c r="A324" s="872"/>
      <c r="B324" s="873"/>
      <c r="C324" s="874"/>
      <c r="D324" s="875"/>
      <c r="E324" s="876"/>
      <c r="F324" s="877"/>
      <c r="G324" s="878"/>
      <c r="H324" s="879"/>
    </row>
    <row r="325" spans="1:8" s="86" customFormat="1" ht="10.5" customHeight="1">
      <c r="A325" s="872"/>
      <c r="B325" s="873"/>
      <c r="C325" s="874"/>
      <c r="D325" s="875"/>
      <c r="E325" s="876"/>
      <c r="F325" s="877"/>
      <c r="G325" s="878"/>
      <c r="H325" s="879"/>
    </row>
    <row r="326" spans="1:8" s="86" customFormat="1" ht="10.5" customHeight="1">
      <c r="A326" s="872"/>
      <c r="B326" s="873"/>
      <c r="C326" s="874"/>
      <c r="D326" s="875"/>
      <c r="E326" s="876"/>
      <c r="F326" s="877"/>
      <c r="G326" s="878"/>
      <c r="H326" s="879"/>
    </row>
    <row r="327" spans="1:8" s="86" customFormat="1" ht="10.5" customHeight="1">
      <c r="A327" s="872"/>
      <c r="B327" s="873"/>
      <c r="C327" s="874"/>
      <c r="D327" s="875"/>
      <c r="E327" s="876"/>
      <c r="F327" s="877"/>
      <c r="G327" s="878"/>
      <c r="H327" s="879"/>
    </row>
    <row r="328" spans="1:8" s="86" customFormat="1" ht="10.5" customHeight="1">
      <c r="A328" s="872"/>
      <c r="B328" s="873"/>
      <c r="C328" s="874"/>
      <c r="D328" s="875"/>
      <c r="E328" s="876"/>
      <c r="F328" s="877"/>
      <c r="G328" s="878"/>
      <c r="H328" s="879"/>
    </row>
    <row r="329" spans="1:8" s="86" customFormat="1" ht="10.5" customHeight="1">
      <c r="A329" s="872"/>
      <c r="B329" s="873"/>
      <c r="C329" s="874"/>
      <c r="D329" s="875"/>
      <c r="E329" s="876"/>
      <c r="F329" s="877"/>
      <c r="G329" s="878"/>
      <c r="H329" s="879"/>
    </row>
    <row r="330" spans="1:8" s="86" customFormat="1" ht="10.5" customHeight="1">
      <c r="A330" s="872"/>
      <c r="B330" s="873"/>
      <c r="C330" s="874"/>
      <c r="D330" s="875"/>
      <c r="E330" s="876"/>
      <c r="F330" s="877"/>
      <c r="G330" s="878"/>
      <c r="H330" s="879"/>
    </row>
    <row r="331" spans="1:8" s="86" customFormat="1" ht="10.5" customHeight="1">
      <c r="A331" s="872"/>
      <c r="B331" s="873"/>
      <c r="C331" s="874"/>
      <c r="D331" s="875"/>
      <c r="E331" s="876"/>
      <c r="F331" s="877"/>
      <c r="G331" s="878"/>
      <c r="H331" s="879"/>
    </row>
    <row r="332" spans="1:8" s="86" customFormat="1" ht="10.5" customHeight="1">
      <c r="A332" s="872"/>
      <c r="B332" s="873"/>
      <c r="C332" s="874"/>
      <c r="D332" s="875"/>
      <c r="E332" s="876"/>
      <c r="F332" s="877"/>
      <c r="G332" s="878"/>
      <c r="H332" s="879"/>
    </row>
    <row r="333" spans="1:8" s="86" customFormat="1" ht="10.5" customHeight="1">
      <c r="A333" s="872"/>
      <c r="B333" s="873"/>
      <c r="C333" s="874"/>
      <c r="D333" s="875"/>
      <c r="E333" s="876"/>
      <c r="F333" s="877"/>
      <c r="G333" s="878"/>
      <c r="H333" s="879"/>
    </row>
    <row r="334" spans="1:8" s="86" customFormat="1" ht="10.5" customHeight="1">
      <c r="A334" s="872"/>
      <c r="B334" s="873"/>
      <c r="C334" s="874"/>
      <c r="D334" s="875"/>
      <c r="E334" s="876"/>
      <c r="F334" s="877"/>
      <c r="G334" s="878"/>
      <c r="H334" s="879"/>
    </row>
    <row r="335" spans="1:8" s="86" customFormat="1" ht="10.5" customHeight="1">
      <c r="A335" s="872"/>
      <c r="B335" s="873"/>
      <c r="C335" s="874"/>
      <c r="D335" s="875"/>
      <c r="E335" s="876"/>
      <c r="F335" s="877"/>
      <c r="G335" s="878"/>
      <c r="H335" s="879"/>
    </row>
    <row r="336" spans="1:8" s="86" customFormat="1" ht="10.5" customHeight="1">
      <c r="A336" s="872"/>
      <c r="B336" s="873"/>
      <c r="C336" s="874"/>
      <c r="D336" s="875"/>
      <c r="E336" s="876"/>
      <c r="F336" s="877"/>
      <c r="G336" s="878"/>
      <c r="H336" s="879"/>
    </row>
    <row r="337" spans="1:8" s="86" customFormat="1" ht="10.5" customHeight="1">
      <c r="A337" s="872"/>
      <c r="B337" s="873"/>
      <c r="C337" s="874"/>
      <c r="D337" s="875"/>
      <c r="E337" s="876"/>
      <c r="F337" s="877"/>
      <c r="G337" s="878"/>
      <c r="H337" s="879"/>
    </row>
    <row r="338" spans="1:8" s="86" customFormat="1" ht="10.5" customHeight="1">
      <c r="A338" s="872"/>
      <c r="B338" s="873"/>
      <c r="C338" s="874"/>
      <c r="D338" s="875"/>
      <c r="E338" s="876"/>
      <c r="F338" s="877"/>
      <c r="G338" s="878"/>
      <c r="H338" s="879"/>
    </row>
    <row r="339" spans="1:8" s="86" customFormat="1" ht="11.25">
      <c r="A339" s="872"/>
      <c r="B339" s="873"/>
      <c r="C339" s="874"/>
      <c r="D339" s="875"/>
      <c r="E339" s="876"/>
      <c r="F339" s="877"/>
      <c r="G339" s="878"/>
      <c r="H339" s="879"/>
    </row>
    <row r="340" spans="1:8" s="86" customFormat="1" ht="11.25">
      <c r="A340" s="872"/>
      <c r="B340" s="873"/>
      <c r="C340" s="874"/>
      <c r="D340" s="875"/>
      <c r="E340" s="876"/>
      <c r="F340" s="877"/>
      <c r="G340" s="878"/>
      <c r="H340" s="879"/>
    </row>
    <row r="341" spans="1:8" s="86" customFormat="1" ht="10.5" customHeight="1">
      <c r="A341" s="872"/>
      <c r="B341" s="873"/>
      <c r="C341" s="874"/>
      <c r="D341" s="875"/>
      <c r="E341" s="876"/>
      <c r="F341" s="877"/>
      <c r="G341" s="878"/>
      <c r="H341" s="879"/>
    </row>
    <row r="342" spans="1:8" s="86" customFormat="1" ht="10.5" customHeight="1">
      <c r="A342" s="872"/>
      <c r="B342" s="873"/>
      <c r="C342" s="874"/>
      <c r="D342" s="875"/>
      <c r="E342" s="876"/>
      <c r="F342" s="877"/>
      <c r="G342" s="878"/>
      <c r="H342" s="879"/>
    </row>
    <row r="343" spans="1:8" s="86" customFormat="1" ht="10.5" customHeight="1">
      <c r="A343" s="872"/>
      <c r="B343" s="873"/>
      <c r="C343" s="874"/>
      <c r="D343" s="875"/>
      <c r="E343" s="876"/>
      <c r="F343" s="877"/>
      <c r="G343" s="878"/>
      <c r="H343" s="879"/>
    </row>
    <row r="344" spans="1:8" s="86" customFormat="1" ht="10.5" customHeight="1">
      <c r="A344" s="872"/>
      <c r="B344" s="873"/>
      <c r="C344" s="874"/>
      <c r="D344" s="875"/>
      <c r="E344" s="876"/>
      <c r="F344" s="877"/>
      <c r="G344" s="878"/>
      <c r="H344" s="879"/>
    </row>
    <row r="345" spans="1:8" s="86" customFormat="1" ht="10.5" customHeight="1">
      <c r="A345" s="872"/>
      <c r="B345" s="873"/>
      <c r="C345" s="874"/>
      <c r="D345" s="875"/>
      <c r="E345" s="876"/>
      <c r="F345" s="877"/>
      <c r="G345" s="878"/>
      <c r="H345" s="879"/>
    </row>
    <row r="346" spans="1:8" s="86" customFormat="1" ht="10.5" customHeight="1">
      <c r="A346" s="872"/>
      <c r="B346" s="873"/>
      <c r="C346" s="874"/>
      <c r="D346" s="875"/>
      <c r="E346" s="876"/>
      <c r="F346" s="877"/>
      <c r="G346" s="878"/>
      <c r="H346" s="879"/>
    </row>
    <row r="347" spans="1:8" s="86" customFormat="1" ht="10.5" customHeight="1">
      <c r="A347" s="872"/>
      <c r="B347" s="873"/>
      <c r="C347" s="874"/>
      <c r="D347" s="875"/>
      <c r="E347" s="876"/>
      <c r="F347" s="877"/>
      <c r="G347" s="878"/>
      <c r="H347" s="879"/>
    </row>
    <row r="348" spans="1:8" s="86" customFormat="1" ht="10.5" customHeight="1">
      <c r="A348" s="872"/>
      <c r="B348" s="873"/>
      <c r="C348" s="874"/>
      <c r="D348" s="875"/>
      <c r="E348" s="876"/>
      <c r="F348" s="877"/>
      <c r="G348" s="878"/>
      <c r="H348" s="879"/>
    </row>
    <row r="349" spans="1:8" s="86" customFormat="1" ht="10.5" customHeight="1">
      <c r="A349" s="872"/>
      <c r="B349" s="873"/>
      <c r="C349" s="874"/>
      <c r="D349" s="875"/>
      <c r="E349" s="876"/>
      <c r="F349" s="877"/>
      <c r="G349" s="878"/>
      <c r="H349" s="879"/>
    </row>
    <row r="350" spans="1:8" s="86" customFormat="1" ht="10.5" customHeight="1">
      <c r="A350" s="872"/>
      <c r="B350" s="873"/>
      <c r="C350" s="874"/>
      <c r="D350" s="875"/>
      <c r="E350" s="876"/>
      <c r="F350" s="877"/>
      <c r="G350" s="878"/>
      <c r="H350" s="879"/>
    </row>
    <row r="351" spans="1:8" s="86" customFormat="1" ht="10.5" customHeight="1">
      <c r="A351" s="872"/>
      <c r="B351" s="873"/>
      <c r="C351" s="874"/>
      <c r="D351" s="875"/>
      <c r="E351" s="876"/>
      <c r="F351" s="877"/>
      <c r="G351" s="878"/>
      <c r="H351" s="879"/>
    </row>
    <row r="352" spans="1:8" s="86" customFormat="1" ht="10.5" customHeight="1">
      <c r="A352" s="872"/>
      <c r="B352" s="873"/>
      <c r="C352" s="874"/>
      <c r="D352" s="875"/>
      <c r="E352" s="876"/>
      <c r="F352" s="877"/>
      <c r="G352" s="878"/>
      <c r="H352" s="879"/>
    </row>
    <row r="353" spans="1:8" s="86" customFormat="1" ht="10.5" customHeight="1">
      <c r="A353" s="872"/>
      <c r="B353" s="873"/>
      <c r="C353" s="874"/>
      <c r="D353" s="875"/>
      <c r="E353" s="876"/>
      <c r="F353" s="877"/>
      <c r="G353" s="878"/>
      <c r="H353" s="879"/>
    </row>
    <row r="354" spans="1:8" s="86" customFormat="1" ht="10.5" customHeight="1">
      <c r="A354" s="872"/>
      <c r="B354" s="873"/>
      <c r="C354" s="874"/>
      <c r="D354" s="875"/>
      <c r="E354" s="876"/>
      <c r="F354" s="877"/>
      <c r="G354" s="878"/>
      <c r="H354" s="879"/>
    </row>
    <row r="355" spans="1:8" s="86" customFormat="1" ht="10.5" customHeight="1">
      <c r="A355" s="872"/>
      <c r="B355" s="873"/>
      <c r="C355" s="874"/>
      <c r="D355" s="875"/>
      <c r="E355" s="876"/>
      <c r="F355" s="877"/>
      <c r="G355" s="878"/>
      <c r="H355" s="879"/>
    </row>
    <row r="356" spans="1:8" s="86" customFormat="1" ht="10.5" customHeight="1">
      <c r="A356" s="872"/>
      <c r="B356" s="873"/>
      <c r="C356" s="874"/>
      <c r="D356" s="875"/>
      <c r="E356" s="876"/>
      <c r="F356" s="877"/>
      <c r="G356" s="878"/>
      <c r="H356" s="879"/>
    </row>
    <row r="357" spans="1:8" s="86" customFormat="1" ht="10.5" customHeight="1">
      <c r="A357" s="872"/>
      <c r="B357" s="873"/>
      <c r="C357" s="874"/>
      <c r="D357" s="875"/>
      <c r="E357" s="876"/>
      <c r="F357" s="877"/>
      <c r="G357" s="878"/>
      <c r="H357" s="879"/>
    </row>
    <row r="358" spans="1:8" s="86" customFormat="1" ht="10.5" customHeight="1">
      <c r="A358" s="872"/>
      <c r="B358" s="873"/>
      <c r="C358" s="874"/>
      <c r="D358" s="875"/>
      <c r="E358" s="876"/>
      <c r="F358" s="877"/>
      <c r="G358" s="878"/>
      <c r="H358" s="879"/>
    </row>
    <row r="359" spans="1:8" s="86" customFormat="1" ht="10.5" customHeight="1">
      <c r="A359" s="872"/>
      <c r="B359" s="873"/>
      <c r="C359" s="874"/>
      <c r="D359" s="875"/>
      <c r="E359" s="876"/>
      <c r="F359" s="877"/>
      <c r="G359" s="878"/>
      <c r="H359" s="879"/>
    </row>
    <row r="360" spans="1:8" s="86" customFormat="1" ht="10.5" customHeight="1">
      <c r="A360" s="872"/>
      <c r="B360" s="873"/>
      <c r="C360" s="874"/>
      <c r="D360" s="875"/>
      <c r="E360" s="876"/>
      <c r="F360" s="877"/>
      <c r="G360" s="878"/>
      <c r="H360" s="879"/>
    </row>
    <row r="361" spans="1:8" s="86" customFormat="1" ht="10.5" customHeight="1">
      <c r="A361" s="872"/>
      <c r="B361" s="873"/>
      <c r="C361" s="874"/>
      <c r="D361" s="875"/>
      <c r="E361" s="876"/>
      <c r="F361" s="877"/>
      <c r="G361" s="878"/>
      <c r="H361" s="879"/>
    </row>
    <row r="362" spans="1:8" s="86" customFormat="1" ht="10.5" customHeight="1">
      <c r="A362" s="872"/>
      <c r="B362" s="873"/>
      <c r="C362" s="874"/>
      <c r="D362" s="875"/>
      <c r="E362" s="876"/>
      <c r="F362" s="877"/>
      <c r="G362" s="878"/>
      <c r="H362" s="879"/>
    </row>
    <row r="363" spans="1:8" s="86" customFormat="1" ht="10.5" customHeight="1">
      <c r="A363" s="872"/>
      <c r="B363" s="873"/>
      <c r="C363" s="874"/>
      <c r="D363" s="875"/>
      <c r="E363" s="876"/>
      <c r="F363" s="877"/>
      <c r="G363" s="878"/>
      <c r="H363" s="879"/>
    </row>
    <row r="364" spans="1:8" s="86" customFormat="1" ht="10.5" customHeight="1">
      <c r="A364" s="872"/>
      <c r="B364" s="873"/>
      <c r="C364" s="874"/>
      <c r="D364" s="875"/>
      <c r="E364" s="876"/>
      <c r="F364" s="877"/>
      <c r="G364" s="878"/>
      <c r="H364" s="879"/>
    </row>
    <row r="365" spans="1:8" s="86" customFormat="1" ht="10.5" customHeight="1">
      <c r="A365" s="872"/>
      <c r="B365" s="873"/>
      <c r="C365" s="874"/>
      <c r="D365" s="875"/>
      <c r="E365" s="876"/>
      <c r="F365" s="877"/>
      <c r="G365" s="878"/>
      <c r="H365" s="879"/>
    </row>
    <row r="366" spans="1:8" s="86" customFormat="1" ht="10.5" customHeight="1">
      <c r="A366" s="872"/>
      <c r="B366" s="873"/>
      <c r="C366" s="874"/>
      <c r="D366" s="875"/>
      <c r="E366" s="876"/>
      <c r="F366" s="877"/>
      <c r="G366" s="878"/>
      <c r="H366" s="879"/>
    </row>
    <row r="367" spans="1:8" s="86" customFormat="1" ht="10.5" customHeight="1">
      <c r="A367" s="872"/>
      <c r="B367" s="873"/>
      <c r="C367" s="874"/>
      <c r="D367" s="875"/>
      <c r="E367" s="876"/>
      <c r="F367" s="877"/>
      <c r="G367" s="878"/>
      <c r="H367" s="879"/>
    </row>
    <row r="368" spans="1:8" s="86" customFormat="1" ht="10.5" customHeight="1">
      <c r="A368" s="872"/>
      <c r="B368" s="873"/>
      <c r="C368" s="874"/>
      <c r="D368" s="875"/>
      <c r="E368" s="876"/>
      <c r="F368" s="877"/>
      <c r="G368" s="878"/>
      <c r="H368" s="879"/>
    </row>
    <row r="369" spans="1:8" s="86" customFormat="1" ht="10.5" customHeight="1">
      <c r="A369" s="872"/>
      <c r="B369" s="873"/>
      <c r="C369" s="874"/>
      <c r="D369" s="875"/>
      <c r="E369" s="876"/>
      <c r="F369" s="877"/>
      <c r="G369" s="878"/>
      <c r="H369" s="879"/>
    </row>
    <row r="370" spans="1:8" s="86" customFormat="1" ht="10.5" customHeight="1">
      <c r="A370" s="872"/>
      <c r="B370" s="873"/>
      <c r="C370" s="874"/>
      <c r="D370" s="875"/>
      <c r="E370" s="876"/>
      <c r="F370" s="877"/>
      <c r="G370" s="878"/>
      <c r="H370" s="879"/>
    </row>
    <row r="371" spans="1:8" s="86" customFormat="1" ht="10.5" customHeight="1">
      <c r="A371" s="872"/>
      <c r="B371" s="873"/>
      <c r="C371" s="874"/>
      <c r="D371" s="875"/>
      <c r="E371" s="876"/>
      <c r="F371" s="877"/>
      <c r="G371" s="878"/>
      <c r="H371" s="879"/>
    </row>
    <row r="372" spans="1:8" s="86" customFormat="1" ht="10.5" customHeight="1">
      <c r="A372" s="872"/>
      <c r="B372" s="873"/>
      <c r="C372" s="874"/>
      <c r="D372" s="875"/>
      <c r="E372" s="876"/>
      <c r="F372" s="877"/>
      <c r="G372" s="878"/>
      <c r="H372" s="879"/>
    </row>
    <row r="373" spans="1:8" s="86" customFormat="1" ht="10.5" customHeight="1">
      <c r="A373" s="872"/>
      <c r="B373" s="873"/>
      <c r="C373" s="874"/>
      <c r="D373" s="875"/>
      <c r="E373" s="876"/>
      <c r="F373" s="877"/>
      <c r="G373" s="878"/>
      <c r="H373" s="879"/>
    </row>
    <row r="374" spans="1:8" s="86" customFormat="1" ht="10.5" customHeight="1">
      <c r="A374" s="872"/>
      <c r="B374" s="873"/>
      <c r="C374" s="874"/>
      <c r="D374" s="875"/>
      <c r="E374" s="876"/>
      <c r="F374" s="877"/>
      <c r="G374" s="878"/>
      <c r="H374" s="879"/>
    </row>
    <row r="375" spans="1:8" s="86" customFormat="1" ht="10.5" customHeight="1">
      <c r="A375" s="872"/>
      <c r="B375" s="873"/>
      <c r="C375" s="874"/>
      <c r="D375" s="875"/>
      <c r="E375" s="876"/>
      <c r="F375" s="877"/>
      <c r="G375" s="878"/>
      <c r="H375" s="879"/>
    </row>
    <row r="376" spans="1:8" s="86" customFormat="1" ht="10.5" customHeight="1">
      <c r="A376" s="872"/>
      <c r="B376" s="873"/>
      <c r="C376" s="874"/>
      <c r="D376" s="875"/>
      <c r="E376" s="876"/>
      <c r="F376" s="877"/>
      <c r="G376" s="878"/>
      <c r="H376" s="879"/>
    </row>
    <row r="377" spans="1:8" s="86" customFormat="1" ht="10.5" customHeight="1">
      <c r="A377" s="872"/>
      <c r="B377" s="873"/>
      <c r="C377" s="874"/>
      <c r="D377" s="875"/>
      <c r="E377" s="876"/>
      <c r="F377" s="877"/>
      <c r="G377" s="878"/>
      <c r="H377" s="879"/>
    </row>
    <row r="378" spans="1:8" s="86" customFormat="1" ht="10.5" customHeight="1">
      <c r="A378" s="872"/>
      <c r="B378" s="873"/>
      <c r="C378" s="874"/>
      <c r="D378" s="875"/>
      <c r="E378" s="876"/>
      <c r="F378" s="877"/>
      <c r="G378" s="878"/>
      <c r="H378" s="879"/>
    </row>
    <row r="379" spans="1:8" s="86" customFormat="1" ht="10.5" customHeight="1">
      <c r="A379" s="872"/>
      <c r="B379" s="873"/>
      <c r="C379" s="874"/>
      <c r="D379" s="875"/>
      <c r="E379" s="876"/>
      <c r="F379" s="877"/>
      <c r="G379" s="878"/>
      <c r="H379" s="879"/>
    </row>
    <row r="380" spans="1:8" s="86" customFormat="1" ht="10.5" customHeight="1">
      <c r="A380" s="872"/>
      <c r="B380" s="873"/>
      <c r="C380" s="874"/>
      <c r="D380" s="875"/>
      <c r="E380" s="876"/>
      <c r="F380" s="877"/>
      <c r="G380" s="878"/>
      <c r="H380" s="879"/>
    </row>
    <row r="381" spans="1:8" s="86" customFormat="1" ht="10.5" customHeight="1">
      <c r="A381" s="872"/>
      <c r="B381" s="873"/>
      <c r="C381" s="874"/>
      <c r="D381" s="875"/>
      <c r="E381" s="876"/>
      <c r="F381" s="877"/>
      <c r="G381" s="878"/>
      <c r="H381" s="879"/>
    </row>
    <row r="382" spans="1:8" s="86" customFormat="1" ht="10.5" customHeight="1">
      <c r="A382" s="872"/>
      <c r="B382" s="873"/>
      <c r="C382" s="874"/>
      <c r="D382" s="875"/>
      <c r="E382" s="876"/>
      <c r="F382" s="877"/>
      <c r="G382" s="878"/>
      <c r="H382" s="879"/>
    </row>
    <row r="383" spans="1:8" s="86" customFormat="1" ht="10.5" customHeight="1">
      <c r="A383" s="872"/>
      <c r="B383" s="873"/>
      <c r="C383" s="874"/>
      <c r="D383" s="875"/>
      <c r="E383" s="876"/>
      <c r="F383" s="877"/>
      <c r="G383" s="878"/>
      <c r="H383" s="879"/>
    </row>
    <row r="384" spans="1:8" s="86" customFormat="1" ht="10.5" customHeight="1">
      <c r="A384" s="872"/>
      <c r="B384" s="873"/>
      <c r="C384" s="874"/>
      <c r="D384" s="875"/>
      <c r="E384" s="876"/>
      <c r="F384" s="877"/>
      <c r="G384" s="878"/>
      <c r="H384" s="879"/>
    </row>
    <row r="385" spans="1:8" s="86" customFormat="1" ht="10.5" customHeight="1">
      <c r="A385" s="872"/>
      <c r="B385" s="873"/>
      <c r="C385" s="874"/>
      <c r="D385" s="875"/>
      <c r="E385" s="876"/>
      <c r="F385" s="877"/>
      <c r="G385" s="878"/>
      <c r="H385" s="879"/>
    </row>
    <row r="386" spans="1:8" s="86" customFormat="1" ht="10.5" customHeight="1">
      <c r="A386" s="872"/>
      <c r="B386" s="873"/>
      <c r="C386" s="874"/>
      <c r="D386" s="875"/>
      <c r="E386" s="876"/>
      <c r="F386" s="877"/>
      <c r="G386" s="878"/>
      <c r="H386" s="879"/>
    </row>
    <row r="387" spans="1:8" s="86" customFormat="1" ht="10.5" customHeight="1">
      <c r="A387" s="872"/>
      <c r="B387" s="873"/>
      <c r="C387" s="874"/>
      <c r="D387" s="875"/>
      <c r="E387" s="876"/>
      <c r="F387" s="877"/>
      <c r="G387" s="878"/>
      <c r="H387" s="879"/>
    </row>
    <row r="388" spans="1:8" s="86" customFormat="1" ht="10.5" customHeight="1">
      <c r="A388" s="872"/>
      <c r="B388" s="873"/>
      <c r="C388" s="874"/>
      <c r="D388" s="875"/>
      <c r="E388" s="876"/>
      <c r="F388" s="877"/>
      <c r="G388" s="878"/>
      <c r="H388" s="879"/>
    </row>
    <row r="389" spans="1:8" s="86" customFormat="1" ht="10.5" customHeight="1">
      <c r="A389" s="872"/>
      <c r="B389" s="873"/>
      <c r="C389" s="874"/>
      <c r="D389" s="875"/>
      <c r="E389" s="876"/>
      <c r="F389" s="877"/>
      <c r="G389" s="878"/>
      <c r="H389" s="879"/>
    </row>
    <row r="390" spans="1:8" s="86" customFormat="1" ht="10.5" customHeight="1">
      <c r="A390" s="872"/>
      <c r="B390" s="873"/>
      <c r="C390" s="874"/>
      <c r="D390" s="875"/>
      <c r="E390" s="876"/>
      <c r="F390" s="877"/>
      <c r="G390" s="878"/>
      <c r="H390" s="879"/>
    </row>
    <row r="391" spans="1:8" s="86" customFormat="1" ht="10.5" customHeight="1">
      <c r="A391" s="872"/>
      <c r="B391" s="873"/>
      <c r="C391" s="874"/>
      <c r="D391" s="875"/>
      <c r="E391" s="876"/>
      <c r="F391" s="877"/>
      <c r="G391" s="878"/>
      <c r="H391" s="879"/>
    </row>
    <row r="392" spans="1:8" s="86" customFormat="1" ht="10.5" customHeight="1">
      <c r="A392" s="872"/>
      <c r="B392" s="873"/>
      <c r="C392" s="874"/>
      <c r="D392" s="875"/>
      <c r="E392" s="876"/>
      <c r="F392" s="877"/>
      <c r="G392" s="878"/>
      <c r="H392" s="879"/>
    </row>
    <row r="393" spans="1:8" s="86" customFormat="1" ht="10.5" customHeight="1">
      <c r="A393" s="872"/>
      <c r="B393" s="873"/>
      <c r="C393" s="874"/>
      <c r="D393" s="875"/>
      <c r="E393" s="876"/>
      <c r="F393" s="877"/>
      <c r="G393" s="878"/>
      <c r="H393" s="879"/>
    </row>
    <row r="394" spans="1:8" s="86" customFormat="1" ht="10.5" customHeight="1">
      <c r="A394" s="872"/>
      <c r="B394" s="873"/>
      <c r="C394" s="874"/>
      <c r="D394" s="875"/>
      <c r="E394" s="876"/>
      <c r="F394" s="877"/>
      <c r="G394" s="878"/>
      <c r="H394" s="879"/>
    </row>
    <row r="395" spans="1:8" s="86" customFormat="1" ht="10.5" customHeight="1">
      <c r="A395" s="872"/>
      <c r="B395" s="873"/>
      <c r="C395" s="874"/>
      <c r="D395" s="875"/>
      <c r="E395" s="876"/>
      <c r="F395" s="877"/>
      <c r="G395" s="878"/>
      <c r="H395" s="879"/>
    </row>
    <row r="396" spans="1:8" s="86" customFormat="1" ht="10.5" customHeight="1">
      <c r="A396" s="872"/>
      <c r="B396" s="873"/>
      <c r="C396" s="874"/>
      <c r="D396" s="875"/>
      <c r="E396" s="876"/>
      <c r="F396" s="877"/>
      <c r="G396" s="878"/>
      <c r="H396" s="879"/>
    </row>
    <row r="397" spans="1:8" s="86" customFormat="1" ht="10.5" customHeight="1">
      <c r="A397" s="872"/>
      <c r="B397" s="873"/>
      <c r="C397" s="874"/>
      <c r="D397" s="875"/>
      <c r="E397" s="876"/>
      <c r="F397" s="877"/>
      <c r="G397" s="878"/>
      <c r="H397" s="879"/>
    </row>
    <row r="398" spans="1:8" s="86" customFormat="1" ht="10.5" customHeight="1">
      <c r="A398" s="872"/>
      <c r="B398" s="873"/>
      <c r="C398" s="874"/>
      <c r="D398" s="875"/>
      <c r="E398" s="876"/>
      <c r="F398" s="877"/>
      <c r="G398" s="878"/>
      <c r="H398" s="879"/>
    </row>
    <row r="399" spans="1:8" s="86" customFormat="1" ht="10.5" customHeight="1">
      <c r="A399" s="872"/>
      <c r="B399" s="873"/>
      <c r="C399" s="874"/>
      <c r="D399" s="875"/>
      <c r="E399" s="876"/>
      <c r="F399" s="877"/>
      <c r="G399" s="878"/>
      <c r="H399" s="879"/>
    </row>
    <row r="400" spans="1:8" s="86" customFormat="1" ht="10.5" customHeight="1">
      <c r="A400" s="872"/>
      <c r="B400" s="873"/>
      <c r="C400" s="874"/>
      <c r="D400" s="875"/>
      <c r="E400" s="876"/>
      <c r="F400" s="877"/>
      <c r="G400" s="878"/>
      <c r="H400" s="879"/>
    </row>
    <row r="401" spans="1:8" s="86" customFormat="1" ht="10.5" customHeight="1">
      <c r="A401" s="872"/>
      <c r="B401" s="873"/>
      <c r="C401" s="874"/>
      <c r="D401" s="875"/>
      <c r="E401" s="876"/>
      <c r="F401" s="877"/>
      <c r="G401" s="878"/>
      <c r="H401" s="879"/>
    </row>
    <row r="402" spans="1:8" s="86" customFormat="1" ht="10.5" customHeight="1">
      <c r="A402" s="872"/>
      <c r="B402" s="873"/>
      <c r="C402" s="874"/>
      <c r="D402" s="875"/>
      <c r="E402" s="876"/>
      <c r="F402" s="877"/>
      <c r="G402" s="878"/>
      <c r="H402" s="879"/>
    </row>
    <row r="403" spans="1:8" s="86" customFormat="1" ht="10.5" customHeight="1">
      <c r="A403" s="872"/>
      <c r="B403" s="873"/>
      <c r="C403" s="874"/>
      <c r="D403" s="875"/>
      <c r="E403" s="876"/>
      <c r="F403" s="877"/>
      <c r="G403" s="878"/>
      <c r="H403" s="879"/>
    </row>
    <row r="404" spans="1:8" s="86" customFormat="1" ht="10.5" customHeight="1">
      <c r="A404" s="872"/>
      <c r="B404" s="873"/>
      <c r="C404" s="874"/>
      <c r="D404" s="875"/>
      <c r="E404" s="876"/>
      <c r="F404" s="877"/>
      <c r="G404" s="878"/>
      <c r="H404" s="879"/>
    </row>
    <row r="405" spans="1:8" s="86" customFormat="1" ht="10.5" customHeight="1">
      <c r="A405" s="872"/>
      <c r="B405" s="873"/>
      <c r="C405" s="874"/>
      <c r="D405" s="875"/>
      <c r="E405" s="876"/>
      <c r="F405" s="877"/>
      <c r="G405" s="878"/>
      <c r="H405" s="879"/>
    </row>
    <row r="406" spans="1:8" s="86" customFormat="1" ht="10.5" customHeight="1">
      <c r="A406" s="872"/>
      <c r="B406" s="873"/>
      <c r="C406" s="874"/>
      <c r="D406" s="875"/>
      <c r="E406" s="876"/>
      <c r="F406" s="877"/>
      <c r="G406" s="878"/>
      <c r="H406" s="879"/>
    </row>
    <row r="407" spans="1:8" s="86" customFormat="1" ht="10.5" customHeight="1">
      <c r="A407" s="872"/>
      <c r="B407" s="873"/>
      <c r="C407" s="874"/>
      <c r="D407" s="875"/>
      <c r="E407" s="876"/>
      <c r="F407" s="877"/>
      <c r="G407" s="878"/>
      <c r="H407" s="879"/>
    </row>
    <row r="408" spans="1:8" s="86" customFormat="1" ht="10.5" customHeight="1">
      <c r="A408" s="872"/>
      <c r="B408" s="873"/>
      <c r="C408" s="874"/>
      <c r="D408" s="875"/>
      <c r="E408" s="876"/>
      <c r="F408" s="877"/>
      <c r="G408" s="878"/>
      <c r="H408" s="879"/>
    </row>
    <row r="409" spans="1:8" s="86" customFormat="1" ht="10.5" customHeight="1">
      <c r="A409" s="872"/>
      <c r="B409" s="873"/>
      <c r="C409" s="874"/>
      <c r="D409" s="875"/>
      <c r="E409" s="876"/>
      <c r="F409" s="877"/>
      <c r="G409" s="878"/>
      <c r="H409" s="879"/>
    </row>
    <row r="410" spans="1:8" s="86" customFormat="1" ht="10.5" customHeight="1">
      <c r="A410" s="872"/>
      <c r="B410" s="873"/>
      <c r="C410" s="874"/>
      <c r="D410" s="875"/>
      <c r="E410" s="876"/>
      <c r="F410" s="877"/>
      <c r="G410" s="878"/>
      <c r="H410" s="879"/>
    </row>
    <row r="411" spans="1:8" s="86" customFormat="1" ht="10.5" customHeight="1">
      <c r="A411" s="872"/>
      <c r="B411" s="873"/>
      <c r="C411" s="874"/>
      <c r="D411" s="875"/>
      <c r="E411" s="876"/>
      <c r="F411" s="877"/>
      <c r="G411" s="878"/>
      <c r="H411" s="879"/>
    </row>
    <row r="412" spans="1:8" s="86" customFormat="1" ht="10.5" customHeight="1">
      <c r="A412" s="872"/>
      <c r="B412" s="873"/>
      <c r="C412" s="874"/>
      <c r="D412" s="875"/>
      <c r="E412" s="876"/>
      <c r="F412" s="877"/>
      <c r="G412" s="878"/>
      <c r="H412" s="879"/>
    </row>
    <row r="413" spans="1:8" s="86" customFormat="1" ht="10.5" customHeight="1">
      <c r="A413" s="872"/>
      <c r="B413" s="873"/>
      <c r="C413" s="874"/>
      <c r="D413" s="875"/>
      <c r="E413" s="876"/>
      <c r="F413" s="877"/>
      <c r="G413" s="878"/>
      <c r="H413" s="879"/>
    </row>
    <row r="414" spans="1:8" s="86" customFormat="1" ht="10.5" customHeight="1">
      <c r="A414" s="872"/>
      <c r="B414" s="873"/>
      <c r="C414" s="874"/>
      <c r="D414" s="875"/>
      <c r="E414" s="876"/>
      <c r="F414" s="877"/>
      <c r="G414" s="878"/>
      <c r="H414" s="879"/>
    </row>
    <row r="415" spans="1:8" s="86" customFormat="1" ht="10.5" customHeight="1">
      <c r="A415" s="872"/>
      <c r="B415" s="873"/>
      <c r="C415" s="874"/>
      <c r="D415" s="875"/>
      <c r="E415" s="876"/>
      <c r="F415" s="877"/>
      <c r="G415" s="878"/>
      <c r="H415" s="879"/>
    </row>
    <row r="416" spans="1:8" s="86" customFormat="1" ht="10.5" customHeight="1">
      <c r="A416" s="872"/>
      <c r="B416" s="873"/>
      <c r="C416" s="874"/>
      <c r="D416" s="875"/>
      <c r="E416" s="876"/>
      <c r="F416" s="877"/>
      <c r="G416" s="878"/>
      <c r="H416" s="879"/>
    </row>
    <row r="417" spans="1:8" s="86" customFormat="1" ht="10.5" customHeight="1">
      <c r="A417" s="872"/>
      <c r="B417" s="873"/>
      <c r="C417" s="874"/>
      <c r="D417" s="875"/>
      <c r="E417" s="876"/>
      <c r="F417" s="877"/>
      <c r="G417" s="878"/>
      <c r="H417" s="879"/>
    </row>
    <row r="418" spans="1:8" s="86" customFormat="1" ht="10.5" customHeight="1">
      <c r="A418" s="872"/>
      <c r="B418" s="873"/>
      <c r="C418" s="874"/>
      <c r="D418" s="875"/>
      <c r="E418" s="876"/>
      <c r="F418" s="877"/>
      <c r="G418" s="878"/>
      <c r="H418" s="879"/>
    </row>
    <row r="419" spans="1:8" s="86" customFormat="1" ht="10.5" customHeight="1">
      <c r="A419" s="872"/>
      <c r="B419" s="873"/>
      <c r="C419" s="874"/>
      <c r="D419" s="875"/>
      <c r="E419" s="876"/>
      <c r="F419" s="877"/>
      <c r="G419" s="878"/>
      <c r="H419" s="879"/>
    </row>
    <row r="420" spans="1:8" s="86" customFormat="1" ht="10.5" customHeight="1">
      <c r="A420" s="872"/>
      <c r="B420" s="873"/>
      <c r="C420" s="874"/>
      <c r="D420" s="875"/>
      <c r="E420" s="876"/>
      <c r="F420" s="877"/>
      <c r="G420" s="878"/>
      <c r="H420" s="879"/>
    </row>
    <row r="421" spans="1:8" s="86" customFormat="1" ht="10.5" customHeight="1">
      <c r="A421" s="872"/>
      <c r="B421" s="873"/>
      <c r="C421" s="874"/>
      <c r="D421" s="875"/>
      <c r="E421" s="876"/>
      <c r="F421" s="877"/>
      <c r="G421" s="878"/>
      <c r="H421" s="879"/>
    </row>
    <row r="422" spans="1:8" s="86" customFormat="1" ht="10.5" customHeight="1">
      <c r="A422" s="872"/>
      <c r="B422" s="873"/>
      <c r="C422" s="874"/>
      <c r="D422" s="875"/>
      <c r="E422" s="876"/>
      <c r="F422" s="877"/>
      <c r="G422" s="878"/>
      <c r="H422" s="879"/>
    </row>
    <row r="423" spans="1:8" s="86" customFormat="1" ht="10.5" customHeight="1">
      <c r="A423" s="872"/>
      <c r="B423" s="873"/>
      <c r="C423" s="874"/>
      <c r="D423" s="875"/>
      <c r="E423" s="876"/>
      <c r="F423" s="877"/>
      <c r="G423" s="878"/>
      <c r="H423" s="879"/>
    </row>
    <row r="424" spans="1:8" s="86" customFormat="1" ht="10.5" customHeight="1">
      <c r="A424" s="872"/>
      <c r="B424" s="873"/>
      <c r="C424" s="874"/>
      <c r="D424" s="875"/>
      <c r="E424" s="876"/>
      <c r="F424" s="877"/>
      <c r="G424" s="878"/>
      <c r="H424" s="879"/>
    </row>
    <row r="425" spans="1:8" s="86" customFormat="1" ht="10.5" customHeight="1">
      <c r="A425" s="872"/>
      <c r="B425" s="873"/>
      <c r="C425" s="874"/>
      <c r="D425" s="875"/>
      <c r="E425" s="876"/>
      <c r="F425" s="877"/>
      <c r="G425" s="878"/>
      <c r="H425" s="879"/>
    </row>
    <row r="426" spans="1:8" s="86" customFormat="1" ht="10.5" customHeight="1">
      <c r="A426" s="872"/>
      <c r="B426" s="873"/>
      <c r="C426" s="874"/>
      <c r="D426" s="875"/>
      <c r="E426" s="876"/>
      <c r="F426" s="877"/>
      <c r="G426" s="878"/>
      <c r="H426" s="879"/>
    </row>
    <row r="427" spans="1:8" s="86" customFormat="1" ht="10.5" customHeight="1">
      <c r="A427" s="872"/>
      <c r="B427" s="873"/>
      <c r="C427" s="874"/>
      <c r="D427" s="875"/>
      <c r="E427" s="876"/>
      <c r="F427" s="877"/>
      <c r="G427" s="878"/>
      <c r="H427" s="879"/>
    </row>
    <row r="428" spans="1:8" s="86" customFormat="1" ht="10.5" customHeight="1">
      <c r="A428" s="872"/>
      <c r="B428" s="873"/>
      <c r="C428" s="874"/>
      <c r="D428" s="875"/>
      <c r="E428" s="876"/>
      <c r="F428" s="877"/>
      <c r="G428" s="878"/>
      <c r="H428" s="879"/>
    </row>
    <row r="429" spans="1:8" s="86" customFormat="1" ht="10.5" customHeight="1">
      <c r="A429" s="872"/>
      <c r="B429" s="873"/>
      <c r="C429" s="874"/>
      <c r="D429" s="875"/>
      <c r="E429" s="876"/>
      <c r="F429" s="877"/>
      <c r="G429" s="878"/>
      <c r="H429" s="879"/>
    </row>
    <row r="430" spans="1:8" s="86" customFormat="1" ht="10.5" customHeight="1">
      <c r="A430" s="872"/>
      <c r="B430" s="873"/>
      <c r="C430" s="874"/>
      <c r="D430" s="875"/>
      <c r="E430" s="876"/>
      <c r="F430" s="877"/>
      <c r="G430" s="878"/>
      <c r="H430" s="879"/>
    </row>
    <row r="431" spans="1:8" s="86" customFormat="1" ht="10.5" customHeight="1">
      <c r="A431" s="872"/>
      <c r="B431" s="873"/>
      <c r="C431" s="874"/>
      <c r="D431" s="875"/>
      <c r="E431" s="876"/>
      <c r="F431" s="877"/>
      <c r="G431" s="878"/>
      <c r="H431" s="879"/>
    </row>
    <row r="432" spans="1:8" s="86" customFormat="1" ht="10.5" customHeight="1">
      <c r="A432" s="872"/>
      <c r="B432" s="873"/>
      <c r="C432" s="874"/>
      <c r="D432" s="875"/>
      <c r="E432" s="876"/>
      <c r="F432" s="877"/>
      <c r="G432" s="878"/>
      <c r="H432" s="879"/>
    </row>
    <row r="433" spans="1:8" s="86" customFormat="1" ht="10.5" customHeight="1">
      <c r="A433" s="872"/>
      <c r="B433" s="873"/>
      <c r="C433" s="874"/>
      <c r="D433" s="875"/>
      <c r="E433" s="876"/>
      <c r="F433" s="877"/>
      <c r="G433" s="878"/>
      <c r="H433" s="879"/>
    </row>
    <row r="434" spans="1:8" s="86" customFormat="1" ht="10.5" customHeight="1">
      <c r="A434" s="872"/>
      <c r="B434" s="873"/>
      <c r="C434" s="874"/>
      <c r="D434" s="875"/>
      <c r="E434" s="876"/>
      <c r="F434" s="877"/>
      <c r="G434" s="878"/>
      <c r="H434" s="879"/>
    </row>
    <row r="435" spans="1:8" s="86" customFormat="1" ht="10.5" customHeight="1">
      <c r="A435" s="872"/>
      <c r="B435" s="873"/>
      <c r="C435" s="874"/>
      <c r="D435" s="875"/>
      <c r="E435" s="876"/>
      <c r="F435" s="877"/>
      <c r="G435" s="878"/>
      <c r="H435" s="879"/>
    </row>
    <row r="436" spans="1:8" s="86" customFormat="1" ht="10.5" customHeight="1">
      <c r="A436" s="872"/>
      <c r="B436" s="873"/>
      <c r="C436" s="874"/>
      <c r="D436" s="875"/>
      <c r="E436" s="876"/>
      <c r="F436" s="877"/>
      <c r="G436" s="878"/>
      <c r="H436" s="879"/>
    </row>
    <row r="437" spans="1:8" s="86" customFormat="1" ht="10.5" customHeight="1">
      <c r="A437" s="872"/>
      <c r="B437" s="873"/>
      <c r="C437" s="874"/>
      <c r="D437" s="875"/>
      <c r="E437" s="876"/>
      <c r="F437" s="877"/>
      <c r="G437" s="878"/>
      <c r="H437" s="879"/>
    </row>
    <row r="438" spans="1:8" s="86" customFormat="1" ht="10.5" customHeight="1">
      <c r="A438" s="872"/>
      <c r="B438" s="873"/>
      <c r="C438" s="874"/>
      <c r="D438" s="875"/>
      <c r="E438" s="876"/>
      <c r="F438" s="877"/>
      <c r="G438" s="878"/>
      <c r="H438" s="879"/>
    </row>
    <row r="439" spans="1:8" s="86" customFormat="1" ht="10.5" customHeight="1">
      <c r="A439" s="872"/>
      <c r="B439" s="873"/>
      <c r="C439" s="874"/>
      <c r="D439" s="875"/>
      <c r="E439" s="876"/>
      <c r="F439" s="877"/>
      <c r="G439" s="878"/>
      <c r="H439" s="879"/>
    </row>
    <row r="440" spans="1:8" s="86" customFormat="1" ht="10.5" customHeight="1">
      <c r="A440" s="872"/>
      <c r="B440" s="873"/>
      <c r="C440" s="874"/>
      <c r="D440" s="875"/>
      <c r="E440" s="876"/>
      <c r="F440" s="877"/>
      <c r="G440" s="878"/>
      <c r="H440" s="879"/>
    </row>
    <row r="441" spans="1:8" s="86" customFormat="1" ht="10.5" customHeight="1">
      <c r="A441" s="872"/>
      <c r="B441" s="873"/>
      <c r="C441" s="874"/>
      <c r="D441" s="875"/>
      <c r="E441" s="876"/>
      <c r="F441" s="877"/>
      <c r="G441" s="878"/>
      <c r="H441" s="879"/>
    </row>
    <row r="442" spans="1:8" s="86" customFormat="1" ht="10.5" customHeight="1">
      <c r="A442" s="872"/>
      <c r="B442" s="873"/>
      <c r="C442" s="874"/>
      <c r="D442" s="875"/>
      <c r="E442" s="876"/>
      <c r="F442" s="877"/>
      <c r="G442" s="878"/>
      <c r="H442" s="879"/>
    </row>
    <row r="443" spans="1:8" s="86" customFormat="1" ht="10.5" customHeight="1">
      <c r="A443" s="872"/>
      <c r="B443" s="873"/>
      <c r="C443" s="874"/>
      <c r="D443" s="875"/>
      <c r="E443" s="876"/>
      <c r="F443" s="877"/>
      <c r="G443" s="878"/>
      <c r="H443" s="879"/>
    </row>
    <row r="444" spans="1:8" s="86" customFormat="1" ht="10.5" customHeight="1">
      <c r="A444" s="872"/>
      <c r="B444" s="873"/>
      <c r="C444" s="874"/>
      <c r="D444" s="875"/>
      <c r="E444" s="876"/>
      <c r="F444" s="877"/>
      <c r="G444" s="878"/>
      <c r="H444" s="879"/>
    </row>
    <row r="445" spans="1:8" s="86" customFormat="1" ht="10.5" customHeight="1">
      <c r="A445" s="872"/>
      <c r="B445" s="873"/>
      <c r="C445" s="874"/>
      <c r="D445" s="875"/>
      <c r="E445" s="876"/>
      <c r="F445" s="877"/>
      <c r="G445" s="878"/>
      <c r="H445" s="879"/>
    </row>
    <row r="446" spans="1:8" s="86" customFormat="1" ht="10.5" customHeight="1">
      <c r="A446" s="872"/>
      <c r="B446" s="873"/>
      <c r="C446" s="874"/>
      <c r="D446" s="875"/>
      <c r="E446" s="876"/>
      <c r="F446" s="877"/>
      <c r="G446" s="878"/>
      <c r="H446" s="879"/>
    </row>
    <row r="447" spans="1:8" s="86" customFormat="1" ht="10.5" customHeight="1">
      <c r="A447" s="872"/>
      <c r="B447" s="873"/>
      <c r="C447" s="874"/>
      <c r="D447" s="875"/>
      <c r="E447" s="876"/>
      <c r="F447" s="877"/>
      <c r="G447" s="878"/>
      <c r="H447" s="879"/>
    </row>
    <row r="448" spans="1:8" s="86" customFormat="1" ht="10.5" customHeight="1">
      <c r="A448" s="872"/>
      <c r="B448" s="873"/>
      <c r="C448" s="874"/>
      <c r="D448" s="875"/>
      <c r="E448" s="876"/>
      <c r="F448" s="877"/>
      <c r="G448" s="878"/>
      <c r="H448" s="879"/>
    </row>
    <row r="449" spans="1:8" s="86" customFormat="1" ht="10.5" customHeight="1">
      <c r="A449" s="872"/>
      <c r="B449" s="873"/>
      <c r="C449" s="874"/>
      <c r="D449" s="875"/>
      <c r="E449" s="876"/>
      <c r="F449" s="877"/>
      <c r="G449" s="878"/>
      <c r="H449" s="879"/>
    </row>
    <row r="450" spans="1:8" s="86" customFormat="1" ht="10.5" customHeight="1">
      <c r="A450" s="872"/>
      <c r="B450" s="873"/>
      <c r="C450" s="874"/>
      <c r="D450" s="875"/>
      <c r="E450" s="876"/>
      <c r="F450" s="877"/>
      <c r="G450" s="878"/>
      <c r="H450" s="879"/>
    </row>
    <row r="451" spans="1:8" s="86" customFormat="1" ht="10.5" customHeight="1">
      <c r="A451" s="872"/>
      <c r="B451" s="873"/>
      <c r="C451" s="874"/>
      <c r="D451" s="875"/>
      <c r="E451" s="876"/>
      <c r="F451" s="877"/>
      <c r="G451" s="878"/>
      <c r="H451" s="879"/>
    </row>
    <row r="452" spans="1:8" s="86" customFormat="1" ht="10.5" customHeight="1">
      <c r="A452" s="872"/>
      <c r="B452" s="873"/>
      <c r="C452" s="874"/>
      <c r="D452" s="875"/>
      <c r="E452" s="876"/>
      <c r="F452" s="877"/>
      <c r="G452" s="878"/>
      <c r="H452" s="879"/>
    </row>
    <row r="453" spans="1:8" s="86" customFormat="1" ht="10.5" customHeight="1">
      <c r="A453" s="872"/>
      <c r="B453" s="873"/>
      <c r="C453" s="874"/>
      <c r="D453" s="875"/>
      <c r="E453" s="876"/>
      <c r="F453" s="877"/>
      <c r="G453" s="878"/>
      <c r="H453" s="879"/>
    </row>
    <row r="454" spans="1:8" s="86" customFormat="1" ht="10.5" customHeight="1">
      <c r="A454" s="872"/>
      <c r="B454" s="873"/>
      <c r="C454" s="874"/>
      <c r="D454" s="875"/>
      <c r="E454" s="876"/>
      <c r="F454" s="877"/>
      <c r="G454" s="878"/>
      <c r="H454" s="879"/>
    </row>
    <row r="455" spans="1:8" s="86" customFormat="1" ht="10.5" customHeight="1">
      <c r="A455" s="872"/>
      <c r="B455" s="873"/>
      <c r="C455" s="874"/>
      <c r="D455" s="875"/>
      <c r="E455" s="876"/>
      <c r="F455" s="877"/>
      <c r="G455" s="878"/>
      <c r="H455" s="879"/>
    </row>
    <row r="456" spans="1:8" s="86" customFormat="1" ht="10.5" customHeight="1">
      <c r="A456" s="872"/>
      <c r="B456" s="873"/>
      <c r="C456" s="874"/>
      <c r="D456" s="875"/>
      <c r="E456" s="876"/>
      <c r="F456" s="877"/>
      <c r="G456" s="878"/>
      <c r="H456" s="879"/>
    </row>
    <row r="457" spans="1:8" s="86" customFormat="1" ht="10.5" customHeight="1">
      <c r="A457" s="872"/>
      <c r="B457" s="873"/>
      <c r="C457" s="874"/>
      <c r="D457" s="875"/>
      <c r="E457" s="876"/>
      <c r="F457" s="877"/>
      <c r="G457" s="878"/>
      <c r="H457" s="879"/>
    </row>
    <row r="458" spans="1:8" s="86" customFormat="1" ht="10.5" customHeight="1">
      <c r="A458" s="872"/>
      <c r="B458" s="873"/>
      <c r="C458" s="874"/>
      <c r="D458" s="875"/>
      <c r="E458" s="876"/>
      <c r="F458" s="877"/>
      <c r="G458" s="878"/>
      <c r="H458" s="879"/>
    </row>
    <row r="459" spans="1:8" s="86" customFormat="1" ht="10.5" customHeight="1">
      <c r="A459" s="872"/>
      <c r="B459" s="873"/>
      <c r="C459" s="874"/>
      <c r="D459" s="875"/>
      <c r="E459" s="876"/>
      <c r="F459" s="877"/>
      <c r="G459" s="878"/>
      <c r="H459" s="879"/>
    </row>
    <row r="460" spans="1:8" s="86" customFormat="1" ht="10.5" customHeight="1">
      <c r="A460" s="872"/>
      <c r="B460" s="873"/>
      <c r="C460" s="874"/>
      <c r="D460" s="875"/>
      <c r="E460" s="876"/>
      <c r="F460" s="877"/>
      <c r="G460" s="878"/>
      <c r="H460" s="879"/>
    </row>
    <row r="461" spans="1:8" s="86" customFormat="1" ht="10.5" customHeight="1">
      <c r="A461" s="872"/>
      <c r="B461" s="873"/>
      <c r="C461" s="874"/>
      <c r="D461" s="875"/>
      <c r="E461" s="876"/>
      <c r="F461" s="877"/>
      <c r="G461" s="878"/>
      <c r="H461" s="879"/>
    </row>
    <row r="462" spans="1:8" s="86" customFormat="1" ht="10.5" customHeight="1">
      <c r="A462" s="872"/>
      <c r="B462" s="873"/>
      <c r="C462" s="874"/>
      <c r="D462" s="875"/>
      <c r="E462" s="876"/>
      <c r="F462" s="877"/>
      <c r="G462" s="878"/>
      <c r="H462" s="879"/>
    </row>
    <row r="463" spans="1:8" s="86" customFormat="1" ht="10.5" customHeight="1">
      <c r="A463" s="872"/>
      <c r="B463" s="873"/>
      <c r="C463" s="874"/>
      <c r="D463" s="875"/>
      <c r="E463" s="876"/>
      <c r="F463" s="877"/>
      <c r="G463" s="878"/>
      <c r="H463" s="879"/>
    </row>
    <row r="464" spans="1:8" s="86" customFormat="1" ht="10.5" customHeight="1">
      <c r="A464" s="872"/>
      <c r="B464" s="873"/>
      <c r="C464" s="874"/>
      <c r="D464" s="875"/>
      <c r="E464" s="876"/>
      <c r="F464" s="877"/>
      <c r="G464" s="878"/>
      <c r="H464" s="879"/>
    </row>
    <row r="465" spans="1:8" s="86" customFormat="1" ht="10.5" customHeight="1">
      <c r="A465" s="872"/>
      <c r="B465" s="873"/>
      <c r="C465" s="874"/>
      <c r="D465" s="875"/>
      <c r="E465" s="876"/>
      <c r="F465" s="877"/>
      <c r="G465" s="878"/>
      <c r="H465" s="879"/>
    </row>
    <row r="466" spans="1:8" s="86" customFormat="1" ht="10.5" customHeight="1">
      <c r="A466" s="872"/>
      <c r="B466" s="873"/>
      <c r="C466" s="874"/>
      <c r="D466" s="875"/>
      <c r="E466" s="876"/>
      <c r="F466" s="877"/>
      <c r="G466" s="878"/>
      <c r="H466" s="879"/>
    </row>
    <row r="467" spans="1:8" s="86" customFormat="1" ht="10.5" customHeight="1">
      <c r="A467" s="872"/>
      <c r="B467" s="873"/>
      <c r="C467" s="874"/>
      <c r="D467" s="875"/>
      <c r="E467" s="876"/>
      <c r="F467" s="877"/>
      <c r="G467" s="878"/>
      <c r="H467" s="879"/>
    </row>
    <row r="468" spans="1:8" s="86" customFormat="1" ht="10.5" customHeight="1">
      <c r="A468" s="872"/>
      <c r="B468" s="873"/>
      <c r="C468" s="874"/>
      <c r="D468" s="875"/>
      <c r="E468" s="876"/>
      <c r="F468" s="877"/>
      <c r="G468" s="878"/>
      <c r="H468" s="879"/>
    </row>
    <row r="469" spans="1:8" s="86" customFormat="1" ht="10.5" customHeight="1">
      <c r="A469" s="872"/>
      <c r="B469" s="873"/>
      <c r="C469" s="874"/>
      <c r="D469" s="875"/>
      <c r="E469" s="876"/>
      <c r="F469" s="877"/>
      <c r="G469" s="878"/>
      <c r="H469" s="879"/>
    </row>
    <row r="470" spans="1:8" s="86" customFormat="1" ht="10.5" customHeight="1">
      <c r="A470" s="872"/>
      <c r="B470" s="873"/>
      <c r="C470" s="874"/>
      <c r="D470" s="875"/>
      <c r="E470" s="876"/>
      <c r="F470" s="877"/>
      <c r="G470" s="878"/>
      <c r="H470" s="879"/>
    </row>
    <row r="471" spans="1:8" s="86" customFormat="1" ht="10.5" customHeight="1">
      <c r="A471" s="872"/>
      <c r="B471" s="873"/>
      <c r="C471" s="874"/>
      <c r="D471" s="875"/>
      <c r="E471" s="876"/>
      <c r="F471" s="877"/>
      <c r="G471" s="878"/>
      <c r="H471" s="879"/>
    </row>
    <row r="472" spans="1:8" s="86" customFormat="1" ht="10.5" customHeight="1">
      <c r="A472" s="872"/>
      <c r="B472" s="873"/>
      <c r="C472" s="874"/>
      <c r="D472" s="875"/>
      <c r="E472" s="876"/>
      <c r="F472" s="877"/>
      <c r="G472" s="878"/>
      <c r="H472" s="879"/>
    </row>
    <row r="473" spans="1:8" s="86" customFormat="1" ht="10.5" customHeight="1">
      <c r="A473" s="872"/>
      <c r="B473" s="873"/>
      <c r="C473" s="874"/>
      <c r="D473" s="875"/>
      <c r="E473" s="876"/>
      <c r="F473" s="877"/>
      <c r="G473" s="878"/>
      <c r="H473" s="879"/>
    </row>
    <row r="474" spans="1:8" s="86" customFormat="1" ht="10.5" customHeight="1">
      <c r="A474" s="872"/>
      <c r="B474" s="873"/>
      <c r="C474" s="874"/>
      <c r="D474" s="875"/>
      <c r="E474" s="876"/>
      <c r="F474" s="877"/>
      <c r="G474" s="878"/>
      <c r="H474" s="879"/>
    </row>
    <row r="475" spans="1:8" s="86" customFormat="1" ht="10.5" customHeight="1">
      <c r="A475" s="872"/>
      <c r="B475" s="873"/>
      <c r="C475" s="874"/>
      <c r="D475" s="875"/>
      <c r="E475" s="876"/>
      <c r="F475" s="877"/>
      <c r="G475" s="878"/>
      <c r="H475" s="879"/>
    </row>
    <row r="476" spans="1:8" s="86" customFormat="1" ht="10.5" customHeight="1">
      <c r="A476" s="872"/>
      <c r="B476" s="873"/>
      <c r="C476" s="874"/>
      <c r="D476" s="875"/>
      <c r="E476" s="876"/>
      <c r="F476" s="877"/>
      <c r="G476" s="878"/>
      <c r="H476" s="879"/>
    </row>
    <row r="477" spans="1:8" s="86" customFormat="1" ht="10.5" customHeight="1">
      <c r="A477" s="872"/>
      <c r="B477" s="873"/>
      <c r="C477" s="874"/>
      <c r="D477" s="875"/>
      <c r="E477" s="876"/>
      <c r="F477" s="877"/>
      <c r="G477" s="878"/>
      <c r="H477" s="879"/>
    </row>
    <row r="478" spans="1:8" s="86" customFormat="1" ht="10.5" customHeight="1">
      <c r="A478" s="872"/>
      <c r="B478" s="873"/>
      <c r="C478" s="874"/>
      <c r="D478" s="875"/>
      <c r="E478" s="876"/>
      <c r="F478" s="877"/>
      <c r="G478" s="878"/>
      <c r="H478" s="879"/>
    </row>
    <row r="479" spans="1:8" s="86" customFormat="1" ht="10.5" customHeight="1">
      <c r="A479" s="872"/>
      <c r="B479" s="873"/>
      <c r="C479" s="874"/>
      <c r="D479" s="875"/>
      <c r="E479" s="876"/>
      <c r="F479" s="877"/>
      <c r="G479" s="878"/>
      <c r="H479" s="879"/>
    </row>
    <row r="480" spans="1:8" s="86" customFormat="1" ht="10.5" customHeight="1">
      <c r="A480" s="872"/>
      <c r="B480" s="873"/>
      <c r="C480" s="874"/>
      <c r="D480" s="875"/>
      <c r="E480" s="876"/>
      <c r="F480" s="877"/>
      <c r="G480" s="878"/>
      <c r="H480" s="879"/>
    </row>
    <row r="481" spans="1:8" s="86" customFormat="1" ht="10.5" customHeight="1">
      <c r="A481" s="872"/>
      <c r="B481" s="873"/>
      <c r="C481" s="874"/>
      <c r="D481" s="875"/>
      <c r="E481" s="876"/>
      <c r="F481" s="877"/>
      <c r="G481" s="878"/>
      <c r="H481" s="879"/>
    </row>
    <row r="482" spans="1:8" s="86" customFormat="1" ht="10.5" customHeight="1">
      <c r="A482" s="872"/>
      <c r="B482" s="873"/>
      <c r="C482" s="874"/>
      <c r="D482" s="875"/>
      <c r="E482" s="876"/>
      <c r="F482" s="877"/>
      <c r="G482" s="878"/>
      <c r="H482" s="879"/>
    </row>
    <row r="483" spans="1:8" s="86" customFormat="1" ht="10.5" customHeight="1">
      <c r="A483" s="872"/>
      <c r="B483" s="873"/>
      <c r="C483" s="874"/>
      <c r="D483" s="875"/>
      <c r="E483" s="876"/>
      <c r="F483" s="877"/>
      <c r="G483" s="878"/>
      <c r="H483" s="879"/>
    </row>
    <row r="484" spans="1:8" s="86" customFormat="1" ht="10.5" customHeight="1">
      <c r="A484" s="872"/>
      <c r="B484" s="873"/>
      <c r="C484" s="874"/>
      <c r="D484" s="875"/>
      <c r="E484" s="876"/>
      <c r="F484" s="877"/>
      <c r="G484" s="878"/>
      <c r="H484" s="879"/>
    </row>
    <row r="485" spans="1:8" s="86" customFormat="1" ht="10.5" customHeight="1">
      <c r="A485" s="872"/>
      <c r="B485" s="873"/>
      <c r="C485" s="874"/>
      <c r="D485" s="875"/>
      <c r="E485" s="876"/>
      <c r="F485" s="877"/>
      <c r="G485" s="878"/>
      <c r="H485" s="879"/>
    </row>
    <row r="486" spans="1:8" s="86" customFormat="1" ht="10.5" customHeight="1">
      <c r="A486" s="872"/>
      <c r="B486" s="873"/>
      <c r="C486" s="874"/>
      <c r="D486" s="875"/>
      <c r="E486" s="876"/>
      <c r="F486" s="877"/>
      <c r="G486" s="878"/>
      <c r="H486" s="879"/>
    </row>
    <row r="487" spans="1:8" s="86" customFormat="1" ht="10.5" customHeight="1">
      <c r="A487" s="872"/>
      <c r="B487" s="873"/>
      <c r="C487" s="874"/>
      <c r="D487" s="875"/>
      <c r="E487" s="876"/>
      <c r="F487" s="877"/>
      <c r="G487" s="878"/>
      <c r="H487" s="879"/>
    </row>
    <row r="488" spans="1:8" s="86" customFormat="1" ht="10.5" customHeight="1">
      <c r="A488" s="872"/>
      <c r="B488" s="873"/>
      <c r="C488" s="874"/>
      <c r="D488" s="875"/>
      <c r="E488" s="876"/>
      <c r="F488" s="877"/>
      <c r="G488" s="878"/>
      <c r="H488" s="879"/>
    </row>
    <row r="489" spans="1:8" s="86" customFormat="1" ht="10.5" customHeight="1">
      <c r="A489" s="872"/>
      <c r="B489" s="873"/>
      <c r="C489" s="874"/>
      <c r="D489" s="875"/>
      <c r="E489" s="876"/>
      <c r="F489" s="877"/>
      <c r="G489" s="878"/>
      <c r="H489" s="879"/>
    </row>
    <row r="490" spans="1:8" s="86" customFormat="1" ht="10.5" customHeight="1">
      <c r="A490" s="872"/>
      <c r="B490" s="873"/>
      <c r="C490" s="874"/>
      <c r="D490" s="875"/>
      <c r="E490" s="876"/>
      <c r="F490" s="877"/>
      <c r="G490" s="878"/>
      <c r="H490" s="879"/>
    </row>
    <row r="491" spans="1:8" s="86" customFormat="1" ht="10.5" customHeight="1">
      <c r="A491" s="872"/>
      <c r="B491" s="873"/>
      <c r="C491" s="874"/>
      <c r="D491" s="875"/>
      <c r="E491" s="876"/>
      <c r="F491" s="877"/>
      <c r="G491" s="878"/>
      <c r="H491" s="879"/>
    </row>
    <row r="492" spans="1:8" s="86" customFormat="1" ht="10.5" customHeight="1">
      <c r="A492" s="872"/>
      <c r="B492" s="873"/>
      <c r="C492" s="874"/>
      <c r="D492" s="875"/>
      <c r="E492" s="876"/>
      <c r="F492" s="877"/>
      <c r="G492" s="878"/>
      <c r="H492" s="879"/>
    </row>
    <row r="493" spans="1:8" s="86" customFormat="1" ht="10.5" customHeight="1">
      <c r="A493" s="872"/>
      <c r="B493" s="873"/>
      <c r="C493" s="874"/>
      <c r="D493" s="875"/>
      <c r="E493" s="876"/>
      <c r="F493" s="877"/>
      <c r="G493" s="878"/>
      <c r="H493" s="879"/>
    </row>
    <row r="494" spans="1:8" s="86" customFormat="1" ht="10.5" customHeight="1">
      <c r="A494" s="872"/>
      <c r="B494" s="873"/>
      <c r="C494" s="874"/>
      <c r="D494" s="875"/>
      <c r="E494" s="876"/>
      <c r="F494" s="877"/>
      <c r="G494" s="878"/>
      <c r="H494" s="879"/>
    </row>
    <row r="495" spans="1:8" s="86" customFormat="1" ht="10.5" customHeight="1">
      <c r="A495" s="872"/>
      <c r="B495" s="873"/>
      <c r="C495" s="874"/>
      <c r="D495" s="875"/>
      <c r="E495" s="876"/>
      <c r="F495" s="877"/>
      <c r="G495" s="878"/>
      <c r="H495" s="879"/>
    </row>
    <row r="496" spans="1:8" s="86" customFormat="1" ht="10.5" customHeight="1">
      <c r="A496" s="872"/>
      <c r="B496" s="873"/>
      <c r="C496" s="874"/>
      <c r="D496" s="875"/>
      <c r="E496" s="876"/>
      <c r="F496" s="877"/>
      <c r="G496" s="878"/>
      <c r="H496" s="879"/>
    </row>
    <row r="497" spans="1:8" s="86" customFormat="1" ht="10.5" customHeight="1">
      <c r="A497" s="872"/>
      <c r="B497" s="873"/>
      <c r="C497" s="874"/>
      <c r="D497" s="875"/>
      <c r="E497" s="876"/>
      <c r="F497" s="877"/>
      <c r="G497" s="878"/>
      <c r="H497" s="879"/>
    </row>
    <row r="498" spans="1:8" s="86" customFormat="1" ht="10.5" customHeight="1">
      <c r="A498" s="872"/>
      <c r="B498" s="873"/>
      <c r="C498" s="874"/>
      <c r="D498" s="875"/>
      <c r="E498" s="876"/>
      <c r="F498" s="877"/>
      <c r="G498" s="878"/>
      <c r="H498" s="879"/>
    </row>
    <row r="499" spans="1:8" s="86" customFormat="1" ht="10.5" customHeight="1">
      <c r="A499" s="872"/>
      <c r="B499" s="873"/>
      <c r="C499" s="874"/>
      <c r="D499" s="875"/>
      <c r="E499" s="876"/>
      <c r="F499" s="877"/>
      <c r="G499" s="878"/>
      <c r="H499" s="879"/>
    </row>
    <row r="500" spans="1:8" s="86" customFormat="1" ht="10.5" customHeight="1">
      <c r="A500" s="872"/>
      <c r="B500" s="873"/>
      <c r="C500" s="874"/>
      <c r="D500" s="875"/>
      <c r="E500" s="876"/>
      <c r="F500" s="877"/>
      <c r="G500" s="878"/>
      <c r="H500" s="879"/>
    </row>
    <row r="501" spans="1:8" s="86" customFormat="1" ht="10.5" customHeight="1">
      <c r="A501" s="872"/>
      <c r="B501" s="873"/>
      <c r="C501" s="874"/>
      <c r="D501" s="875"/>
      <c r="E501" s="876"/>
      <c r="F501" s="877"/>
      <c r="G501" s="878"/>
      <c r="H501" s="879"/>
    </row>
    <row r="502" spans="1:8" s="86" customFormat="1" ht="10.5" customHeight="1">
      <c r="A502" s="872"/>
      <c r="B502" s="873"/>
      <c r="C502" s="874"/>
      <c r="D502" s="875"/>
      <c r="E502" s="876"/>
      <c r="F502" s="877"/>
      <c r="G502" s="878"/>
      <c r="H502" s="879"/>
    </row>
    <row r="503" spans="1:8" s="86" customFormat="1" ht="10.5" customHeight="1">
      <c r="A503" s="872"/>
      <c r="B503" s="873"/>
      <c r="C503" s="874"/>
      <c r="D503" s="875"/>
      <c r="E503" s="876"/>
      <c r="F503" s="877"/>
      <c r="G503" s="878"/>
      <c r="H503" s="879"/>
    </row>
    <row r="504" spans="1:8" s="86" customFormat="1" ht="10.5" customHeight="1">
      <c r="A504" s="872"/>
      <c r="B504" s="873"/>
      <c r="C504" s="874"/>
      <c r="D504" s="875"/>
      <c r="E504" s="876"/>
      <c r="F504" s="877"/>
      <c r="G504" s="878"/>
      <c r="H504" s="879"/>
    </row>
    <row r="505" spans="1:8" s="86" customFormat="1" ht="10.5" customHeight="1">
      <c r="A505" s="872"/>
      <c r="B505" s="873"/>
      <c r="C505" s="874"/>
      <c r="D505" s="875"/>
      <c r="E505" s="876"/>
      <c r="F505" s="877"/>
      <c r="G505" s="878"/>
      <c r="H505" s="879"/>
    </row>
    <row r="506" spans="1:8" s="86" customFormat="1" ht="10.5" customHeight="1">
      <c r="A506" s="872"/>
      <c r="B506" s="873"/>
      <c r="C506" s="874"/>
      <c r="D506" s="875"/>
      <c r="E506" s="876"/>
      <c r="F506" s="877"/>
      <c r="G506" s="878"/>
      <c r="H506" s="879"/>
    </row>
    <row r="507" spans="1:8" s="86" customFormat="1" ht="10.5" customHeight="1">
      <c r="A507" s="872"/>
      <c r="B507" s="873"/>
      <c r="C507" s="874"/>
      <c r="D507" s="875"/>
      <c r="E507" s="876"/>
      <c r="F507" s="877"/>
      <c r="G507" s="878"/>
      <c r="H507" s="879"/>
    </row>
    <row r="508" spans="1:8" s="86" customFormat="1" ht="10.5" customHeight="1">
      <c r="A508" s="872"/>
      <c r="B508" s="873"/>
      <c r="C508" s="874"/>
      <c r="D508" s="875"/>
      <c r="E508" s="876"/>
      <c r="F508" s="877"/>
      <c r="G508" s="878"/>
      <c r="H508" s="879"/>
    </row>
    <row r="509" spans="1:8" s="86" customFormat="1" ht="10.5" customHeight="1">
      <c r="A509" s="872"/>
      <c r="B509" s="873"/>
      <c r="C509" s="874"/>
      <c r="D509" s="875"/>
      <c r="E509" s="876"/>
      <c r="F509" s="877"/>
      <c r="G509" s="878"/>
      <c r="H509" s="879"/>
    </row>
    <row r="510" spans="1:8" s="86" customFormat="1" ht="10.5" customHeight="1">
      <c r="A510" s="872"/>
      <c r="B510" s="873"/>
      <c r="C510" s="874"/>
      <c r="D510" s="875"/>
      <c r="E510" s="876"/>
      <c r="F510" s="877"/>
      <c r="G510" s="878"/>
      <c r="H510" s="879"/>
    </row>
    <row r="511" spans="1:8" s="86" customFormat="1" ht="10.5" customHeight="1">
      <c r="A511" s="872"/>
      <c r="B511" s="873"/>
      <c r="C511" s="874"/>
      <c r="D511" s="875"/>
      <c r="E511" s="876"/>
      <c r="F511" s="877"/>
      <c r="G511" s="878"/>
      <c r="H511" s="879"/>
    </row>
    <row r="512" spans="1:8" s="86" customFormat="1" ht="10.5" customHeight="1">
      <c r="A512" s="872"/>
      <c r="B512" s="873"/>
      <c r="C512" s="874"/>
      <c r="D512" s="875"/>
      <c r="E512" s="876"/>
      <c r="F512" s="877"/>
      <c r="G512" s="878"/>
      <c r="H512" s="879"/>
    </row>
    <row r="513" spans="1:8" s="86" customFormat="1" ht="10.5" customHeight="1">
      <c r="A513" s="872"/>
      <c r="B513" s="873"/>
      <c r="C513" s="874"/>
      <c r="D513" s="875"/>
      <c r="E513" s="876"/>
      <c r="F513" s="877"/>
      <c r="G513" s="878"/>
      <c r="H513" s="879"/>
    </row>
    <row r="514" spans="1:8" s="86" customFormat="1" ht="10.5" customHeight="1">
      <c r="A514" s="872"/>
      <c r="B514" s="873"/>
      <c r="C514" s="874"/>
      <c r="D514" s="875"/>
      <c r="E514" s="876"/>
      <c r="F514" s="877"/>
      <c r="G514" s="878"/>
      <c r="H514" s="879"/>
    </row>
    <row r="515" spans="1:8" s="86" customFormat="1" ht="10.5" customHeight="1">
      <c r="A515" s="872"/>
      <c r="B515" s="873"/>
      <c r="C515" s="874"/>
      <c r="D515" s="875"/>
      <c r="E515" s="876"/>
      <c r="F515" s="877"/>
      <c r="G515" s="878"/>
      <c r="H515" s="879"/>
    </row>
    <row r="516" spans="1:8" s="86" customFormat="1" ht="10.5" customHeight="1">
      <c r="A516" s="872"/>
      <c r="B516" s="873"/>
      <c r="C516" s="874"/>
      <c r="D516" s="875"/>
      <c r="E516" s="876"/>
      <c r="F516" s="877"/>
      <c r="G516" s="878"/>
      <c r="H516" s="879"/>
    </row>
    <row r="517" spans="1:8" s="86" customFormat="1" ht="10.5" customHeight="1">
      <c r="A517" s="872"/>
      <c r="B517" s="873"/>
      <c r="C517" s="874"/>
      <c r="D517" s="875"/>
      <c r="E517" s="876"/>
      <c r="F517" s="877"/>
      <c r="G517" s="878"/>
      <c r="H517" s="879"/>
    </row>
    <row r="518" spans="1:8" s="86" customFormat="1" ht="10.5" customHeight="1">
      <c r="A518" s="872"/>
      <c r="B518" s="873"/>
      <c r="C518" s="874"/>
      <c r="D518" s="875"/>
      <c r="E518" s="876"/>
      <c r="F518" s="877"/>
      <c r="G518" s="878"/>
      <c r="H518" s="879"/>
    </row>
    <row r="519" spans="1:8" s="86" customFormat="1" ht="10.5" customHeight="1">
      <c r="A519" s="872"/>
      <c r="B519" s="873"/>
      <c r="C519" s="874"/>
      <c r="D519" s="875"/>
      <c r="E519" s="876"/>
      <c r="F519" s="877"/>
      <c r="G519" s="878"/>
      <c r="H519" s="879"/>
    </row>
    <row r="520" spans="1:8" s="86" customFormat="1" ht="10.5" customHeight="1">
      <c r="A520" s="872"/>
      <c r="B520" s="873"/>
      <c r="C520" s="874"/>
      <c r="D520" s="875"/>
      <c r="E520" s="876"/>
      <c r="F520" s="877"/>
      <c r="G520" s="878"/>
      <c r="H520" s="879"/>
    </row>
    <row r="521" spans="1:8" s="86" customFormat="1" ht="10.5" customHeight="1">
      <c r="A521" s="872"/>
      <c r="B521" s="873"/>
      <c r="C521" s="874"/>
      <c r="D521" s="875"/>
      <c r="E521" s="876"/>
      <c r="F521" s="877"/>
      <c r="G521" s="878"/>
      <c r="H521" s="879"/>
    </row>
    <row r="522" spans="1:8" s="86" customFormat="1" ht="10.5" customHeight="1">
      <c r="A522" s="872"/>
      <c r="B522" s="873"/>
      <c r="C522" s="874"/>
      <c r="D522" s="875"/>
      <c r="E522" s="876"/>
      <c r="F522" s="877"/>
      <c r="G522" s="878"/>
      <c r="H522" s="879"/>
    </row>
    <row r="523" spans="1:8" s="86" customFormat="1" ht="10.5" customHeight="1">
      <c r="A523" s="872"/>
      <c r="B523" s="873"/>
      <c r="C523" s="874"/>
      <c r="D523" s="875"/>
      <c r="E523" s="876"/>
      <c r="F523" s="877"/>
      <c r="G523" s="878"/>
      <c r="H523" s="879"/>
    </row>
    <row r="524" spans="1:8" s="86" customFormat="1" ht="10.5" customHeight="1">
      <c r="A524" s="872"/>
      <c r="B524" s="873"/>
      <c r="C524" s="874"/>
      <c r="D524" s="875"/>
      <c r="E524" s="876"/>
      <c r="F524" s="877"/>
      <c r="G524" s="878"/>
      <c r="H524" s="879"/>
    </row>
    <row r="525" spans="1:8" s="86" customFormat="1" ht="10.5" customHeight="1">
      <c r="A525" s="872"/>
      <c r="B525" s="873"/>
      <c r="C525" s="874"/>
      <c r="D525" s="875"/>
      <c r="E525" s="876"/>
      <c r="F525" s="877"/>
      <c r="G525" s="878"/>
      <c r="H525" s="879"/>
    </row>
    <row r="526" spans="1:8" s="86" customFormat="1" ht="10.5" customHeight="1">
      <c r="A526" s="872"/>
      <c r="B526" s="873"/>
      <c r="C526" s="874"/>
      <c r="D526" s="875"/>
      <c r="E526" s="876"/>
      <c r="F526" s="877"/>
      <c r="G526" s="878"/>
      <c r="H526" s="879"/>
    </row>
    <row r="527" spans="1:8" s="86" customFormat="1" ht="10.5" customHeight="1">
      <c r="A527" s="872"/>
      <c r="B527" s="873"/>
      <c r="C527" s="874"/>
      <c r="D527" s="875"/>
      <c r="E527" s="876"/>
      <c r="F527" s="877"/>
      <c r="G527" s="878"/>
      <c r="H527" s="879"/>
    </row>
    <row r="528" spans="1:8" s="86" customFormat="1" ht="10.5" customHeight="1">
      <c r="A528" s="872"/>
      <c r="B528" s="873"/>
      <c r="C528" s="874"/>
      <c r="D528" s="875"/>
      <c r="E528" s="876"/>
      <c r="F528" s="877"/>
      <c r="G528" s="878"/>
      <c r="H528" s="879"/>
    </row>
    <row r="529" spans="1:8" s="86" customFormat="1" ht="10.5" customHeight="1">
      <c r="A529" s="872"/>
      <c r="B529" s="873"/>
      <c r="C529" s="874"/>
      <c r="D529" s="875"/>
      <c r="E529" s="876"/>
      <c r="F529" s="877"/>
      <c r="G529" s="878"/>
      <c r="H529" s="879"/>
    </row>
    <row r="530" spans="1:8" s="86" customFormat="1" ht="10.5" customHeight="1">
      <c r="A530" s="872"/>
      <c r="B530" s="873"/>
      <c r="C530" s="874"/>
      <c r="D530" s="875"/>
      <c r="E530" s="876"/>
      <c r="F530" s="877"/>
      <c r="G530" s="878"/>
      <c r="H530" s="879"/>
    </row>
    <row r="531" spans="1:8" s="86" customFormat="1" ht="10.5" customHeight="1">
      <c r="A531" s="872"/>
      <c r="B531" s="873"/>
      <c r="C531" s="874"/>
      <c r="D531" s="875"/>
      <c r="E531" s="876"/>
      <c r="F531" s="877"/>
      <c r="G531" s="878"/>
      <c r="H531" s="879"/>
    </row>
    <row r="532" spans="1:8" s="86" customFormat="1" ht="10.5" customHeight="1">
      <c r="A532" s="872"/>
      <c r="B532" s="873"/>
      <c r="C532" s="874"/>
      <c r="D532" s="875"/>
      <c r="E532" s="876"/>
      <c r="F532" s="877"/>
      <c r="G532" s="878"/>
      <c r="H532" s="879"/>
    </row>
    <row r="533" spans="1:8" s="86" customFormat="1" ht="10.5" customHeight="1">
      <c r="A533" s="872"/>
      <c r="B533" s="873"/>
      <c r="C533" s="874"/>
      <c r="D533" s="875"/>
      <c r="E533" s="876"/>
      <c r="F533" s="877"/>
      <c r="G533" s="878"/>
      <c r="H533" s="879"/>
    </row>
    <row r="534" spans="1:8" s="86" customFormat="1" ht="10.5" customHeight="1">
      <c r="A534" s="872"/>
      <c r="B534" s="873"/>
      <c r="C534" s="874"/>
      <c r="D534" s="875"/>
      <c r="E534" s="876"/>
      <c r="F534" s="877"/>
      <c r="G534" s="878"/>
      <c r="H534" s="879"/>
    </row>
    <row r="535" spans="1:8" s="86" customFormat="1" ht="10.5" customHeight="1">
      <c r="A535" s="872"/>
      <c r="B535" s="873"/>
      <c r="C535" s="874"/>
      <c r="D535" s="875"/>
      <c r="E535" s="876"/>
      <c r="F535" s="877"/>
      <c r="G535" s="878"/>
      <c r="H535" s="879"/>
    </row>
    <row r="536" spans="1:8" s="86" customFormat="1" ht="10.5" customHeight="1">
      <c r="A536" s="872"/>
      <c r="B536" s="873"/>
      <c r="C536" s="874"/>
      <c r="D536" s="875"/>
      <c r="E536" s="876"/>
      <c r="F536" s="877"/>
      <c r="G536" s="878"/>
      <c r="H536" s="879"/>
    </row>
    <row r="537" spans="1:8" s="86" customFormat="1" ht="10.5" customHeight="1">
      <c r="A537" s="872"/>
      <c r="B537" s="873"/>
      <c r="C537" s="874"/>
      <c r="D537" s="875"/>
      <c r="E537" s="876"/>
      <c r="F537" s="877"/>
      <c r="G537" s="878"/>
      <c r="H537" s="879"/>
    </row>
    <row r="538" spans="1:8" s="86" customFormat="1" ht="10.5" customHeight="1">
      <c r="A538" s="872"/>
      <c r="B538" s="873"/>
      <c r="C538" s="874"/>
      <c r="D538" s="875"/>
      <c r="E538" s="876"/>
      <c r="F538" s="877"/>
      <c r="G538" s="878"/>
      <c r="H538" s="879"/>
    </row>
    <row r="539" spans="1:8" s="86" customFormat="1" ht="10.5" customHeight="1">
      <c r="A539" s="872"/>
      <c r="B539" s="873"/>
      <c r="C539" s="874"/>
      <c r="D539" s="875"/>
      <c r="E539" s="876"/>
      <c r="F539" s="877"/>
      <c r="G539" s="878"/>
      <c r="H539" s="879"/>
    </row>
    <row r="540" spans="1:8" s="86" customFormat="1" ht="10.5" customHeight="1">
      <c r="A540" s="872"/>
      <c r="B540" s="873"/>
      <c r="C540" s="874"/>
      <c r="D540" s="875"/>
      <c r="E540" s="876"/>
      <c r="F540" s="877"/>
      <c r="G540" s="878"/>
      <c r="H540" s="879"/>
    </row>
    <row r="541" spans="1:8" s="86" customFormat="1" ht="10.5" customHeight="1">
      <c r="A541" s="872"/>
      <c r="B541" s="873"/>
      <c r="C541" s="874"/>
      <c r="D541" s="875"/>
      <c r="E541" s="876"/>
      <c r="F541" s="877"/>
      <c r="G541" s="878"/>
      <c r="H541" s="879"/>
    </row>
    <row r="542" spans="1:8" s="86" customFormat="1" ht="10.5" customHeight="1">
      <c r="A542" s="872"/>
      <c r="B542" s="873"/>
      <c r="C542" s="874"/>
      <c r="D542" s="875"/>
      <c r="E542" s="876"/>
      <c r="F542" s="877"/>
      <c r="G542" s="878"/>
      <c r="H542" s="879"/>
    </row>
    <row r="543" spans="1:8" s="86" customFormat="1" ht="10.5" customHeight="1">
      <c r="A543" s="872"/>
      <c r="B543" s="873"/>
      <c r="C543" s="874"/>
      <c r="D543" s="875"/>
      <c r="E543" s="876"/>
      <c r="F543" s="877"/>
      <c r="G543" s="878"/>
      <c r="H543" s="879"/>
    </row>
    <row r="544" spans="1:8" s="86" customFormat="1" ht="10.5" customHeight="1">
      <c r="A544" s="872"/>
      <c r="B544" s="873"/>
      <c r="C544" s="874"/>
      <c r="D544" s="875"/>
      <c r="E544" s="876"/>
      <c r="F544" s="877"/>
      <c r="G544" s="878"/>
      <c r="H544" s="879"/>
    </row>
    <row r="545" spans="1:8" s="86" customFormat="1" ht="10.5" customHeight="1">
      <c r="A545" s="872"/>
      <c r="B545" s="873"/>
      <c r="C545" s="874"/>
      <c r="D545" s="875"/>
      <c r="E545" s="876"/>
      <c r="F545" s="877"/>
      <c r="G545" s="878"/>
      <c r="H545" s="879"/>
    </row>
    <row r="546" spans="1:8" s="86" customFormat="1" ht="10.5" customHeight="1">
      <c r="A546" s="872"/>
      <c r="B546" s="873"/>
      <c r="C546" s="874"/>
      <c r="D546" s="875"/>
      <c r="E546" s="876"/>
      <c r="F546" s="877"/>
      <c r="G546" s="878"/>
      <c r="H546" s="879"/>
    </row>
    <row r="547" spans="1:8" s="86" customFormat="1" ht="10.5" customHeight="1">
      <c r="A547" s="872"/>
      <c r="B547" s="873"/>
      <c r="C547" s="874"/>
      <c r="D547" s="875"/>
      <c r="E547" s="876"/>
      <c r="F547" s="877"/>
      <c r="G547" s="878"/>
      <c r="H547" s="879"/>
    </row>
    <row r="548" spans="1:8" s="86" customFormat="1" ht="10.5" customHeight="1">
      <c r="A548" s="872"/>
      <c r="B548" s="873"/>
      <c r="C548" s="874"/>
      <c r="D548" s="875"/>
      <c r="E548" s="876"/>
      <c r="F548" s="877"/>
      <c r="G548" s="878"/>
      <c r="H548" s="879"/>
    </row>
    <row r="549" spans="1:8" s="86" customFormat="1" ht="10.5" customHeight="1">
      <c r="A549" s="872"/>
      <c r="B549" s="873"/>
      <c r="C549" s="874"/>
      <c r="D549" s="875"/>
      <c r="E549" s="876"/>
      <c r="F549" s="877"/>
      <c r="G549" s="878"/>
      <c r="H549" s="879"/>
    </row>
    <row r="550" spans="1:8" s="86" customFormat="1" ht="10.5" customHeight="1">
      <c r="A550" s="872"/>
      <c r="B550" s="873"/>
      <c r="C550" s="874"/>
      <c r="D550" s="875"/>
      <c r="E550" s="876"/>
      <c r="F550" s="877"/>
      <c r="G550" s="878"/>
      <c r="H550" s="879"/>
    </row>
    <row r="551" spans="1:8" s="86" customFormat="1" ht="10.5" customHeight="1">
      <c r="A551" s="872"/>
      <c r="B551" s="873"/>
      <c r="C551" s="874"/>
      <c r="D551" s="875"/>
      <c r="E551" s="876"/>
      <c r="F551" s="877"/>
      <c r="G551" s="878"/>
      <c r="H551" s="879"/>
    </row>
    <row r="552" spans="1:8" s="86" customFormat="1" ht="10.5" customHeight="1">
      <c r="A552" s="872"/>
      <c r="B552" s="873"/>
      <c r="C552" s="874"/>
      <c r="D552" s="875"/>
      <c r="E552" s="876"/>
      <c r="F552" s="877"/>
      <c r="G552" s="878"/>
      <c r="H552" s="879"/>
    </row>
    <row r="553" spans="1:8" s="86" customFormat="1" ht="10.5" customHeight="1">
      <c r="A553" s="872"/>
      <c r="B553" s="873"/>
      <c r="C553" s="874"/>
      <c r="D553" s="875"/>
      <c r="E553" s="876"/>
      <c r="F553" s="877"/>
      <c r="G553" s="878"/>
      <c r="H553" s="879"/>
    </row>
    <row r="554" spans="1:8" s="86" customFormat="1" ht="10.5" customHeight="1">
      <c r="A554" s="872"/>
      <c r="B554" s="873"/>
      <c r="C554" s="874"/>
      <c r="D554" s="875"/>
      <c r="E554" s="876"/>
      <c r="F554" s="877"/>
      <c r="G554" s="878"/>
      <c r="H554" s="879"/>
    </row>
    <row r="555" spans="1:8" s="86" customFormat="1" ht="10.5" customHeight="1">
      <c r="A555" s="872"/>
      <c r="B555" s="873"/>
      <c r="C555" s="874"/>
      <c r="D555" s="875"/>
      <c r="E555" s="876"/>
      <c r="F555" s="877"/>
      <c r="G555" s="878"/>
      <c r="H555" s="879"/>
    </row>
    <row r="556" spans="1:8" s="86" customFormat="1" ht="10.5" customHeight="1">
      <c r="A556" s="872"/>
      <c r="B556" s="873"/>
      <c r="C556" s="874"/>
      <c r="D556" s="875"/>
      <c r="E556" s="876"/>
      <c r="F556" s="877"/>
      <c r="G556" s="878"/>
      <c r="H556" s="879"/>
    </row>
    <row r="557" spans="1:8" s="86" customFormat="1" ht="10.5" customHeight="1">
      <c r="A557" s="872"/>
      <c r="B557" s="873"/>
      <c r="C557" s="874"/>
      <c r="D557" s="875"/>
      <c r="E557" s="876"/>
      <c r="F557" s="877"/>
      <c r="G557" s="878"/>
      <c r="H557" s="879"/>
    </row>
    <row r="558" spans="1:8" s="86" customFormat="1" ht="10.5" customHeight="1">
      <c r="A558" s="872"/>
      <c r="B558" s="873"/>
      <c r="C558" s="874"/>
      <c r="D558" s="875"/>
      <c r="E558" s="876"/>
      <c r="F558" s="877"/>
      <c r="G558" s="878"/>
      <c r="H558" s="879"/>
    </row>
    <row r="559" spans="1:8" s="86" customFormat="1" ht="10.5" customHeight="1">
      <c r="A559" s="872"/>
      <c r="B559" s="873"/>
      <c r="C559" s="874"/>
      <c r="D559" s="875"/>
      <c r="E559" s="876"/>
      <c r="F559" s="877"/>
      <c r="G559" s="878"/>
      <c r="H559" s="879"/>
    </row>
    <row r="560" spans="1:8" s="86" customFormat="1" ht="10.5" customHeight="1">
      <c r="A560" s="872"/>
      <c r="B560" s="873"/>
      <c r="C560" s="874"/>
      <c r="D560" s="875"/>
      <c r="E560" s="876"/>
      <c r="F560" s="877"/>
      <c r="G560" s="878"/>
      <c r="H560" s="879"/>
    </row>
    <row r="561" spans="1:8" s="86" customFormat="1" ht="10.5" customHeight="1">
      <c r="A561" s="872"/>
      <c r="B561" s="873"/>
      <c r="C561" s="874"/>
      <c r="D561" s="875"/>
      <c r="E561" s="876"/>
      <c r="F561" s="877"/>
      <c r="G561" s="878"/>
      <c r="H561" s="879"/>
    </row>
    <row r="562" spans="1:8" s="86" customFormat="1" ht="10.5" customHeight="1">
      <c r="A562" s="872"/>
      <c r="B562" s="873"/>
      <c r="C562" s="874"/>
      <c r="D562" s="875"/>
      <c r="E562" s="876"/>
      <c r="F562" s="877"/>
      <c r="G562" s="878"/>
      <c r="H562" s="879"/>
    </row>
    <row r="563" spans="1:8" s="86" customFormat="1" ht="10.5" customHeight="1">
      <c r="A563" s="872"/>
      <c r="B563" s="873"/>
      <c r="C563" s="874"/>
      <c r="D563" s="875"/>
      <c r="E563" s="876"/>
      <c r="F563" s="877"/>
      <c r="G563" s="878"/>
      <c r="H563" s="879"/>
    </row>
    <row r="564" spans="1:8" s="86" customFormat="1" ht="10.5" customHeight="1">
      <c r="A564" s="872"/>
      <c r="B564" s="873"/>
      <c r="C564" s="874"/>
      <c r="D564" s="875"/>
      <c r="E564" s="876"/>
      <c r="F564" s="877"/>
      <c r="G564" s="878"/>
      <c r="H564" s="879"/>
    </row>
    <row r="565" spans="1:8" s="86" customFormat="1" ht="10.5" customHeight="1">
      <c r="A565" s="872"/>
      <c r="B565" s="873"/>
      <c r="C565" s="874"/>
      <c r="D565" s="875"/>
      <c r="E565" s="876"/>
      <c r="F565" s="877"/>
      <c r="G565" s="878"/>
      <c r="H565" s="879"/>
    </row>
    <row r="566" spans="1:8" s="86" customFormat="1" ht="10.5" customHeight="1">
      <c r="A566" s="872"/>
      <c r="B566" s="873"/>
      <c r="C566" s="874"/>
      <c r="D566" s="875"/>
      <c r="E566" s="876"/>
      <c r="F566" s="877"/>
      <c r="G566" s="878"/>
      <c r="H566" s="879"/>
    </row>
    <row r="567" spans="1:8" s="86" customFormat="1" ht="10.5" customHeight="1">
      <c r="A567" s="872"/>
      <c r="B567" s="873"/>
      <c r="C567" s="874"/>
      <c r="D567" s="875"/>
      <c r="E567" s="876"/>
      <c r="F567" s="877"/>
      <c r="G567" s="878"/>
      <c r="H567" s="879"/>
    </row>
    <row r="568" spans="1:8" s="86" customFormat="1" ht="10.5" customHeight="1">
      <c r="A568" s="872"/>
      <c r="B568" s="873"/>
      <c r="C568" s="874"/>
      <c r="D568" s="875"/>
      <c r="E568" s="876"/>
      <c r="F568" s="877"/>
      <c r="G568" s="878"/>
      <c r="H568" s="879"/>
    </row>
    <row r="569" spans="1:8" s="86" customFormat="1" ht="10.5" customHeight="1">
      <c r="A569" s="872"/>
      <c r="B569" s="873"/>
      <c r="C569" s="874"/>
      <c r="D569" s="875"/>
      <c r="E569" s="876"/>
      <c r="F569" s="877"/>
      <c r="G569" s="878"/>
      <c r="H569" s="879"/>
    </row>
    <row r="570" spans="1:8" s="86" customFormat="1" ht="10.5" customHeight="1">
      <c r="A570" s="872"/>
      <c r="B570" s="873"/>
      <c r="C570" s="874"/>
      <c r="D570" s="875"/>
      <c r="E570" s="876"/>
      <c r="F570" s="877"/>
      <c r="G570" s="878"/>
      <c r="H570" s="879"/>
    </row>
    <row r="571" spans="1:8" s="86" customFormat="1" ht="10.5" customHeight="1">
      <c r="A571" s="872"/>
      <c r="B571" s="873"/>
      <c r="C571" s="874"/>
      <c r="D571" s="875"/>
      <c r="E571" s="876"/>
      <c r="F571" s="877"/>
      <c r="G571" s="878"/>
      <c r="H571" s="879"/>
    </row>
    <row r="572" spans="1:8" s="86" customFormat="1" ht="10.5" customHeight="1">
      <c r="A572" s="872"/>
      <c r="B572" s="873"/>
      <c r="C572" s="874"/>
      <c r="D572" s="875"/>
      <c r="E572" s="876"/>
      <c r="F572" s="877"/>
      <c r="G572" s="878"/>
      <c r="H572" s="879"/>
    </row>
    <row r="573" spans="1:8" s="86" customFormat="1" ht="10.5" customHeight="1">
      <c r="A573" s="872"/>
      <c r="B573" s="873"/>
      <c r="C573" s="874"/>
      <c r="D573" s="875"/>
      <c r="E573" s="876"/>
      <c r="F573" s="877"/>
      <c r="G573" s="878"/>
      <c r="H573" s="879"/>
    </row>
    <row r="574" spans="1:8" s="86" customFormat="1" ht="10.5" customHeight="1">
      <c r="A574" s="872"/>
      <c r="B574" s="873"/>
      <c r="C574" s="874"/>
      <c r="D574" s="875"/>
      <c r="E574" s="876"/>
      <c r="F574" s="877"/>
      <c r="G574" s="878"/>
      <c r="H574" s="879"/>
    </row>
    <row r="575" spans="1:8" s="86" customFormat="1" ht="10.5" customHeight="1">
      <c r="A575" s="872"/>
      <c r="B575" s="873"/>
      <c r="C575" s="874"/>
      <c r="D575" s="875"/>
      <c r="E575" s="876"/>
      <c r="F575" s="877"/>
      <c r="G575" s="878"/>
      <c r="H575" s="879"/>
    </row>
    <row r="576" spans="1:8" s="86" customFormat="1" ht="10.5" customHeight="1">
      <c r="A576" s="872"/>
      <c r="B576" s="873"/>
      <c r="C576" s="874"/>
      <c r="D576" s="875"/>
      <c r="E576" s="876"/>
      <c r="F576" s="877"/>
      <c r="G576" s="878"/>
      <c r="H576" s="879"/>
    </row>
    <row r="577" spans="1:8" s="86" customFormat="1" ht="10.5" customHeight="1">
      <c r="A577" s="872"/>
      <c r="B577" s="873"/>
      <c r="C577" s="874"/>
      <c r="D577" s="875"/>
      <c r="E577" s="876"/>
      <c r="F577" s="877"/>
      <c r="G577" s="878"/>
      <c r="H577" s="879"/>
    </row>
    <row r="578" spans="1:8">
      <c r="E578" s="827"/>
      <c r="H578" s="829"/>
    </row>
    <row r="579" spans="1:8">
      <c r="E579" s="827"/>
      <c r="H579" s="829"/>
    </row>
    <row r="580" spans="1:8">
      <c r="E580" s="827"/>
      <c r="H580" s="829"/>
    </row>
    <row r="581" spans="1:8">
      <c r="E581" s="827"/>
      <c r="H581" s="829"/>
    </row>
    <row r="582" spans="1:8">
      <c r="E582" s="827"/>
      <c r="H582" s="829"/>
    </row>
    <row r="583" spans="1:8">
      <c r="E583" s="827"/>
      <c r="H583" s="829"/>
    </row>
    <row r="584" spans="1:8">
      <c r="E584" s="827"/>
      <c r="H584" s="829"/>
    </row>
    <row r="585" spans="1:8">
      <c r="E585" s="827"/>
      <c r="H585" s="829"/>
    </row>
    <row r="586" spans="1:8">
      <c r="E586" s="827"/>
      <c r="H586" s="829"/>
    </row>
    <row r="587" spans="1:8">
      <c r="E587" s="827"/>
      <c r="H587" s="829"/>
    </row>
    <row r="588" spans="1:8">
      <c r="E588" s="827"/>
      <c r="H588" s="829"/>
    </row>
    <row r="589" spans="1:8">
      <c r="E589" s="827"/>
      <c r="H589" s="829"/>
    </row>
    <row r="590" spans="1:8">
      <c r="E590" s="827"/>
      <c r="H590" s="829"/>
    </row>
    <row r="591" spans="1:8">
      <c r="E591" s="827"/>
      <c r="H591" s="829"/>
    </row>
    <row r="592" spans="1:8">
      <c r="E592" s="827"/>
      <c r="H592" s="829"/>
    </row>
    <row r="593" spans="5:8">
      <c r="E593" s="827"/>
      <c r="H593" s="829"/>
    </row>
    <row r="594" spans="5:8">
      <c r="E594" s="827"/>
      <c r="H594" s="829"/>
    </row>
    <row r="595" spans="5:8">
      <c r="E595" s="827"/>
      <c r="H595" s="829"/>
    </row>
    <row r="596" spans="5:8">
      <c r="E596" s="827"/>
      <c r="H596" s="829"/>
    </row>
    <row r="597" spans="5:8">
      <c r="E597" s="827"/>
      <c r="H597" s="829"/>
    </row>
    <row r="598" spans="5:8">
      <c r="E598" s="827"/>
      <c r="H598" s="829"/>
    </row>
    <row r="599" spans="5:8">
      <c r="E599" s="827"/>
      <c r="H599" s="829"/>
    </row>
    <row r="600" spans="5:8">
      <c r="E600" s="827"/>
      <c r="H600" s="829"/>
    </row>
    <row r="601" spans="5:8">
      <c r="E601" s="827"/>
      <c r="H601" s="829"/>
    </row>
    <row r="602" spans="5:8">
      <c r="E602" s="827"/>
      <c r="H602" s="829"/>
    </row>
    <row r="603" spans="5:8">
      <c r="E603" s="827"/>
      <c r="H603" s="829"/>
    </row>
    <row r="604" spans="5:8">
      <c r="E604" s="827"/>
      <c r="H604" s="829"/>
    </row>
    <row r="605" spans="5:8">
      <c r="E605" s="827"/>
      <c r="H605" s="829"/>
    </row>
    <row r="606" spans="5:8">
      <c r="E606" s="827"/>
      <c r="H606" s="829"/>
    </row>
    <row r="607" spans="5:8">
      <c r="E607" s="827"/>
      <c r="H607" s="829"/>
    </row>
    <row r="608" spans="5:8">
      <c r="E608" s="827"/>
      <c r="H608" s="829"/>
    </row>
    <row r="609" spans="5:8">
      <c r="E609" s="827"/>
      <c r="H609" s="829"/>
    </row>
    <row r="610" spans="5:8">
      <c r="E610" s="827"/>
      <c r="H610" s="829"/>
    </row>
    <row r="611" spans="5:8">
      <c r="E611" s="827"/>
      <c r="H611" s="829"/>
    </row>
    <row r="612" spans="5:8">
      <c r="E612" s="827"/>
      <c r="H612" s="829"/>
    </row>
    <row r="613" spans="5:8">
      <c r="E613" s="827"/>
      <c r="H613" s="829"/>
    </row>
    <row r="614" spans="5:8">
      <c r="E614" s="827"/>
      <c r="H614" s="829"/>
    </row>
    <row r="615" spans="5:8">
      <c r="E615" s="827"/>
      <c r="H615" s="829"/>
    </row>
    <row r="616" spans="5:8">
      <c r="E616" s="827"/>
      <c r="H616" s="829"/>
    </row>
    <row r="617" spans="5:8">
      <c r="E617" s="827"/>
      <c r="H617" s="829"/>
    </row>
    <row r="618" spans="5:8">
      <c r="E618" s="827"/>
      <c r="H618" s="829"/>
    </row>
    <row r="619" spans="5:8">
      <c r="E619" s="827"/>
      <c r="H619" s="829"/>
    </row>
    <row r="620" spans="5:8">
      <c r="E620" s="827"/>
      <c r="H620" s="829"/>
    </row>
    <row r="621" spans="5:8">
      <c r="E621" s="827"/>
      <c r="H621" s="829"/>
    </row>
    <row r="622" spans="5:8">
      <c r="E622" s="827"/>
      <c r="H622" s="829"/>
    </row>
    <row r="623" spans="5:8">
      <c r="E623" s="827"/>
      <c r="H623" s="829"/>
    </row>
    <row r="624" spans="5:8">
      <c r="E624" s="827"/>
      <c r="H624" s="829"/>
    </row>
    <row r="625" spans="5:8">
      <c r="E625" s="827"/>
      <c r="H625" s="829"/>
    </row>
    <row r="626" spans="5:8">
      <c r="E626" s="827"/>
      <c r="H626" s="829"/>
    </row>
    <row r="627" spans="5:8">
      <c r="E627" s="827"/>
      <c r="H627" s="829"/>
    </row>
    <row r="628" spans="5:8">
      <c r="E628" s="827"/>
      <c r="H628" s="829"/>
    </row>
    <row r="629" spans="5:8">
      <c r="E629" s="827"/>
      <c r="H629" s="829"/>
    </row>
    <row r="630" spans="5:8">
      <c r="E630" s="827"/>
      <c r="H630" s="829"/>
    </row>
    <row r="631" spans="5:8">
      <c r="E631" s="827"/>
      <c r="H631" s="829"/>
    </row>
    <row r="632" spans="5:8">
      <c r="E632" s="827"/>
      <c r="H632" s="829"/>
    </row>
    <row r="633" spans="5:8">
      <c r="E633" s="827"/>
      <c r="H633" s="829"/>
    </row>
    <row r="634" spans="5:8">
      <c r="E634" s="827"/>
      <c r="H634" s="829"/>
    </row>
    <row r="635" spans="5:8">
      <c r="E635" s="827"/>
      <c r="H635" s="829"/>
    </row>
    <row r="636" spans="5:8">
      <c r="E636" s="827"/>
      <c r="H636" s="829"/>
    </row>
    <row r="637" spans="5:8">
      <c r="E637" s="827"/>
      <c r="H637" s="829"/>
    </row>
    <row r="638" spans="5:8">
      <c r="E638" s="827"/>
      <c r="H638" s="829"/>
    </row>
    <row r="639" spans="5:8">
      <c r="E639" s="827"/>
      <c r="H639" s="829"/>
    </row>
    <row r="640" spans="5:8">
      <c r="E640" s="827"/>
      <c r="H640" s="829"/>
    </row>
    <row r="641" spans="5:8">
      <c r="E641" s="827"/>
      <c r="H641" s="829"/>
    </row>
    <row r="642" spans="5:8">
      <c r="E642" s="827"/>
      <c r="H642" s="829"/>
    </row>
    <row r="643" spans="5:8">
      <c r="E643" s="827"/>
      <c r="H643" s="829"/>
    </row>
    <row r="644" spans="5:8">
      <c r="E644" s="827"/>
      <c r="H644" s="829"/>
    </row>
    <row r="645" spans="5:8">
      <c r="E645" s="827"/>
      <c r="H645" s="829"/>
    </row>
    <row r="646" spans="5:8">
      <c r="E646" s="827"/>
      <c r="H646" s="829"/>
    </row>
    <row r="647" spans="5:8">
      <c r="E647" s="827"/>
      <c r="H647" s="829"/>
    </row>
    <row r="648" spans="5:8">
      <c r="E648" s="827"/>
      <c r="H648" s="829"/>
    </row>
    <row r="649" spans="5:8">
      <c r="E649" s="827"/>
      <c r="H649" s="829"/>
    </row>
    <row r="650" spans="5:8">
      <c r="E650" s="827"/>
      <c r="H650" s="829"/>
    </row>
    <row r="651" spans="5:8">
      <c r="E651" s="827"/>
      <c r="H651" s="829"/>
    </row>
    <row r="652" spans="5:8">
      <c r="E652" s="827"/>
      <c r="H652" s="829"/>
    </row>
    <row r="653" spans="5:8">
      <c r="E653" s="827"/>
      <c r="H653" s="829"/>
    </row>
    <row r="654" spans="5:8">
      <c r="E654" s="827"/>
      <c r="H654" s="829"/>
    </row>
    <row r="655" spans="5:8">
      <c r="E655" s="827"/>
      <c r="H655" s="829"/>
    </row>
    <row r="656" spans="5:8">
      <c r="E656" s="827"/>
      <c r="H656" s="829"/>
    </row>
    <row r="657" spans="5:8">
      <c r="E657" s="827"/>
      <c r="H657" s="829"/>
    </row>
    <row r="658" spans="5:8">
      <c r="E658" s="827"/>
      <c r="H658" s="829"/>
    </row>
    <row r="659" spans="5:8">
      <c r="E659" s="827"/>
      <c r="H659" s="829"/>
    </row>
    <row r="660" spans="5:8">
      <c r="E660" s="827"/>
      <c r="H660" s="829"/>
    </row>
    <row r="661" spans="5:8">
      <c r="E661" s="827"/>
      <c r="H661" s="829"/>
    </row>
    <row r="662" spans="5:8">
      <c r="E662" s="827"/>
      <c r="H662" s="829"/>
    </row>
    <row r="663" spans="5:8">
      <c r="E663" s="827"/>
      <c r="H663" s="829"/>
    </row>
    <row r="664" spans="5:8">
      <c r="E664" s="827"/>
      <c r="H664" s="829"/>
    </row>
    <row r="665" spans="5:8">
      <c r="E665" s="827"/>
      <c r="H665" s="829"/>
    </row>
    <row r="666" spans="5:8">
      <c r="E666" s="827"/>
      <c r="H666" s="829"/>
    </row>
    <row r="667" spans="5:8">
      <c r="E667" s="827"/>
      <c r="H667" s="829"/>
    </row>
    <row r="668" spans="5:8">
      <c r="E668" s="827"/>
      <c r="H668" s="829"/>
    </row>
    <row r="669" spans="5:8">
      <c r="E669" s="827"/>
      <c r="H669" s="829"/>
    </row>
    <row r="670" spans="5:8">
      <c r="E670" s="827"/>
      <c r="H670" s="829"/>
    </row>
    <row r="671" spans="5:8">
      <c r="E671" s="827"/>
      <c r="H671" s="829"/>
    </row>
    <row r="672" spans="5:8">
      <c r="E672" s="827"/>
      <c r="H672" s="829"/>
    </row>
    <row r="673" spans="5:8">
      <c r="E673" s="827"/>
      <c r="H673" s="829"/>
    </row>
    <row r="674" spans="5:8">
      <c r="E674" s="827"/>
      <c r="H674" s="829"/>
    </row>
    <row r="675" spans="5:8">
      <c r="E675" s="827"/>
      <c r="H675" s="829"/>
    </row>
    <row r="676" spans="5:8">
      <c r="E676" s="827"/>
      <c r="H676" s="829"/>
    </row>
    <row r="677" spans="5:8">
      <c r="E677" s="827"/>
      <c r="H677" s="829"/>
    </row>
    <row r="678" spans="5:8">
      <c r="E678" s="827"/>
      <c r="H678" s="829"/>
    </row>
    <row r="679" spans="5:8">
      <c r="E679" s="827"/>
      <c r="H679" s="829"/>
    </row>
    <row r="680" spans="5:8">
      <c r="E680" s="827"/>
      <c r="H680" s="829"/>
    </row>
    <row r="681" spans="5:8">
      <c r="E681" s="827"/>
      <c r="H681" s="829"/>
    </row>
    <row r="682" spans="5:8">
      <c r="E682" s="827"/>
      <c r="H682" s="829"/>
    </row>
    <row r="683" spans="5:8">
      <c r="E683" s="827"/>
      <c r="H683" s="829"/>
    </row>
    <row r="684" spans="5:8">
      <c r="E684" s="827"/>
      <c r="H684" s="829"/>
    </row>
    <row r="685" spans="5:8">
      <c r="E685" s="827"/>
      <c r="H685" s="829"/>
    </row>
    <row r="686" spans="5:8">
      <c r="E686" s="827"/>
      <c r="H686" s="829"/>
    </row>
    <row r="687" spans="5:8">
      <c r="E687" s="827"/>
      <c r="H687" s="829"/>
    </row>
    <row r="688" spans="5:8">
      <c r="E688" s="827"/>
      <c r="H688" s="829"/>
    </row>
    <row r="689" spans="5:8">
      <c r="E689" s="827"/>
      <c r="H689" s="829"/>
    </row>
    <row r="690" spans="5:8">
      <c r="E690" s="827"/>
      <c r="H690" s="829"/>
    </row>
    <row r="691" spans="5:8">
      <c r="E691" s="827"/>
      <c r="H691" s="829"/>
    </row>
    <row r="692" spans="5:8">
      <c r="E692" s="827"/>
      <c r="H692" s="829"/>
    </row>
    <row r="693" spans="5:8">
      <c r="E693" s="827"/>
      <c r="H693" s="829"/>
    </row>
    <row r="694" spans="5:8">
      <c r="E694" s="827"/>
      <c r="H694" s="829"/>
    </row>
    <row r="695" spans="5:8">
      <c r="E695" s="827"/>
      <c r="H695" s="829"/>
    </row>
    <row r="696" spans="5:8">
      <c r="E696" s="827"/>
      <c r="H696" s="829"/>
    </row>
    <row r="697" spans="5:8">
      <c r="E697" s="827"/>
      <c r="H697" s="829"/>
    </row>
    <row r="698" spans="5:8">
      <c r="E698" s="827"/>
      <c r="H698" s="829"/>
    </row>
    <row r="699" spans="5:8">
      <c r="E699" s="827"/>
      <c r="H699" s="829"/>
    </row>
    <row r="700" spans="5:8">
      <c r="E700" s="827"/>
      <c r="H700" s="829"/>
    </row>
    <row r="701" spans="5:8">
      <c r="E701" s="827"/>
      <c r="H701" s="829"/>
    </row>
    <row r="702" spans="5:8">
      <c r="E702" s="827"/>
      <c r="H702" s="829"/>
    </row>
    <row r="703" spans="5:8">
      <c r="E703" s="827"/>
      <c r="H703" s="829"/>
    </row>
    <row r="704" spans="5:8">
      <c r="E704" s="827"/>
      <c r="H704" s="829"/>
    </row>
    <row r="705" spans="5:8">
      <c r="E705" s="827"/>
      <c r="H705" s="829"/>
    </row>
    <row r="706" spans="5:8">
      <c r="E706" s="827"/>
      <c r="H706" s="829"/>
    </row>
    <row r="707" spans="5:8">
      <c r="E707" s="827"/>
      <c r="H707" s="829"/>
    </row>
    <row r="708" spans="5:8">
      <c r="E708" s="827"/>
      <c r="H708" s="829"/>
    </row>
    <row r="709" spans="5:8">
      <c r="E709" s="827"/>
      <c r="H709" s="829"/>
    </row>
    <row r="710" spans="5:8">
      <c r="E710" s="827"/>
      <c r="H710" s="829"/>
    </row>
    <row r="711" spans="5:8">
      <c r="E711" s="827"/>
      <c r="H711" s="829"/>
    </row>
    <row r="712" spans="5:8">
      <c r="E712" s="827"/>
      <c r="H712" s="829"/>
    </row>
    <row r="713" spans="5:8">
      <c r="E713" s="827"/>
      <c r="H713" s="829"/>
    </row>
    <row r="714" spans="5:8">
      <c r="E714" s="827"/>
      <c r="H714" s="829"/>
    </row>
    <row r="715" spans="5:8">
      <c r="E715" s="827"/>
      <c r="H715" s="829"/>
    </row>
    <row r="716" spans="5:8">
      <c r="E716" s="827"/>
      <c r="H716" s="829"/>
    </row>
    <row r="717" spans="5:8">
      <c r="E717" s="827"/>
      <c r="H717" s="829"/>
    </row>
    <row r="718" spans="5:8">
      <c r="E718" s="827"/>
      <c r="H718" s="829"/>
    </row>
    <row r="719" spans="5:8">
      <c r="E719" s="827"/>
      <c r="H719" s="829"/>
    </row>
    <row r="720" spans="5:8">
      <c r="E720" s="827"/>
      <c r="H720" s="829"/>
    </row>
    <row r="721" spans="5:8">
      <c r="E721" s="827"/>
      <c r="H721" s="829"/>
    </row>
    <row r="722" spans="5:8">
      <c r="E722" s="827"/>
      <c r="H722" s="829"/>
    </row>
    <row r="723" spans="5:8">
      <c r="E723" s="827"/>
      <c r="H723" s="829"/>
    </row>
    <row r="724" spans="5:8">
      <c r="E724" s="827"/>
      <c r="H724" s="829"/>
    </row>
    <row r="725" spans="5:8">
      <c r="E725" s="827"/>
      <c r="H725" s="829"/>
    </row>
    <row r="726" spans="5:8">
      <c r="E726" s="827"/>
      <c r="H726" s="829"/>
    </row>
    <row r="727" spans="5:8">
      <c r="E727" s="827"/>
      <c r="H727" s="829"/>
    </row>
    <row r="728" spans="5:8">
      <c r="E728" s="827"/>
      <c r="H728" s="829"/>
    </row>
    <row r="729" spans="5:8">
      <c r="E729" s="827"/>
      <c r="H729" s="829"/>
    </row>
    <row r="730" spans="5:8">
      <c r="E730" s="827"/>
      <c r="H730" s="829"/>
    </row>
    <row r="731" spans="5:8">
      <c r="E731" s="827"/>
      <c r="H731" s="829"/>
    </row>
    <row r="732" spans="5:8">
      <c r="E732" s="827"/>
      <c r="H732" s="829"/>
    </row>
    <row r="733" spans="5:8">
      <c r="E733" s="827"/>
      <c r="H733" s="829"/>
    </row>
    <row r="734" spans="5:8">
      <c r="E734" s="827"/>
      <c r="H734" s="829"/>
    </row>
    <row r="735" spans="5:8">
      <c r="E735" s="827"/>
      <c r="H735" s="829"/>
    </row>
    <row r="736" spans="5:8">
      <c r="E736" s="827"/>
      <c r="H736" s="829"/>
    </row>
    <row r="737" spans="5:8">
      <c r="E737" s="827"/>
      <c r="H737" s="829"/>
    </row>
    <row r="738" spans="5:8">
      <c r="E738" s="827"/>
      <c r="H738" s="829"/>
    </row>
    <row r="739" spans="5:8">
      <c r="E739" s="827"/>
      <c r="H739" s="829"/>
    </row>
    <row r="740" spans="5:8">
      <c r="E740" s="827"/>
      <c r="H740" s="829"/>
    </row>
    <row r="741" spans="5:8">
      <c r="E741" s="827"/>
      <c r="H741" s="829"/>
    </row>
    <row r="742" spans="5:8">
      <c r="E742" s="827"/>
      <c r="H742" s="829"/>
    </row>
    <row r="743" spans="5:8">
      <c r="E743" s="827"/>
      <c r="H743" s="829"/>
    </row>
    <row r="744" spans="5:8">
      <c r="E744" s="827"/>
      <c r="H744" s="829"/>
    </row>
    <row r="745" spans="5:8">
      <c r="E745" s="827"/>
      <c r="H745" s="829"/>
    </row>
    <row r="746" spans="5:8">
      <c r="E746" s="827"/>
      <c r="H746" s="829"/>
    </row>
    <row r="747" spans="5:8">
      <c r="E747" s="827"/>
      <c r="H747" s="829"/>
    </row>
    <row r="748" spans="5:8">
      <c r="E748" s="827"/>
      <c r="H748" s="829"/>
    </row>
    <row r="749" spans="5:8">
      <c r="E749" s="827"/>
      <c r="H749" s="829"/>
    </row>
    <row r="750" spans="5:8">
      <c r="E750" s="827"/>
      <c r="H750" s="829"/>
    </row>
    <row r="751" spans="5:8">
      <c r="E751" s="827"/>
      <c r="H751" s="829"/>
    </row>
    <row r="752" spans="5:8">
      <c r="E752" s="827"/>
      <c r="H752" s="829"/>
    </row>
    <row r="753" spans="5:8">
      <c r="E753" s="827"/>
      <c r="H753" s="829"/>
    </row>
    <row r="754" spans="5:8">
      <c r="E754" s="827"/>
      <c r="H754" s="829"/>
    </row>
    <row r="755" spans="5:8">
      <c r="E755" s="827"/>
      <c r="H755" s="829"/>
    </row>
    <row r="756" spans="5:8">
      <c r="E756" s="827"/>
      <c r="H756" s="829"/>
    </row>
    <row r="757" spans="5:8">
      <c r="E757" s="827"/>
      <c r="H757" s="829"/>
    </row>
    <row r="758" spans="5:8">
      <c r="E758" s="827"/>
      <c r="H758" s="829"/>
    </row>
    <row r="759" spans="5:8">
      <c r="E759" s="827"/>
      <c r="H759" s="829"/>
    </row>
    <row r="760" spans="5:8">
      <c r="E760" s="827"/>
      <c r="H760" s="829"/>
    </row>
    <row r="761" spans="5:8">
      <c r="E761" s="827"/>
      <c r="H761" s="829"/>
    </row>
    <row r="762" spans="5:8">
      <c r="E762" s="827"/>
      <c r="H762" s="829"/>
    </row>
    <row r="763" spans="5:8">
      <c r="E763" s="827"/>
      <c r="H763" s="829"/>
    </row>
    <row r="764" spans="5:8">
      <c r="E764" s="827"/>
      <c r="H764" s="829"/>
    </row>
    <row r="765" spans="5:8">
      <c r="E765" s="827"/>
      <c r="H765" s="829"/>
    </row>
    <row r="766" spans="5:8">
      <c r="E766" s="827"/>
      <c r="H766" s="829"/>
    </row>
    <row r="767" spans="5:8">
      <c r="E767" s="827"/>
      <c r="H767" s="829"/>
    </row>
    <row r="768" spans="5:8">
      <c r="E768" s="827"/>
      <c r="H768" s="829"/>
    </row>
    <row r="769" spans="5:8">
      <c r="E769" s="827"/>
      <c r="H769" s="829"/>
    </row>
    <row r="770" spans="5:8">
      <c r="E770" s="827"/>
      <c r="H770" s="829"/>
    </row>
    <row r="771" spans="5:8">
      <c r="E771" s="827"/>
      <c r="H771" s="829"/>
    </row>
    <row r="772" spans="5:8">
      <c r="E772" s="827"/>
      <c r="H772" s="829"/>
    </row>
    <row r="773" spans="5:8">
      <c r="E773" s="827"/>
      <c r="H773" s="829"/>
    </row>
    <row r="774" spans="5:8">
      <c r="E774" s="827"/>
      <c r="H774" s="829"/>
    </row>
    <row r="775" spans="5:8">
      <c r="E775" s="827"/>
      <c r="H775" s="829"/>
    </row>
    <row r="776" spans="5:8">
      <c r="E776" s="827"/>
      <c r="H776" s="829"/>
    </row>
    <row r="777" spans="5:8">
      <c r="E777" s="827"/>
      <c r="H777" s="829"/>
    </row>
    <row r="778" spans="5:8">
      <c r="E778" s="827"/>
      <c r="H778" s="829"/>
    </row>
    <row r="779" spans="5:8">
      <c r="E779" s="827"/>
      <c r="H779" s="829"/>
    </row>
    <row r="780" spans="5:8">
      <c r="E780" s="827"/>
      <c r="H780" s="829"/>
    </row>
    <row r="781" spans="5:8">
      <c r="E781" s="827"/>
      <c r="H781" s="829"/>
    </row>
    <row r="782" spans="5:8">
      <c r="E782" s="827"/>
      <c r="H782" s="829"/>
    </row>
    <row r="783" spans="5:8">
      <c r="E783" s="827"/>
      <c r="H783" s="829"/>
    </row>
    <row r="784" spans="5:8">
      <c r="E784" s="827"/>
      <c r="H784" s="829"/>
    </row>
    <row r="785" spans="5:8">
      <c r="E785" s="827"/>
      <c r="H785" s="829"/>
    </row>
    <row r="786" spans="5:8">
      <c r="E786" s="827"/>
      <c r="H786" s="829"/>
    </row>
    <row r="787" spans="5:8">
      <c r="E787" s="827"/>
      <c r="H787" s="829"/>
    </row>
    <row r="788" spans="5:8">
      <c r="E788" s="827"/>
      <c r="H788" s="829"/>
    </row>
    <row r="789" spans="5:8">
      <c r="E789" s="827"/>
      <c r="H789" s="829"/>
    </row>
    <row r="790" spans="5:8">
      <c r="E790" s="827"/>
      <c r="H790" s="829"/>
    </row>
    <row r="791" spans="5:8">
      <c r="E791" s="827"/>
      <c r="H791" s="829"/>
    </row>
    <row r="792" spans="5:8">
      <c r="E792" s="827"/>
      <c r="H792" s="829"/>
    </row>
    <row r="793" spans="5:8">
      <c r="E793" s="827"/>
      <c r="H793" s="829"/>
    </row>
    <row r="794" spans="5:8">
      <c r="E794" s="827"/>
      <c r="H794" s="829"/>
    </row>
    <row r="795" spans="5:8">
      <c r="E795" s="827"/>
      <c r="H795" s="829"/>
    </row>
    <row r="796" spans="5:8">
      <c r="E796" s="827"/>
      <c r="H796" s="829"/>
    </row>
    <row r="797" spans="5:8">
      <c r="E797" s="827"/>
      <c r="H797" s="829"/>
    </row>
    <row r="798" spans="5:8">
      <c r="E798" s="827"/>
      <c r="H798" s="829"/>
    </row>
    <row r="799" spans="5:8">
      <c r="E799" s="827"/>
      <c r="H799" s="829"/>
    </row>
    <row r="800" spans="5:8">
      <c r="E800" s="827"/>
      <c r="H800" s="829"/>
    </row>
    <row r="801" spans="5:8">
      <c r="E801" s="827"/>
      <c r="H801" s="829"/>
    </row>
    <row r="802" spans="5:8">
      <c r="E802" s="827"/>
      <c r="H802" s="829"/>
    </row>
    <row r="803" spans="5:8">
      <c r="E803" s="827"/>
      <c r="H803" s="829"/>
    </row>
    <row r="804" spans="5:8">
      <c r="E804" s="827"/>
      <c r="H804" s="829"/>
    </row>
    <row r="805" spans="5:8">
      <c r="E805" s="827"/>
      <c r="H805" s="829"/>
    </row>
    <row r="806" spans="5:8">
      <c r="E806" s="827"/>
      <c r="H806" s="829"/>
    </row>
    <row r="807" spans="5:8">
      <c r="E807" s="827"/>
      <c r="H807" s="829"/>
    </row>
    <row r="808" spans="5:8">
      <c r="E808" s="827"/>
      <c r="H808" s="829"/>
    </row>
    <row r="809" spans="5:8">
      <c r="E809" s="827"/>
      <c r="H809" s="829"/>
    </row>
    <row r="810" spans="5:8">
      <c r="E810" s="827"/>
      <c r="H810" s="829"/>
    </row>
    <row r="811" spans="5:8">
      <c r="E811" s="827"/>
      <c r="H811" s="829"/>
    </row>
    <row r="812" spans="5:8">
      <c r="E812" s="827"/>
      <c r="H812" s="829"/>
    </row>
    <row r="813" spans="5:8">
      <c r="E813" s="827"/>
      <c r="H813" s="829"/>
    </row>
    <row r="814" spans="5:8">
      <c r="E814" s="827"/>
      <c r="H814" s="829"/>
    </row>
    <row r="815" spans="5:8">
      <c r="E815" s="827"/>
      <c r="H815" s="829"/>
    </row>
    <row r="816" spans="5:8">
      <c r="E816" s="827"/>
      <c r="H816" s="829"/>
    </row>
    <row r="817" spans="5:8">
      <c r="E817" s="827"/>
      <c r="H817" s="829"/>
    </row>
    <row r="818" spans="5:8">
      <c r="E818" s="827"/>
      <c r="H818" s="829"/>
    </row>
    <row r="819" spans="5:8">
      <c r="E819" s="827"/>
      <c r="H819" s="829"/>
    </row>
    <row r="820" spans="5:8">
      <c r="E820" s="827"/>
      <c r="H820" s="829"/>
    </row>
    <row r="821" spans="5:8">
      <c r="E821" s="827"/>
      <c r="H821" s="829"/>
    </row>
    <row r="822" spans="5:8">
      <c r="E822" s="827"/>
      <c r="H822" s="829"/>
    </row>
    <row r="823" spans="5:8">
      <c r="E823" s="827"/>
      <c r="H823" s="829"/>
    </row>
    <row r="824" spans="5:8">
      <c r="E824" s="827"/>
      <c r="H824" s="829"/>
    </row>
    <row r="825" spans="5:8">
      <c r="E825" s="827"/>
      <c r="H825" s="829"/>
    </row>
    <row r="826" spans="5:8">
      <c r="E826" s="827"/>
      <c r="H826" s="829"/>
    </row>
    <row r="827" spans="5:8">
      <c r="E827" s="827"/>
      <c r="H827" s="829"/>
    </row>
    <row r="828" spans="5:8">
      <c r="E828" s="827"/>
      <c r="H828" s="829"/>
    </row>
    <row r="829" spans="5:8">
      <c r="E829" s="827"/>
      <c r="H829" s="829"/>
    </row>
    <row r="830" spans="5:8">
      <c r="E830" s="827"/>
      <c r="H830" s="829"/>
    </row>
    <row r="831" spans="5:8">
      <c r="E831" s="827"/>
      <c r="H831" s="829"/>
    </row>
    <row r="832" spans="5:8">
      <c r="E832" s="827"/>
      <c r="H832" s="829"/>
    </row>
    <row r="833" spans="5:8">
      <c r="E833" s="827"/>
      <c r="H833" s="829"/>
    </row>
    <row r="834" spans="5:8">
      <c r="E834" s="827"/>
      <c r="H834" s="829"/>
    </row>
    <row r="835" spans="5:8">
      <c r="E835" s="827"/>
      <c r="H835" s="829"/>
    </row>
    <row r="836" spans="5:8">
      <c r="E836" s="827"/>
      <c r="H836" s="829"/>
    </row>
    <row r="837" spans="5:8">
      <c r="E837" s="827"/>
      <c r="H837" s="829"/>
    </row>
    <row r="838" spans="5:8">
      <c r="E838" s="827"/>
      <c r="H838" s="829"/>
    </row>
    <row r="839" spans="5:8">
      <c r="E839" s="827"/>
      <c r="H839" s="829"/>
    </row>
    <row r="840" spans="5:8">
      <c r="E840" s="827"/>
      <c r="H840" s="829"/>
    </row>
    <row r="841" spans="5:8">
      <c r="E841" s="827"/>
      <c r="H841" s="829"/>
    </row>
    <row r="842" spans="5:8">
      <c r="E842" s="827"/>
      <c r="H842" s="829"/>
    </row>
    <row r="843" spans="5:8">
      <c r="E843" s="827"/>
      <c r="H843" s="829"/>
    </row>
    <row r="844" spans="5:8">
      <c r="E844" s="827"/>
      <c r="H844" s="829"/>
    </row>
    <row r="845" spans="5:8">
      <c r="E845" s="827"/>
      <c r="H845" s="829"/>
    </row>
    <row r="846" spans="5:8">
      <c r="E846" s="827"/>
      <c r="H846" s="829"/>
    </row>
    <row r="847" spans="5:8">
      <c r="E847" s="827"/>
      <c r="H847" s="829"/>
    </row>
    <row r="848" spans="5:8">
      <c r="E848" s="827"/>
      <c r="H848" s="829"/>
    </row>
    <row r="849" spans="5:8">
      <c r="E849" s="827"/>
      <c r="H849" s="829"/>
    </row>
    <row r="850" spans="5:8">
      <c r="E850" s="827"/>
      <c r="H850" s="829"/>
    </row>
    <row r="851" spans="5:8">
      <c r="E851" s="827"/>
      <c r="H851" s="829"/>
    </row>
    <row r="852" spans="5:8">
      <c r="E852" s="827"/>
      <c r="H852" s="829"/>
    </row>
    <row r="853" spans="5:8">
      <c r="E853" s="827"/>
      <c r="H853" s="829"/>
    </row>
    <row r="854" spans="5:8">
      <c r="E854" s="827"/>
      <c r="H854" s="829"/>
    </row>
    <row r="855" spans="5:8">
      <c r="E855" s="827"/>
      <c r="H855" s="829"/>
    </row>
    <row r="856" spans="5:8">
      <c r="E856" s="827"/>
      <c r="H856" s="829"/>
    </row>
    <row r="857" spans="5:8">
      <c r="E857" s="827"/>
      <c r="H857" s="829"/>
    </row>
    <row r="858" spans="5:8">
      <c r="E858" s="827"/>
      <c r="H858" s="829"/>
    </row>
    <row r="859" spans="5:8">
      <c r="E859" s="827"/>
      <c r="H859" s="829"/>
    </row>
    <row r="860" spans="5:8">
      <c r="E860" s="827"/>
      <c r="H860" s="829"/>
    </row>
    <row r="861" spans="5:8">
      <c r="E861" s="827"/>
      <c r="H861" s="829"/>
    </row>
    <row r="862" spans="5:8">
      <c r="E862" s="827"/>
      <c r="H862" s="829"/>
    </row>
    <row r="863" spans="5:8">
      <c r="E863" s="827"/>
      <c r="H863" s="829"/>
    </row>
    <row r="864" spans="5:8">
      <c r="E864" s="827"/>
      <c r="H864" s="829"/>
    </row>
    <row r="865" spans="5:8">
      <c r="E865" s="827"/>
      <c r="H865" s="829"/>
    </row>
    <row r="866" spans="5:8">
      <c r="E866" s="827"/>
      <c r="H866" s="829"/>
    </row>
    <row r="867" spans="5:8">
      <c r="E867" s="827"/>
      <c r="H867" s="829"/>
    </row>
    <row r="868" spans="5:8">
      <c r="E868" s="827"/>
      <c r="H868" s="829"/>
    </row>
    <row r="869" spans="5:8">
      <c r="E869" s="827"/>
      <c r="H869" s="829"/>
    </row>
    <row r="870" spans="5:8">
      <c r="E870" s="827"/>
    </row>
    <row r="871" spans="5:8">
      <c r="E871" s="827"/>
    </row>
    <row r="872" spans="5:8">
      <c r="E872" s="827"/>
    </row>
    <row r="873" spans="5:8">
      <c r="E873" s="827"/>
    </row>
    <row r="874" spans="5:8">
      <c r="E874" s="827"/>
    </row>
    <row r="875" spans="5:8">
      <c r="E875" s="827"/>
    </row>
    <row r="876" spans="5:8">
      <c r="E876" s="827"/>
    </row>
    <row r="877" spans="5:8">
      <c r="E877" s="827"/>
    </row>
    <row r="878" spans="5:8">
      <c r="E878" s="827"/>
    </row>
    <row r="879" spans="5:8">
      <c r="E879" s="827"/>
    </row>
    <row r="880" spans="5:8">
      <c r="E880" s="827"/>
    </row>
    <row r="881" spans="5:5">
      <c r="E881" s="827"/>
    </row>
    <row r="882" spans="5:5">
      <c r="E882" s="827"/>
    </row>
    <row r="883" spans="5:5">
      <c r="E883" s="827"/>
    </row>
    <row r="884" spans="5:5">
      <c r="E884" s="827"/>
    </row>
    <row r="885" spans="5:5">
      <c r="E885" s="827"/>
    </row>
    <row r="886" spans="5:5">
      <c r="E886" s="827"/>
    </row>
    <row r="887" spans="5:5">
      <c r="E887" s="827"/>
    </row>
    <row r="888" spans="5:5">
      <c r="E888" s="827"/>
    </row>
    <row r="889" spans="5:5">
      <c r="E889" s="827"/>
    </row>
    <row r="890" spans="5:5">
      <c r="E890" s="827"/>
    </row>
    <row r="891" spans="5:5">
      <c r="E891" s="827"/>
    </row>
    <row r="892" spans="5:5">
      <c r="E892" s="827"/>
    </row>
    <row r="893" spans="5:5">
      <c r="E893" s="827"/>
    </row>
    <row r="894" spans="5:5">
      <c r="E894" s="827"/>
    </row>
    <row r="895" spans="5:5">
      <c r="E895" s="827"/>
    </row>
    <row r="896" spans="5:5">
      <c r="E896" s="827"/>
    </row>
    <row r="897" spans="5:5">
      <c r="E897" s="827"/>
    </row>
    <row r="898" spans="5:5">
      <c r="E898" s="827"/>
    </row>
    <row r="899" spans="5:5">
      <c r="E899" s="827"/>
    </row>
    <row r="900" spans="5:5">
      <c r="E900" s="827"/>
    </row>
    <row r="901" spans="5:5">
      <c r="E901" s="827"/>
    </row>
    <row r="902" spans="5:5">
      <c r="E902" s="827"/>
    </row>
    <row r="903" spans="5:5">
      <c r="E903" s="827"/>
    </row>
    <row r="904" spans="5:5">
      <c r="E904" s="827"/>
    </row>
    <row r="905" spans="5:5">
      <c r="E905" s="827"/>
    </row>
    <row r="906" spans="5:5">
      <c r="E906" s="827"/>
    </row>
    <row r="907" spans="5:5">
      <c r="E907" s="827"/>
    </row>
    <row r="908" spans="5:5">
      <c r="E908" s="827"/>
    </row>
    <row r="909" spans="5:5">
      <c r="E909" s="827"/>
    </row>
    <row r="910" spans="5:5">
      <c r="E910" s="827"/>
    </row>
    <row r="911" spans="5:5">
      <c r="E911" s="827"/>
    </row>
    <row r="912" spans="5:5">
      <c r="E912" s="827"/>
    </row>
    <row r="913" spans="5:5">
      <c r="E913" s="827"/>
    </row>
    <row r="914" spans="5:5">
      <c r="E914" s="827"/>
    </row>
    <row r="915" spans="5:5">
      <c r="E915" s="827"/>
    </row>
    <row r="916" spans="5:5">
      <c r="E916" s="827"/>
    </row>
    <row r="917" spans="5:5">
      <c r="E917" s="827"/>
    </row>
    <row r="918" spans="5:5">
      <c r="E918" s="827"/>
    </row>
    <row r="919" spans="5:5">
      <c r="E919" s="827"/>
    </row>
    <row r="920" spans="5:5">
      <c r="E920" s="827"/>
    </row>
    <row r="921" spans="5:5">
      <c r="E921" s="827"/>
    </row>
    <row r="922" spans="5:5">
      <c r="E922" s="827"/>
    </row>
    <row r="923" spans="5:5">
      <c r="E923" s="827"/>
    </row>
    <row r="924" spans="5:5">
      <c r="E924" s="827"/>
    </row>
    <row r="925" spans="5:5">
      <c r="E925" s="827"/>
    </row>
    <row r="926" spans="5:5">
      <c r="E926" s="827"/>
    </row>
    <row r="927" spans="5:5">
      <c r="E927" s="827"/>
    </row>
    <row r="928" spans="5:5">
      <c r="E928" s="827"/>
    </row>
    <row r="929" spans="5:5">
      <c r="E929" s="827"/>
    </row>
    <row r="930" spans="5:5">
      <c r="E930" s="827"/>
    </row>
    <row r="931" spans="5:5">
      <c r="E931" s="827"/>
    </row>
    <row r="932" spans="5:5">
      <c r="E932" s="827"/>
    </row>
    <row r="933" spans="5:5">
      <c r="E933" s="827"/>
    </row>
    <row r="934" spans="5:5">
      <c r="E934" s="827"/>
    </row>
    <row r="935" spans="5:5">
      <c r="E935" s="827"/>
    </row>
    <row r="936" spans="5:5">
      <c r="E936" s="827"/>
    </row>
    <row r="937" spans="5:5">
      <c r="E937" s="827"/>
    </row>
    <row r="938" spans="5:5">
      <c r="E938" s="827"/>
    </row>
    <row r="939" spans="5:5">
      <c r="E939" s="827"/>
    </row>
    <row r="940" spans="5:5">
      <c r="E940" s="827"/>
    </row>
    <row r="941" spans="5:5">
      <c r="E941" s="827"/>
    </row>
    <row r="942" spans="5:5">
      <c r="E942" s="827"/>
    </row>
    <row r="943" spans="5:5">
      <c r="E943" s="827"/>
    </row>
    <row r="944" spans="5:5">
      <c r="E944" s="827"/>
    </row>
    <row r="945" spans="5:5">
      <c r="E945" s="827"/>
    </row>
    <row r="946" spans="5:5">
      <c r="E946" s="827"/>
    </row>
    <row r="947" spans="5:5">
      <c r="E947" s="827"/>
    </row>
    <row r="948" spans="5:5">
      <c r="E948" s="827"/>
    </row>
    <row r="949" spans="5:5">
      <c r="E949" s="827"/>
    </row>
    <row r="950" spans="5:5">
      <c r="E950" s="827"/>
    </row>
    <row r="951" spans="5:5">
      <c r="E951" s="827"/>
    </row>
    <row r="952" spans="5:5">
      <c r="E952" s="827"/>
    </row>
    <row r="953" spans="5:5">
      <c r="E953" s="827"/>
    </row>
    <row r="954" spans="5:5">
      <c r="E954" s="827"/>
    </row>
    <row r="955" spans="5:5">
      <c r="E955" s="827"/>
    </row>
    <row r="956" spans="5:5">
      <c r="E956" s="827"/>
    </row>
    <row r="957" spans="5:5">
      <c r="E957" s="827"/>
    </row>
    <row r="958" spans="5:5">
      <c r="E958" s="827"/>
    </row>
    <row r="959" spans="5:5">
      <c r="E959" s="827"/>
    </row>
    <row r="960" spans="5:5">
      <c r="E960" s="827"/>
    </row>
    <row r="961" spans="5:5">
      <c r="E961" s="827"/>
    </row>
    <row r="962" spans="5:5">
      <c r="E962" s="827"/>
    </row>
    <row r="963" spans="5:5">
      <c r="E963" s="827"/>
    </row>
    <row r="964" spans="5:5">
      <c r="E964" s="827"/>
    </row>
    <row r="965" spans="5:5">
      <c r="E965" s="827"/>
    </row>
    <row r="966" spans="5:5">
      <c r="E966" s="827"/>
    </row>
    <row r="967" spans="5:5">
      <c r="E967" s="827"/>
    </row>
    <row r="968" spans="5:5">
      <c r="E968" s="827"/>
    </row>
    <row r="969" spans="5:5">
      <c r="E969" s="827"/>
    </row>
    <row r="970" spans="5:5">
      <c r="E970" s="827"/>
    </row>
    <row r="971" spans="5:5">
      <c r="E971" s="827"/>
    </row>
    <row r="972" spans="5:5">
      <c r="E972" s="827"/>
    </row>
    <row r="973" spans="5:5">
      <c r="E973" s="827"/>
    </row>
    <row r="974" spans="5:5">
      <c r="E974" s="827"/>
    </row>
    <row r="975" spans="5:5">
      <c r="E975" s="827"/>
    </row>
    <row r="976" spans="5:5">
      <c r="E976" s="827"/>
    </row>
    <row r="977" spans="5:5">
      <c r="E977" s="827"/>
    </row>
    <row r="978" spans="5:5">
      <c r="E978" s="827"/>
    </row>
    <row r="979" spans="5:5">
      <c r="E979" s="827"/>
    </row>
    <row r="980" spans="5:5">
      <c r="E980" s="827"/>
    </row>
    <row r="981" spans="5:5">
      <c r="E981" s="827"/>
    </row>
    <row r="982" spans="5:5">
      <c r="E982" s="827"/>
    </row>
    <row r="983" spans="5:5">
      <c r="E983" s="827"/>
    </row>
    <row r="984" spans="5:5">
      <c r="E984" s="827"/>
    </row>
    <row r="985" spans="5:5">
      <c r="E985" s="827"/>
    </row>
    <row r="986" spans="5:5">
      <c r="E986" s="827"/>
    </row>
    <row r="987" spans="5:5">
      <c r="E987" s="827"/>
    </row>
    <row r="988" spans="5:5">
      <c r="E988" s="827"/>
    </row>
    <row r="989" spans="5:5">
      <c r="E989" s="827"/>
    </row>
    <row r="990" spans="5:5">
      <c r="E990" s="827"/>
    </row>
    <row r="991" spans="5:5">
      <c r="E991" s="827"/>
    </row>
    <row r="992" spans="5:5">
      <c r="E992" s="827"/>
    </row>
    <row r="993" spans="5:5">
      <c r="E993" s="827"/>
    </row>
    <row r="994" spans="5:5">
      <c r="E994" s="827"/>
    </row>
    <row r="995" spans="5:5">
      <c r="E995" s="827"/>
    </row>
    <row r="996" spans="5:5">
      <c r="E996" s="827"/>
    </row>
    <row r="997" spans="5:5">
      <c r="E997" s="827"/>
    </row>
    <row r="998" spans="5:5">
      <c r="E998" s="827"/>
    </row>
    <row r="999" spans="5:5">
      <c r="E999" s="827"/>
    </row>
    <row r="1000" spans="5:5">
      <c r="E1000" s="827"/>
    </row>
    <row r="1001" spans="5:5">
      <c r="E1001" s="827"/>
    </row>
    <row r="1002" spans="5:5">
      <c r="E1002" s="827"/>
    </row>
    <row r="1003" spans="5:5">
      <c r="E1003" s="827"/>
    </row>
    <row r="1004" spans="5:5">
      <c r="E1004" s="827"/>
    </row>
    <row r="1005" spans="5:5">
      <c r="E1005" s="827"/>
    </row>
    <row r="1006" spans="5:5">
      <c r="E1006" s="827"/>
    </row>
    <row r="1007" spans="5:5">
      <c r="E1007" s="827"/>
    </row>
    <row r="1008" spans="5:5">
      <c r="E1008" s="827"/>
    </row>
    <row r="1009" spans="5:5">
      <c r="E1009" s="827"/>
    </row>
    <row r="1010" spans="5:5">
      <c r="E1010" s="827"/>
    </row>
    <row r="1011" spans="5:5">
      <c r="E1011" s="827"/>
    </row>
    <row r="1012" spans="5:5">
      <c r="E1012" s="827"/>
    </row>
    <row r="1013" spans="5:5">
      <c r="E1013" s="827"/>
    </row>
    <row r="1014" spans="5:5">
      <c r="E1014" s="827"/>
    </row>
    <row r="1015" spans="5:5">
      <c r="E1015" s="827"/>
    </row>
    <row r="1016" spans="5:5">
      <c r="E1016" s="827"/>
    </row>
    <row r="1017" spans="5:5">
      <c r="E1017" s="827"/>
    </row>
    <row r="1018" spans="5:5">
      <c r="E1018" s="827"/>
    </row>
    <row r="1019" spans="5:5">
      <c r="E1019" s="827"/>
    </row>
    <row r="1020" spans="5:5">
      <c r="E1020" s="827"/>
    </row>
    <row r="1021" spans="5:5">
      <c r="E1021" s="827"/>
    </row>
    <row r="1022" spans="5:5">
      <c r="E1022" s="827"/>
    </row>
    <row r="1023" spans="5:5">
      <c r="E1023" s="827"/>
    </row>
    <row r="1024" spans="5:5">
      <c r="E1024" s="827"/>
    </row>
    <row r="1025" spans="5:5">
      <c r="E1025" s="827"/>
    </row>
    <row r="1026" spans="5:5">
      <c r="E1026" s="827"/>
    </row>
    <row r="1027" spans="5:5">
      <c r="E1027" s="827"/>
    </row>
    <row r="1028" spans="5:5">
      <c r="E1028" s="827"/>
    </row>
    <row r="1029" spans="5:5">
      <c r="E1029" s="827"/>
    </row>
    <row r="1030" spans="5:5">
      <c r="E1030" s="827"/>
    </row>
    <row r="1031" spans="5:5">
      <c r="E1031" s="827"/>
    </row>
    <row r="1032" spans="5:5">
      <c r="E1032" s="827"/>
    </row>
    <row r="1033" spans="5:5">
      <c r="E1033" s="827"/>
    </row>
    <row r="1034" spans="5:5">
      <c r="E1034" s="827"/>
    </row>
    <row r="1035" spans="5:5">
      <c r="E1035" s="827"/>
    </row>
    <row r="1036" spans="5:5">
      <c r="E1036" s="827"/>
    </row>
    <row r="1037" spans="5:5">
      <c r="E1037" s="827"/>
    </row>
    <row r="1038" spans="5:5">
      <c r="E1038" s="827"/>
    </row>
    <row r="1039" spans="5:5">
      <c r="E1039" s="827"/>
    </row>
    <row r="1040" spans="5:5">
      <c r="E1040" s="827"/>
    </row>
    <row r="1041" spans="5:5">
      <c r="E1041" s="827"/>
    </row>
    <row r="1042" spans="5:5">
      <c r="E1042" s="827"/>
    </row>
    <row r="1043" spans="5:5">
      <c r="E1043" s="827"/>
    </row>
    <row r="1044" spans="5:5">
      <c r="E1044" s="827"/>
    </row>
    <row r="1045" spans="5:5">
      <c r="E1045" s="827"/>
    </row>
    <row r="1046" spans="5:5">
      <c r="E1046" s="827"/>
    </row>
    <row r="1047" spans="5:5">
      <c r="E1047" s="827"/>
    </row>
    <row r="1048" spans="5:5">
      <c r="E1048" s="827"/>
    </row>
    <row r="1049" spans="5:5">
      <c r="E1049" s="827"/>
    </row>
    <row r="1050" spans="5:5">
      <c r="E1050" s="827"/>
    </row>
    <row r="1051" spans="5:5">
      <c r="E1051" s="827"/>
    </row>
    <row r="1052" spans="5:5">
      <c r="E1052" s="827"/>
    </row>
    <row r="1053" spans="5:5">
      <c r="E1053" s="827"/>
    </row>
    <row r="1054" spans="5:5">
      <c r="E1054" s="827"/>
    </row>
    <row r="1055" spans="5:5">
      <c r="E1055" s="827"/>
    </row>
    <row r="1056" spans="5:5">
      <c r="E1056" s="827"/>
    </row>
    <row r="1057" spans="5:5">
      <c r="E1057" s="827"/>
    </row>
    <row r="1058" spans="5:5">
      <c r="E1058" s="827"/>
    </row>
    <row r="1059" spans="5:5">
      <c r="E1059" s="827"/>
    </row>
    <row r="1060" spans="5:5">
      <c r="E1060" s="827"/>
    </row>
    <row r="1061" spans="5:5">
      <c r="E1061" s="827"/>
    </row>
    <row r="1062" spans="5:5">
      <c r="E1062" s="827"/>
    </row>
    <row r="1063" spans="5:5">
      <c r="E1063" s="827"/>
    </row>
    <row r="1064" spans="5:5">
      <c r="E1064" s="827"/>
    </row>
    <row r="1065" spans="5:5">
      <c r="E1065" s="827"/>
    </row>
    <row r="1066" spans="5:5">
      <c r="E1066" s="827"/>
    </row>
    <row r="1067" spans="5:5">
      <c r="E1067" s="827"/>
    </row>
    <row r="1068" spans="5:5">
      <c r="E1068" s="827"/>
    </row>
    <row r="1069" spans="5:5">
      <c r="E1069" s="827"/>
    </row>
    <row r="1070" spans="5:5">
      <c r="E1070" s="827"/>
    </row>
    <row r="1071" spans="5:5">
      <c r="E1071" s="827"/>
    </row>
    <row r="1072" spans="5:5">
      <c r="E1072" s="827"/>
    </row>
    <row r="1073" spans="5:5">
      <c r="E1073" s="827"/>
    </row>
    <row r="1074" spans="5:5">
      <c r="E1074" s="827"/>
    </row>
    <row r="1075" spans="5:5">
      <c r="E1075" s="827"/>
    </row>
    <row r="1076" spans="5:5">
      <c r="E1076" s="827"/>
    </row>
    <row r="1077" spans="5:5">
      <c r="E1077" s="827"/>
    </row>
    <row r="1078" spans="5:5">
      <c r="E1078" s="827"/>
    </row>
    <row r="1079" spans="5:5">
      <c r="E1079" s="827"/>
    </row>
    <row r="1080" spans="5:5">
      <c r="E1080" s="827"/>
    </row>
    <row r="1081" spans="5:5">
      <c r="E1081" s="827"/>
    </row>
    <row r="1082" spans="5:5">
      <c r="E1082" s="827"/>
    </row>
    <row r="1083" spans="5:5">
      <c r="E1083" s="827"/>
    </row>
    <row r="1084" spans="5:5">
      <c r="E1084" s="827"/>
    </row>
    <row r="1085" spans="5:5">
      <c r="E1085" s="827"/>
    </row>
    <row r="1086" spans="5:5">
      <c r="E1086" s="827"/>
    </row>
    <row r="1087" spans="5:5">
      <c r="E1087" s="827"/>
    </row>
    <row r="1088" spans="5:5">
      <c r="E1088" s="827"/>
    </row>
    <row r="1089" spans="5:5">
      <c r="E1089" s="827"/>
    </row>
    <row r="1090" spans="5:5">
      <c r="E1090" s="827"/>
    </row>
    <row r="1091" spans="5:5">
      <c r="E1091" s="827"/>
    </row>
    <row r="1092" spans="5:5">
      <c r="E1092" s="827"/>
    </row>
    <row r="1093" spans="5:5">
      <c r="E1093" s="827"/>
    </row>
    <row r="1094" spans="5:5">
      <c r="E1094" s="827"/>
    </row>
    <row r="1095" spans="5:5">
      <c r="E1095" s="827"/>
    </row>
    <row r="1096" spans="5:5">
      <c r="E1096" s="827"/>
    </row>
    <row r="1097" spans="5:5">
      <c r="E1097" s="827"/>
    </row>
    <row r="1098" spans="5:5">
      <c r="E1098" s="827"/>
    </row>
    <row r="1099" spans="5:5">
      <c r="E1099" s="827"/>
    </row>
    <row r="1100" spans="5:5">
      <c r="E1100" s="827"/>
    </row>
    <row r="1101" spans="5:5">
      <c r="E1101" s="827"/>
    </row>
    <row r="1102" spans="5:5">
      <c r="E1102" s="827"/>
    </row>
    <row r="1103" spans="5:5">
      <c r="E1103" s="827"/>
    </row>
    <row r="1104" spans="5:5">
      <c r="E1104" s="827"/>
    </row>
    <row r="1105" spans="5:5">
      <c r="E1105" s="827"/>
    </row>
    <row r="1106" spans="5:5">
      <c r="E1106" s="827"/>
    </row>
    <row r="1107" spans="5:5">
      <c r="E1107" s="827"/>
    </row>
    <row r="1108" spans="5:5">
      <c r="E1108" s="827"/>
    </row>
    <row r="1109" spans="5:5">
      <c r="E1109" s="827"/>
    </row>
    <row r="1110" spans="5:5">
      <c r="E1110" s="827"/>
    </row>
    <row r="1111" spans="5:5">
      <c r="E1111" s="827"/>
    </row>
    <row r="1112" spans="5:5">
      <c r="E1112" s="827"/>
    </row>
    <row r="1113" spans="5:5">
      <c r="E1113" s="827"/>
    </row>
    <row r="1114" spans="5:5">
      <c r="E1114" s="827"/>
    </row>
    <row r="1115" spans="5:5">
      <c r="E1115" s="827"/>
    </row>
    <row r="1116" spans="5:5">
      <c r="E1116" s="827"/>
    </row>
    <row r="1117" spans="5:5">
      <c r="E1117" s="827"/>
    </row>
    <row r="1118" spans="5:5">
      <c r="E1118" s="827"/>
    </row>
    <row r="1119" spans="5:5">
      <c r="E1119" s="827"/>
    </row>
    <row r="1120" spans="5:5">
      <c r="E1120" s="827"/>
    </row>
    <row r="1121" spans="5:5">
      <c r="E1121" s="827"/>
    </row>
    <row r="1122" spans="5:5">
      <c r="E1122" s="827"/>
    </row>
    <row r="1123" spans="5:5">
      <c r="E1123" s="827"/>
    </row>
    <row r="1124" spans="5:5">
      <c r="E1124" s="827"/>
    </row>
    <row r="1125" spans="5:5">
      <c r="E1125" s="827"/>
    </row>
    <row r="1126" spans="5:5">
      <c r="E1126" s="827"/>
    </row>
    <row r="1127" spans="5:5">
      <c r="E1127" s="827"/>
    </row>
    <row r="1128" spans="5:5">
      <c r="E1128" s="827"/>
    </row>
    <row r="1129" spans="5:5">
      <c r="E1129" s="827"/>
    </row>
    <row r="1130" spans="5:5">
      <c r="E1130" s="827"/>
    </row>
    <row r="1131" spans="5:5">
      <c r="E1131" s="827"/>
    </row>
    <row r="1132" spans="5:5">
      <c r="E1132" s="827"/>
    </row>
    <row r="1133" spans="5:5">
      <c r="E1133" s="827"/>
    </row>
    <row r="1134" spans="5:5">
      <c r="E1134" s="827"/>
    </row>
    <row r="1135" spans="5:5">
      <c r="E1135" s="827"/>
    </row>
    <row r="1136" spans="5:5">
      <c r="E1136" s="827"/>
    </row>
    <row r="1137" spans="5:5">
      <c r="E1137" s="827"/>
    </row>
    <row r="1138" spans="5:5">
      <c r="E1138" s="827"/>
    </row>
    <row r="1139" spans="5:5">
      <c r="E1139" s="827"/>
    </row>
    <row r="1140" spans="5:5">
      <c r="E1140" s="827"/>
    </row>
    <row r="1141" spans="5:5">
      <c r="E1141" s="827"/>
    </row>
    <row r="1142" spans="5:5">
      <c r="E1142" s="827"/>
    </row>
    <row r="1143" spans="5:5">
      <c r="E1143" s="827"/>
    </row>
    <row r="1144" spans="5:5">
      <c r="E1144" s="827"/>
    </row>
    <row r="1145" spans="5:5">
      <c r="E1145" s="827"/>
    </row>
    <row r="1146" spans="5:5">
      <c r="E1146" s="827"/>
    </row>
    <row r="1147" spans="5:5">
      <c r="E1147" s="827"/>
    </row>
    <row r="1148" spans="5:5">
      <c r="E1148" s="827"/>
    </row>
    <row r="1149" spans="5:5">
      <c r="E1149" s="827"/>
    </row>
    <row r="1150" spans="5:5">
      <c r="E1150" s="827"/>
    </row>
    <row r="1151" spans="5:5">
      <c r="E1151" s="827"/>
    </row>
    <row r="1152" spans="5:5">
      <c r="E1152" s="827"/>
    </row>
    <row r="1153" spans="5:5">
      <c r="E1153" s="827"/>
    </row>
    <row r="1154" spans="5:5">
      <c r="E1154" s="827"/>
    </row>
    <row r="1155" spans="5:5">
      <c r="E1155" s="827"/>
    </row>
    <row r="1156" spans="5:5">
      <c r="E1156" s="827"/>
    </row>
    <row r="1157" spans="5:5">
      <c r="E1157" s="827"/>
    </row>
    <row r="1158" spans="5:5">
      <c r="E1158" s="827"/>
    </row>
    <row r="1159" spans="5:5">
      <c r="E1159" s="827"/>
    </row>
    <row r="1160" spans="5:5">
      <c r="E1160" s="827"/>
    </row>
    <row r="1161" spans="5:5">
      <c r="E1161" s="827"/>
    </row>
    <row r="1162" spans="5:5">
      <c r="E1162" s="827"/>
    </row>
    <row r="1163" spans="5:5">
      <c r="E1163" s="827"/>
    </row>
    <row r="1164" spans="5:5">
      <c r="E1164" s="827"/>
    </row>
    <row r="1165" spans="5:5">
      <c r="E1165" s="827"/>
    </row>
    <row r="1166" spans="5:5">
      <c r="E1166" s="827"/>
    </row>
    <row r="1167" spans="5:5">
      <c r="E1167" s="827"/>
    </row>
    <row r="1168" spans="5:5">
      <c r="E1168" s="827"/>
    </row>
    <row r="1169" spans="5:5">
      <c r="E1169" s="827"/>
    </row>
    <row r="1170" spans="5:5">
      <c r="E1170" s="827"/>
    </row>
    <row r="1171" spans="5:5">
      <c r="E1171" s="827"/>
    </row>
    <row r="1172" spans="5:5">
      <c r="E1172" s="827"/>
    </row>
    <row r="1173" spans="5:5">
      <c r="E1173" s="827"/>
    </row>
    <row r="1174" spans="5:5">
      <c r="E1174" s="827"/>
    </row>
    <row r="1175" spans="5:5">
      <c r="E1175" s="827"/>
    </row>
    <row r="1176" spans="5:5">
      <c r="E1176" s="827"/>
    </row>
    <row r="1177" spans="5:5">
      <c r="E1177" s="827"/>
    </row>
    <row r="1178" spans="5:5">
      <c r="E1178" s="827"/>
    </row>
    <row r="1179" spans="5:5">
      <c r="E1179" s="827"/>
    </row>
    <row r="1180" spans="5:5">
      <c r="E1180" s="827"/>
    </row>
    <row r="1181" spans="5:5">
      <c r="E1181" s="827"/>
    </row>
    <row r="1182" spans="5:5">
      <c r="E1182" s="827"/>
    </row>
    <row r="1183" spans="5:5">
      <c r="E1183" s="827"/>
    </row>
    <row r="1184" spans="5:5">
      <c r="E1184" s="827"/>
    </row>
    <row r="1185" spans="5:5">
      <c r="E1185" s="827"/>
    </row>
    <row r="1186" spans="5:5">
      <c r="E1186" s="827"/>
    </row>
    <row r="1187" spans="5:5">
      <c r="E1187" s="827"/>
    </row>
    <row r="1188" spans="5:5">
      <c r="E1188" s="827"/>
    </row>
    <row r="1189" spans="5:5">
      <c r="E1189" s="827"/>
    </row>
    <row r="1190" spans="5:5">
      <c r="E1190" s="827"/>
    </row>
    <row r="1191" spans="5:5">
      <c r="E1191" s="827"/>
    </row>
    <row r="1192" spans="5:5">
      <c r="E1192" s="827"/>
    </row>
    <row r="1193" spans="5:5">
      <c r="E1193" s="827"/>
    </row>
    <row r="1194" spans="5:5">
      <c r="E1194" s="827"/>
    </row>
    <row r="1195" spans="5:5">
      <c r="E1195" s="827"/>
    </row>
    <row r="1196" spans="5:5">
      <c r="E1196" s="827"/>
    </row>
    <row r="1197" spans="5:5">
      <c r="E1197" s="827"/>
    </row>
    <row r="1198" spans="5:5">
      <c r="E1198" s="827"/>
    </row>
    <row r="1199" spans="5:5">
      <c r="E1199" s="827"/>
    </row>
    <row r="1200" spans="5:5">
      <c r="E1200" s="827"/>
    </row>
    <row r="1201" spans="5:5">
      <c r="E1201" s="827"/>
    </row>
    <row r="1202" spans="5:5">
      <c r="E1202" s="827"/>
    </row>
    <row r="1203" spans="5:5">
      <c r="E1203" s="827"/>
    </row>
    <row r="1204" spans="5:5">
      <c r="E1204" s="827"/>
    </row>
    <row r="1205" spans="5:5">
      <c r="E1205" s="827"/>
    </row>
    <row r="1206" spans="5:5">
      <c r="E1206" s="827"/>
    </row>
    <row r="1207" spans="5:5">
      <c r="E1207" s="827"/>
    </row>
    <row r="1208" spans="5:5">
      <c r="E1208" s="827"/>
    </row>
    <row r="1209" spans="5:5">
      <c r="E1209" s="827"/>
    </row>
    <row r="1210" spans="5:5">
      <c r="E1210" s="827"/>
    </row>
    <row r="1211" spans="5:5">
      <c r="E1211" s="827"/>
    </row>
    <row r="1212" spans="5:5">
      <c r="E1212" s="827"/>
    </row>
    <row r="1213" spans="5:5">
      <c r="E1213" s="827"/>
    </row>
    <row r="1214" spans="5:5">
      <c r="E1214" s="827"/>
    </row>
    <row r="1215" spans="5:5">
      <c r="E1215" s="827"/>
    </row>
    <row r="1216" spans="5:5">
      <c r="E1216" s="827"/>
    </row>
    <row r="1217" spans="5:5">
      <c r="E1217" s="827"/>
    </row>
    <row r="1218" spans="5:5">
      <c r="E1218" s="827"/>
    </row>
    <row r="1219" spans="5:5">
      <c r="E1219" s="827"/>
    </row>
    <row r="1220" spans="5:5">
      <c r="E1220" s="827"/>
    </row>
    <row r="1221" spans="5:5">
      <c r="E1221" s="827"/>
    </row>
    <row r="1222" spans="5:5">
      <c r="E1222" s="827"/>
    </row>
    <row r="1223" spans="5:5">
      <c r="E1223" s="827"/>
    </row>
    <row r="1224" spans="5:5">
      <c r="E1224" s="827"/>
    </row>
    <row r="1225" spans="5:5">
      <c r="E1225" s="827"/>
    </row>
    <row r="1226" spans="5:5">
      <c r="E1226" s="827"/>
    </row>
    <row r="1227" spans="5:5">
      <c r="E1227" s="827"/>
    </row>
    <row r="1228" spans="5:5">
      <c r="E1228" s="827"/>
    </row>
    <row r="1229" spans="5:5">
      <c r="E1229" s="827"/>
    </row>
    <row r="1230" spans="5:5">
      <c r="E1230" s="827"/>
    </row>
    <row r="1231" spans="5:5">
      <c r="E1231" s="827"/>
    </row>
    <row r="1232" spans="5:5">
      <c r="E1232" s="827"/>
    </row>
    <row r="1233" spans="5:5">
      <c r="E1233" s="827"/>
    </row>
    <row r="1234" spans="5:5">
      <c r="E1234" s="827"/>
    </row>
    <row r="1235" spans="5:5">
      <c r="E1235" s="827"/>
    </row>
    <row r="1236" spans="5:5">
      <c r="E1236" s="827"/>
    </row>
    <row r="1237" spans="5:5">
      <c r="E1237" s="827"/>
    </row>
    <row r="1238" spans="5:5">
      <c r="E1238" s="827"/>
    </row>
    <row r="1239" spans="5:5">
      <c r="E1239" s="827"/>
    </row>
    <row r="1240" spans="5:5">
      <c r="E1240" s="827"/>
    </row>
    <row r="1241" spans="5:5">
      <c r="E1241" s="827"/>
    </row>
    <row r="1242" spans="5:5">
      <c r="E1242" s="827"/>
    </row>
    <row r="1243" spans="5:5">
      <c r="E1243" s="827"/>
    </row>
    <row r="1244" spans="5:5">
      <c r="E1244" s="827"/>
    </row>
    <row r="1245" spans="5:5">
      <c r="E1245" s="827"/>
    </row>
    <row r="1246" spans="5:5">
      <c r="E1246" s="827"/>
    </row>
    <row r="1247" spans="5:5">
      <c r="E1247" s="827"/>
    </row>
    <row r="1248" spans="5:5">
      <c r="E1248" s="827"/>
    </row>
    <row r="1249" spans="5:5">
      <c r="E1249" s="827"/>
    </row>
    <row r="1250" spans="5:5">
      <c r="E1250" s="827"/>
    </row>
    <row r="1251" spans="5:5">
      <c r="E1251" s="827"/>
    </row>
    <row r="1252" spans="5:5">
      <c r="E1252" s="827"/>
    </row>
    <row r="1253" spans="5:5">
      <c r="E1253" s="827"/>
    </row>
    <row r="1254" spans="5:5">
      <c r="E1254" s="827"/>
    </row>
    <row r="1255" spans="5:5">
      <c r="E1255" s="827"/>
    </row>
    <row r="1256" spans="5:5">
      <c r="E1256" s="827"/>
    </row>
    <row r="1257" spans="5:5">
      <c r="E1257" s="827"/>
    </row>
    <row r="1258" spans="5:5">
      <c r="E1258" s="827"/>
    </row>
    <row r="1259" spans="5:5">
      <c r="E1259" s="827"/>
    </row>
    <row r="1260" spans="5:5">
      <c r="E1260" s="827"/>
    </row>
    <row r="1261" spans="5:5">
      <c r="E1261" s="827"/>
    </row>
    <row r="1262" spans="5:5">
      <c r="E1262" s="827"/>
    </row>
    <row r="1263" spans="5:5">
      <c r="E1263" s="827"/>
    </row>
    <row r="1264" spans="5:5">
      <c r="E1264" s="827"/>
    </row>
    <row r="1265" spans="5:5">
      <c r="E1265" s="827"/>
    </row>
    <row r="1266" spans="5:5">
      <c r="E1266" s="827"/>
    </row>
    <row r="1267" spans="5:5">
      <c r="E1267" s="827"/>
    </row>
    <row r="1268" spans="5:5">
      <c r="E1268" s="827"/>
    </row>
    <row r="1269" spans="5:5">
      <c r="E1269" s="827"/>
    </row>
    <row r="1270" spans="5:5">
      <c r="E1270" s="827"/>
    </row>
    <row r="1271" spans="5:5">
      <c r="E1271" s="827"/>
    </row>
    <row r="1272" spans="5:5">
      <c r="E1272" s="827"/>
    </row>
    <row r="1273" spans="5:5">
      <c r="E1273" s="827"/>
    </row>
    <row r="1274" spans="5:5">
      <c r="E1274" s="827"/>
    </row>
    <row r="1275" spans="5:5">
      <c r="E1275" s="827"/>
    </row>
    <row r="1276" spans="5:5">
      <c r="E1276" s="827"/>
    </row>
    <row r="1277" spans="5:5">
      <c r="E1277" s="827"/>
    </row>
    <row r="1278" spans="5:5">
      <c r="E1278" s="827"/>
    </row>
    <row r="1279" spans="5:5">
      <c r="E1279" s="827"/>
    </row>
    <row r="1280" spans="5:5">
      <c r="E1280" s="827"/>
    </row>
    <row r="1281" spans="5:5">
      <c r="E1281" s="827"/>
    </row>
    <row r="1282" spans="5:5">
      <c r="E1282" s="827"/>
    </row>
    <row r="1283" spans="5:5">
      <c r="E1283" s="827"/>
    </row>
    <row r="1284" spans="5:5">
      <c r="E1284" s="827"/>
    </row>
    <row r="1285" spans="5:5">
      <c r="E1285" s="827"/>
    </row>
    <row r="1286" spans="5:5">
      <c r="E1286" s="827"/>
    </row>
    <row r="1287" spans="5:5">
      <c r="E1287" s="827"/>
    </row>
    <row r="1288" spans="5:5">
      <c r="E1288" s="827"/>
    </row>
    <row r="1289" spans="5:5">
      <c r="E1289" s="827"/>
    </row>
    <row r="1290" spans="5:5">
      <c r="E1290" s="827"/>
    </row>
    <row r="1291" spans="5:5">
      <c r="E1291" s="827"/>
    </row>
    <row r="1292" spans="5:5">
      <c r="E1292" s="827"/>
    </row>
    <row r="1293" spans="5:5">
      <c r="E1293" s="827"/>
    </row>
    <row r="1294" spans="5:5">
      <c r="E1294" s="827"/>
    </row>
    <row r="1295" spans="5:5">
      <c r="E1295" s="827"/>
    </row>
    <row r="1296" spans="5:5">
      <c r="E1296" s="827"/>
    </row>
    <row r="1297" spans="5:5">
      <c r="E1297" s="827"/>
    </row>
    <row r="1298" spans="5:5">
      <c r="E1298" s="827"/>
    </row>
    <row r="1299" spans="5:5">
      <c r="E1299" s="827"/>
    </row>
    <row r="1300" spans="5:5">
      <c r="E1300" s="827"/>
    </row>
    <row r="1301" spans="5:5">
      <c r="E1301" s="827"/>
    </row>
    <row r="1302" spans="5:5">
      <c r="E1302" s="827"/>
    </row>
    <row r="1303" spans="5:5">
      <c r="E1303" s="827"/>
    </row>
    <row r="1304" spans="5:5">
      <c r="E1304" s="827"/>
    </row>
    <row r="1305" spans="5:5">
      <c r="E1305" s="827"/>
    </row>
    <row r="1306" spans="5:5">
      <c r="E1306" s="827"/>
    </row>
    <row r="1307" spans="5:5">
      <c r="E1307" s="827"/>
    </row>
    <row r="1308" spans="5:5">
      <c r="E1308" s="827"/>
    </row>
    <row r="1309" spans="5:5">
      <c r="E1309" s="827"/>
    </row>
    <row r="1310" spans="5:5">
      <c r="E1310" s="827"/>
    </row>
    <row r="1311" spans="5:5">
      <c r="E1311" s="827"/>
    </row>
    <row r="1312" spans="5:5">
      <c r="E1312" s="827"/>
    </row>
    <row r="1313" spans="5:5">
      <c r="E1313" s="827"/>
    </row>
    <row r="1314" spans="5:5">
      <c r="E1314" s="827"/>
    </row>
    <row r="1315" spans="5:5">
      <c r="E1315" s="827"/>
    </row>
    <row r="1316" spans="5:5">
      <c r="E1316" s="827"/>
    </row>
    <row r="1317" spans="5:5">
      <c r="E1317" s="827"/>
    </row>
    <row r="1318" spans="5:5">
      <c r="E1318" s="827"/>
    </row>
    <row r="1319" spans="5:5">
      <c r="E1319" s="827"/>
    </row>
    <row r="1320" spans="5:5">
      <c r="E1320" s="827"/>
    </row>
    <row r="1321" spans="5:5">
      <c r="E1321" s="827"/>
    </row>
    <row r="1322" spans="5:5">
      <c r="E1322" s="827"/>
    </row>
    <row r="1323" spans="5:5">
      <c r="E1323" s="827"/>
    </row>
    <row r="1324" spans="5:5">
      <c r="E1324" s="827"/>
    </row>
    <row r="1325" spans="5:5">
      <c r="E1325" s="827"/>
    </row>
    <row r="1326" spans="5:5">
      <c r="E1326" s="827"/>
    </row>
    <row r="1327" spans="5:5">
      <c r="E1327" s="827"/>
    </row>
    <row r="1328" spans="5:5">
      <c r="E1328" s="827"/>
    </row>
    <row r="1329" spans="5:5">
      <c r="E1329" s="827"/>
    </row>
    <row r="1330" spans="5:5">
      <c r="E1330" s="827"/>
    </row>
    <row r="1331" spans="5:5">
      <c r="E1331" s="827"/>
    </row>
    <row r="1332" spans="5:5">
      <c r="E1332" s="827"/>
    </row>
    <row r="1333" spans="5:5">
      <c r="E1333" s="827"/>
    </row>
    <row r="1334" spans="5:5">
      <c r="E1334" s="827"/>
    </row>
    <row r="1335" spans="5:5">
      <c r="E1335" s="827"/>
    </row>
    <row r="1336" spans="5:5">
      <c r="E1336" s="827"/>
    </row>
    <row r="1337" spans="5:5">
      <c r="E1337" s="827"/>
    </row>
    <row r="1338" spans="5:5">
      <c r="E1338" s="827"/>
    </row>
    <row r="1339" spans="5:5">
      <c r="E1339" s="827"/>
    </row>
    <row r="1340" spans="5:5">
      <c r="E1340" s="827"/>
    </row>
    <row r="1341" spans="5:5">
      <c r="E1341" s="827"/>
    </row>
    <row r="1342" spans="5:5">
      <c r="E1342" s="827"/>
    </row>
    <row r="1343" spans="5:5">
      <c r="E1343" s="827"/>
    </row>
    <row r="1344" spans="5:5">
      <c r="E1344" s="827"/>
    </row>
    <row r="1345" spans="5:5">
      <c r="E1345" s="827"/>
    </row>
    <row r="1346" spans="5:5">
      <c r="E1346" s="827"/>
    </row>
    <row r="1347" spans="5:5">
      <c r="E1347" s="827"/>
    </row>
    <row r="1348" spans="5:5">
      <c r="E1348" s="827"/>
    </row>
    <row r="1349" spans="5:5">
      <c r="E1349" s="827"/>
    </row>
    <row r="1350" spans="5:5">
      <c r="E1350" s="827"/>
    </row>
    <row r="1351" spans="5:5">
      <c r="E1351" s="827"/>
    </row>
    <row r="1352" spans="5:5">
      <c r="E1352" s="827"/>
    </row>
    <row r="1353" spans="5:5">
      <c r="E1353" s="827"/>
    </row>
    <row r="1354" spans="5:5">
      <c r="E1354" s="827"/>
    </row>
    <row r="1355" spans="5:5">
      <c r="E1355" s="827"/>
    </row>
    <row r="1356" spans="5:5">
      <c r="E1356" s="827"/>
    </row>
    <row r="1357" spans="5:5">
      <c r="E1357" s="827"/>
    </row>
    <row r="1358" spans="5:5">
      <c r="E1358" s="827"/>
    </row>
    <row r="1359" spans="5:5">
      <c r="E1359" s="827"/>
    </row>
    <row r="1360" spans="5:5">
      <c r="E1360" s="827"/>
    </row>
    <row r="1361" spans="5:5">
      <c r="E1361" s="827"/>
    </row>
    <row r="1362" spans="5:5">
      <c r="E1362" s="827"/>
    </row>
    <row r="1363" spans="5:5">
      <c r="E1363" s="827"/>
    </row>
    <row r="1364" spans="5:5">
      <c r="E1364" s="827"/>
    </row>
    <row r="1365" spans="5:5">
      <c r="E1365" s="827"/>
    </row>
    <row r="1366" spans="5:5">
      <c r="E1366" s="827"/>
    </row>
    <row r="1367" spans="5:5">
      <c r="E1367" s="827"/>
    </row>
    <row r="1368" spans="5:5">
      <c r="E1368" s="827"/>
    </row>
    <row r="1369" spans="5:5">
      <c r="E1369" s="827"/>
    </row>
    <row r="1370" spans="5:5">
      <c r="E1370" s="827"/>
    </row>
    <row r="1371" spans="5:5">
      <c r="E1371" s="827"/>
    </row>
    <row r="1372" spans="5:5">
      <c r="E1372" s="827"/>
    </row>
    <row r="1373" spans="5:5">
      <c r="E1373" s="827"/>
    </row>
    <row r="1374" spans="5:5">
      <c r="E1374" s="827"/>
    </row>
    <row r="1375" spans="5:5">
      <c r="E1375" s="827"/>
    </row>
    <row r="1376" spans="5:5">
      <c r="E1376" s="827"/>
    </row>
    <row r="1377" spans="5:5">
      <c r="E1377" s="827"/>
    </row>
    <row r="1378" spans="5:5">
      <c r="E1378" s="827"/>
    </row>
    <row r="1379" spans="5:5">
      <c r="E1379" s="827"/>
    </row>
    <row r="1380" spans="5:5">
      <c r="E1380" s="827"/>
    </row>
    <row r="1381" spans="5:5">
      <c r="E1381" s="827"/>
    </row>
    <row r="1382" spans="5:5">
      <c r="E1382" s="827"/>
    </row>
    <row r="1383" spans="5:5">
      <c r="E1383" s="827"/>
    </row>
    <row r="1384" spans="5:5">
      <c r="E1384" s="827"/>
    </row>
    <row r="1385" spans="5:5">
      <c r="E1385" s="827"/>
    </row>
    <row r="1386" spans="5:5">
      <c r="E1386" s="827"/>
    </row>
    <row r="1387" spans="5:5">
      <c r="E1387" s="827"/>
    </row>
    <row r="1388" spans="5:5">
      <c r="E1388" s="827"/>
    </row>
    <row r="1389" spans="5:5">
      <c r="E1389" s="827"/>
    </row>
    <row r="1390" spans="5:5">
      <c r="E1390" s="827"/>
    </row>
    <row r="1391" spans="5:5">
      <c r="E1391" s="827"/>
    </row>
    <row r="1392" spans="5:5">
      <c r="E1392" s="827"/>
    </row>
    <row r="1393" spans="5:5">
      <c r="E1393" s="827"/>
    </row>
    <row r="1394" spans="5:5">
      <c r="E1394" s="827"/>
    </row>
    <row r="1395" spans="5:5">
      <c r="E1395" s="827"/>
    </row>
    <row r="1396" spans="5:5">
      <c r="E1396" s="827"/>
    </row>
    <row r="1397" spans="5:5">
      <c r="E1397" s="827"/>
    </row>
    <row r="1398" spans="5:5">
      <c r="E1398" s="827"/>
    </row>
    <row r="1399" spans="5:5">
      <c r="E1399" s="827"/>
    </row>
    <row r="1400" spans="5:5">
      <c r="E1400" s="827"/>
    </row>
    <row r="1401" spans="5:5">
      <c r="E1401" s="827"/>
    </row>
    <row r="1402" spans="5:5">
      <c r="E1402" s="827"/>
    </row>
    <row r="1403" spans="5:5">
      <c r="E1403" s="827"/>
    </row>
    <row r="1404" spans="5:5">
      <c r="E1404" s="827"/>
    </row>
    <row r="1405" spans="5:5">
      <c r="E1405" s="827"/>
    </row>
    <row r="1406" spans="5:5">
      <c r="E1406" s="827"/>
    </row>
    <row r="1407" spans="5:5">
      <c r="E1407" s="827"/>
    </row>
    <row r="1408" spans="5:5">
      <c r="E1408" s="827"/>
    </row>
    <row r="1409" spans="5:5">
      <c r="E1409" s="827"/>
    </row>
    <row r="1410" spans="5:5">
      <c r="E1410" s="827"/>
    </row>
    <row r="1411" spans="5:5">
      <c r="E1411" s="827"/>
    </row>
    <row r="1412" spans="5:5">
      <c r="E1412" s="827"/>
    </row>
    <row r="1413" spans="5:5">
      <c r="E1413" s="827"/>
    </row>
    <row r="1414" spans="5:5">
      <c r="E1414" s="827"/>
    </row>
    <row r="1415" spans="5:5">
      <c r="E1415" s="827"/>
    </row>
    <row r="1416" spans="5:5">
      <c r="E1416" s="827"/>
    </row>
    <row r="1417" spans="5:5">
      <c r="E1417" s="827"/>
    </row>
    <row r="1418" spans="5:5">
      <c r="E1418" s="827"/>
    </row>
    <row r="1419" spans="5:5">
      <c r="E1419" s="827"/>
    </row>
    <row r="1420" spans="5:5">
      <c r="E1420" s="827"/>
    </row>
    <row r="1421" spans="5:5">
      <c r="E1421" s="827"/>
    </row>
    <row r="1422" spans="5:5">
      <c r="E1422" s="827"/>
    </row>
    <row r="1423" spans="5:5">
      <c r="E1423" s="827"/>
    </row>
    <row r="1424" spans="5:5">
      <c r="E1424" s="827"/>
    </row>
    <row r="1425" spans="5:5">
      <c r="E1425" s="827"/>
    </row>
    <row r="1426" spans="5:5">
      <c r="E1426" s="827"/>
    </row>
    <row r="1427" spans="5:5">
      <c r="E1427" s="827"/>
    </row>
    <row r="1428" spans="5:5">
      <c r="E1428" s="827"/>
    </row>
    <row r="1429" spans="5:5">
      <c r="E1429" s="827"/>
    </row>
    <row r="1430" spans="5:5">
      <c r="E1430" s="827"/>
    </row>
    <row r="1431" spans="5:5">
      <c r="E1431" s="827"/>
    </row>
    <row r="1432" spans="5:5">
      <c r="E1432" s="827"/>
    </row>
    <row r="1433" spans="5:5">
      <c r="E1433" s="827"/>
    </row>
    <row r="1434" spans="5:5">
      <c r="E1434" s="827"/>
    </row>
    <row r="1435" spans="5:5">
      <c r="E1435" s="827"/>
    </row>
    <row r="1436" spans="5:5">
      <c r="E1436" s="827"/>
    </row>
    <row r="1437" spans="5:5">
      <c r="E1437" s="827"/>
    </row>
    <row r="1438" spans="5:5">
      <c r="E1438" s="827"/>
    </row>
    <row r="1439" spans="5:5">
      <c r="E1439" s="827"/>
    </row>
    <row r="1440" spans="5:5">
      <c r="E1440" s="827"/>
    </row>
    <row r="1441" spans="5:5">
      <c r="E1441" s="827"/>
    </row>
    <row r="1442" spans="5:5">
      <c r="E1442" s="827"/>
    </row>
    <row r="1443" spans="5:5">
      <c r="E1443" s="827"/>
    </row>
    <row r="1444" spans="5:5">
      <c r="E1444" s="827"/>
    </row>
    <row r="1445" spans="5:5">
      <c r="E1445" s="827"/>
    </row>
    <row r="1446" spans="5:5">
      <c r="E1446" s="827"/>
    </row>
    <row r="1447" spans="5:5">
      <c r="E1447" s="827"/>
    </row>
    <row r="1448" spans="5:5">
      <c r="E1448" s="827"/>
    </row>
    <row r="1449" spans="5:5">
      <c r="E1449" s="827"/>
    </row>
    <row r="1450" spans="5:5">
      <c r="E1450" s="827"/>
    </row>
    <row r="1451" spans="5:5">
      <c r="E1451" s="827"/>
    </row>
    <row r="1452" spans="5:5">
      <c r="E1452" s="827"/>
    </row>
    <row r="1453" spans="5:5">
      <c r="E1453" s="827"/>
    </row>
    <row r="1454" spans="5:5">
      <c r="E1454" s="827"/>
    </row>
    <row r="1455" spans="5:5">
      <c r="E1455" s="827"/>
    </row>
    <row r="1456" spans="5:5">
      <c r="E1456" s="827"/>
    </row>
    <row r="1457" spans="5:5">
      <c r="E1457" s="827"/>
    </row>
    <row r="1458" spans="5:5">
      <c r="E1458" s="827"/>
    </row>
    <row r="1459" spans="5:5">
      <c r="E1459" s="827"/>
    </row>
    <row r="1460" spans="5:5">
      <c r="E1460" s="827"/>
    </row>
    <row r="1461" spans="5:5">
      <c r="E1461" s="827"/>
    </row>
    <row r="1462" spans="5:5">
      <c r="E1462" s="827"/>
    </row>
    <row r="1463" spans="5:5">
      <c r="E1463" s="827"/>
    </row>
    <row r="1464" spans="5:5">
      <c r="E1464" s="827"/>
    </row>
    <row r="1465" spans="5:5">
      <c r="E1465" s="827"/>
    </row>
    <row r="1466" spans="5:5">
      <c r="E1466" s="827"/>
    </row>
    <row r="1467" spans="5:5">
      <c r="E1467" s="827"/>
    </row>
    <row r="1468" spans="5:5">
      <c r="E1468" s="827"/>
    </row>
    <row r="1469" spans="5:5">
      <c r="E1469" s="827"/>
    </row>
    <row r="1470" spans="5:5">
      <c r="E1470" s="827"/>
    </row>
    <row r="1471" spans="5:5">
      <c r="E1471" s="827"/>
    </row>
    <row r="1472" spans="5:5">
      <c r="E1472" s="827"/>
    </row>
    <row r="1473" spans="5:5">
      <c r="E1473" s="827"/>
    </row>
    <row r="1474" spans="5:5">
      <c r="E1474" s="827"/>
    </row>
    <row r="1475" spans="5:5">
      <c r="E1475" s="827"/>
    </row>
    <row r="1476" spans="5:5">
      <c r="E1476" s="827"/>
    </row>
    <row r="1477" spans="5:5">
      <c r="E1477" s="827"/>
    </row>
    <row r="1478" spans="5:5">
      <c r="E1478" s="827"/>
    </row>
    <row r="1479" spans="5:5">
      <c r="E1479" s="827"/>
    </row>
    <row r="1480" spans="5:5">
      <c r="E1480" s="827"/>
    </row>
    <row r="1481" spans="5:5">
      <c r="E1481" s="827"/>
    </row>
    <row r="1482" spans="5:5">
      <c r="E1482" s="827"/>
    </row>
    <row r="1483" spans="5:5">
      <c r="E1483" s="827"/>
    </row>
    <row r="1484" spans="5:5">
      <c r="E1484" s="827"/>
    </row>
    <row r="1485" spans="5:5">
      <c r="E1485" s="827"/>
    </row>
    <row r="1486" spans="5:5">
      <c r="E1486" s="827"/>
    </row>
    <row r="1487" spans="5:5">
      <c r="E1487" s="827"/>
    </row>
    <row r="1488" spans="5:5">
      <c r="E1488" s="827"/>
    </row>
    <row r="1489" spans="5:5">
      <c r="E1489" s="827"/>
    </row>
    <row r="1490" spans="5:5">
      <c r="E1490" s="827"/>
    </row>
    <row r="1491" spans="5:5">
      <c r="E1491" s="827"/>
    </row>
    <row r="1492" spans="5:5">
      <c r="E1492" s="827"/>
    </row>
    <row r="1493" spans="5:5">
      <c r="E1493" s="827"/>
    </row>
    <row r="1494" spans="5:5">
      <c r="E1494" s="827"/>
    </row>
    <row r="1495" spans="5:5">
      <c r="E1495" s="827"/>
    </row>
    <row r="1496" spans="5:5">
      <c r="E1496" s="827"/>
    </row>
    <row r="1497" spans="5:5">
      <c r="E1497" s="827"/>
    </row>
    <row r="1498" spans="5:5">
      <c r="E1498" s="827"/>
    </row>
    <row r="1499" spans="5:5">
      <c r="E1499" s="827"/>
    </row>
    <row r="1500" spans="5:5">
      <c r="E1500" s="827"/>
    </row>
    <row r="1501" spans="5:5">
      <c r="E1501" s="827"/>
    </row>
    <row r="1502" spans="5:5">
      <c r="E1502" s="827"/>
    </row>
    <row r="1503" spans="5:5">
      <c r="E1503" s="827"/>
    </row>
    <row r="1504" spans="5:5">
      <c r="E1504" s="827"/>
    </row>
    <row r="1505" spans="5:5">
      <c r="E1505" s="827"/>
    </row>
    <row r="1506" spans="5:5">
      <c r="E1506" s="827"/>
    </row>
    <row r="1507" spans="5:5">
      <c r="E1507" s="827"/>
    </row>
    <row r="1508" spans="5:5">
      <c r="E1508" s="827"/>
    </row>
    <row r="1509" spans="5:5">
      <c r="E1509" s="827"/>
    </row>
    <row r="1510" spans="5:5">
      <c r="E1510" s="827"/>
    </row>
    <row r="1511" spans="5:5">
      <c r="E1511" s="827"/>
    </row>
    <row r="1512" spans="5:5">
      <c r="E1512" s="827"/>
    </row>
    <row r="1513" spans="5:5">
      <c r="E1513" s="827"/>
    </row>
    <row r="1514" spans="5:5">
      <c r="E1514" s="827"/>
    </row>
    <row r="1515" spans="5:5">
      <c r="E1515" s="827"/>
    </row>
    <row r="1516" spans="5:5">
      <c r="E1516" s="827"/>
    </row>
    <row r="1517" spans="5:5">
      <c r="E1517" s="827"/>
    </row>
    <row r="1518" spans="5:5">
      <c r="E1518" s="827"/>
    </row>
    <row r="1519" spans="5:5">
      <c r="E1519" s="827"/>
    </row>
    <row r="1520" spans="5:5">
      <c r="E1520" s="827"/>
    </row>
    <row r="1521" spans="5:5">
      <c r="E1521" s="827"/>
    </row>
    <row r="1522" spans="5:5">
      <c r="E1522" s="827"/>
    </row>
    <row r="1523" spans="5:5">
      <c r="E1523" s="827"/>
    </row>
    <row r="1524" spans="5:5">
      <c r="E1524" s="827"/>
    </row>
    <row r="1525" spans="5:5">
      <c r="E1525" s="827"/>
    </row>
    <row r="1526" spans="5:5">
      <c r="E1526" s="827"/>
    </row>
    <row r="1527" spans="5:5">
      <c r="E1527" s="827"/>
    </row>
    <row r="1528" spans="5:5">
      <c r="E1528" s="827"/>
    </row>
    <row r="1529" spans="5:5">
      <c r="E1529" s="827"/>
    </row>
    <row r="1530" spans="5:5">
      <c r="E1530" s="827"/>
    </row>
    <row r="1531" spans="5:5">
      <c r="E1531" s="827"/>
    </row>
    <row r="1532" spans="5:5">
      <c r="E1532" s="827"/>
    </row>
    <row r="1533" spans="5:5">
      <c r="E1533" s="827"/>
    </row>
    <row r="1534" spans="5:5">
      <c r="E1534" s="827"/>
    </row>
    <row r="1535" spans="5:5">
      <c r="E1535" s="827"/>
    </row>
    <row r="1536" spans="5:5">
      <c r="E1536" s="827"/>
    </row>
    <row r="1537" spans="5:5">
      <c r="E1537" s="827"/>
    </row>
    <row r="1538" spans="5:5">
      <c r="E1538" s="827"/>
    </row>
    <row r="1539" spans="5:5">
      <c r="E1539" s="827"/>
    </row>
    <row r="1540" spans="5:5">
      <c r="E1540" s="827"/>
    </row>
    <row r="1541" spans="5:5">
      <c r="E1541" s="827"/>
    </row>
    <row r="1542" spans="5:5">
      <c r="E1542" s="827"/>
    </row>
    <row r="1543" spans="5:5">
      <c r="E1543" s="827"/>
    </row>
    <row r="1544" spans="5:5">
      <c r="E1544" s="827"/>
    </row>
    <row r="1545" spans="5:5">
      <c r="E1545" s="827"/>
    </row>
    <row r="1546" spans="5:5">
      <c r="E1546" s="827"/>
    </row>
    <row r="1547" spans="5:5">
      <c r="E1547" s="827"/>
    </row>
    <row r="1548" spans="5:5">
      <c r="E1548" s="827"/>
    </row>
    <row r="1549" spans="5:5">
      <c r="E1549" s="827"/>
    </row>
    <row r="1550" spans="5:5">
      <c r="E1550" s="827"/>
    </row>
    <row r="1551" spans="5:5">
      <c r="E1551" s="827"/>
    </row>
    <row r="1552" spans="5:5">
      <c r="E1552" s="827"/>
    </row>
    <row r="1553" spans="5:5">
      <c r="E1553" s="827"/>
    </row>
    <row r="1554" spans="5:5">
      <c r="E1554" s="827"/>
    </row>
    <row r="1555" spans="5:5">
      <c r="E1555" s="827"/>
    </row>
    <row r="1556" spans="5:5">
      <c r="E1556" s="827"/>
    </row>
    <row r="1557" spans="5:5">
      <c r="E1557" s="827"/>
    </row>
    <row r="1558" spans="5:5">
      <c r="E1558" s="827"/>
    </row>
    <row r="1559" spans="5:5">
      <c r="E1559" s="827"/>
    </row>
  </sheetData>
  <sheetProtection sheet="1" objects="1" scenarios="1" formatCells="0" insertRows="0" selectLockedCells="1"/>
  <mergeCells count="68">
    <mergeCell ref="A48:J48"/>
    <mergeCell ref="A40:J40"/>
    <mergeCell ref="B41:C41"/>
    <mergeCell ref="D41:E41"/>
    <mergeCell ref="F41:G41"/>
    <mergeCell ref="H41:I41"/>
    <mergeCell ref="A42:J42"/>
    <mergeCell ref="A43:J43"/>
    <mergeCell ref="A44:J44"/>
    <mergeCell ref="A45:J45"/>
    <mergeCell ref="A46:J46"/>
    <mergeCell ref="A47:J47"/>
    <mergeCell ref="A39:J39"/>
    <mergeCell ref="B31:C31"/>
    <mergeCell ref="D31:E31"/>
    <mergeCell ref="F31:G31"/>
    <mergeCell ref="H31:I31"/>
    <mergeCell ref="A32:J32"/>
    <mergeCell ref="A33:J33"/>
    <mergeCell ref="A34:J34"/>
    <mergeCell ref="A35:J35"/>
    <mergeCell ref="A36:J36"/>
    <mergeCell ref="A37:J37"/>
    <mergeCell ref="A38:J38"/>
    <mergeCell ref="A29:J29"/>
    <mergeCell ref="C16:D16"/>
    <mergeCell ref="E16:F16"/>
    <mergeCell ref="G16:H16"/>
    <mergeCell ref="I16:J16"/>
    <mergeCell ref="B23:C23"/>
    <mergeCell ref="D23:E23"/>
    <mergeCell ref="F23:G23"/>
    <mergeCell ref="H23:I23"/>
    <mergeCell ref="A24:J24"/>
    <mergeCell ref="A25:J25"/>
    <mergeCell ref="A26:J26"/>
    <mergeCell ref="A27:J27"/>
    <mergeCell ref="A28:J28"/>
    <mergeCell ref="C14:D14"/>
    <mergeCell ref="E14:F14"/>
    <mergeCell ref="G14:H14"/>
    <mergeCell ref="I14:J14"/>
    <mergeCell ref="C15:D15"/>
    <mergeCell ref="E15:F15"/>
    <mergeCell ref="G15:H15"/>
    <mergeCell ref="I15:J15"/>
    <mergeCell ref="C12:D12"/>
    <mergeCell ref="E12:F12"/>
    <mergeCell ref="G12:H12"/>
    <mergeCell ref="I12:J12"/>
    <mergeCell ref="C13:D13"/>
    <mergeCell ref="E13:F13"/>
    <mergeCell ref="G13:H13"/>
    <mergeCell ref="I13:J13"/>
    <mergeCell ref="C10:D10"/>
    <mergeCell ref="E10:F10"/>
    <mergeCell ref="G10:H10"/>
    <mergeCell ref="I10:J10"/>
    <mergeCell ref="C11:D11"/>
    <mergeCell ref="E11:F11"/>
    <mergeCell ref="G11:H11"/>
    <mergeCell ref="I11:J11"/>
    <mergeCell ref="A7:J7"/>
    <mergeCell ref="A1:J1"/>
    <mergeCell ref="A2:J2"/>
    <mergeCell ref="A3:J3"/>
    <mergeCell ref="A5:J5"/>
    <mergeCell ref="A6:J6"/>
  </mergeCells>
  <conditionalFormatting sqref="D4">
    <cfRule type="cellIs" dxfId="7" priority="4" operator="equal">
      <formula>5</formula>
    </cfRule>
  </conditionalFormatting>
  <conditionalFormatting sqref="D9:D1048576">
    <cfRule type="cellIs" dxfId="6" priority="3" operator="equal">
      <formula>5</formula>
    </cfRule>
  </conditionalFormatting>
  <conditionalFormatting sqref="G4">
    <cfRule type="cellIs" dxfId="5" priority="8" operator="equal">
      <formula>"OLD"</formula>
    </cfRule>
  </conditionalFormatting>
  <conditionalFormatting sqref="G34:G577">
    <cfRule type="cellIs" dxfId="4" priority="2" operator="equal">
      <formula>"YES"</formula>
    </cfRule>
  </conditionalFormatting>
  <conditionalFormatting sqref="G34:G1048576">
    <cfRule type="cellIs" dxfId="3" priority="5" operator="equal">
      <formula>"FAILED"</formula>
    </cfRule>
  </conditionalFormatting>
  <conditionalFormatting sqref="H4 H8 H10:H1048576">
    <cfRule type="cellIs" dxfId="2" priority="6" operator="equal">
      <formula>"Recommend Replacement"</formula>
    </cfRule>
  </conditionalFormatting>
  <conditionalFormatting sqref="H9">
    <cfRule type="cellIs" dxfId="0" priority="1" operator="equal">
      <formula>5</formula>
    </cfRule>
  </conditionalFormatting>
  <printOptions horizontalCentered="1"/>
  <pageMargins left="0.23622047244094491" right="0.11811023622047245" top="0.59055118110236227" bottom="0.23622047244094491" header="0.15748031496062992" footer="0.15748031496062992"/>
  <pageSetup fitToHeight="0" orientation="portrait" r:id="rId1"/>
  <headerFooter>
    <oddHeader>&amp;C&amp;8&amp;G</oddHeader>
    <oddFooter>&amp;C&amp;"Calibri,Regular"&amp;9&amp;F&amp;R&amp;"Calibri,Regular"&amp;9&amp;P of &amp;N</oddFooter>
  </headerFooter>
  <legacyDrawingHF r:id="rId2"/>
  <extLst>
    <ext xmlns:x14="http://schemas.microsoft.com/office/spreadsheetml/2009/9/main" uri="{78C0D931-6437-407d-A8EE-F0AAD7539E65}">
      <x14:conditionalFormattings>
        <x14:conditionalFormatting xmlns:xm="http://schemas.microsoft.com/office/excel/2006/main">
          <x14:cfRule type="containsText" priority="7" operator="containsText" id="{76F64A4A-B3C9-42A4-AED5-474F1CA6BF66}">
            <xm:f>NOT(ISERROR(SEARCH("FAILED",H4)))</xm:f>
            <xm:f>"FAILED"</xm:f>
            <x14:dxf>
              <fill>
                <patternFill>
                  <bgColor theme="5" tint="0.39994506668294322"/>
                </patternFill>
              </fill>
            </x14:dxf>
          </x14:cfRule>
          <xm:sqref>H4 H8 H10:H1048576</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22F7B-9CBE-4BDC-8B78-255AEC14BAF8}">
  <sheetPr codeName="Sheet16">
    <tabColor theme="9"/>
    <pageSetUpPr fitToPage="1"/>
  </sheetPr>
  <dimension ref="A1:AH27"/>
  <sheetViews>
    <sheetView zoomScale="70" zoomScaleNormal="70" workbookViewId="0">
      <selection activeCell="AK8" sqref="AK8"/>
    </sheetView>
  </sheetViews>
  <sheetFormatPr defaultColWidth="9.140625" defaultRowHeight="15"/>
  <cols>
    <col min="1" max="1" width="29.85546875" style="193" customWidth="1"/>
    <col min="2" max="2" width="4.42578125" style="193" bestFit="1" customWidth="1"/>
    <col min="3" max="5" width="6.7109375" style="193" customWidth="1"/>
    <col min="6" max="8" width="9.42578125" style="193" customWidth="1"/>
    <col min="9" max="9" width="4.42578125" style="193" bestFit="1" customWidth="1"/>
    <col min="10" max="10" width="9.42578125" style="193" customWidth="1"/>
    <col min="11" max="11" width="9.28515625" style="193" customWidth="1"/>
    <col min="12" max="13" width="9.42578125" style="193" customWidth="1"/>
    <col min="14" max="15" width="6.7109375" style="193" customWidth="1"/>
    <col min="16" max="16" width="4.5703125" style="193" customWidth="1"/>
    <col min="17" max="25" width="6.7109375" style="193" customWidth="1"/>
    <col min="26" max="26" width="4.42578125" style="193" customWidth="1"/>
    <col min="27" max="32" width="9.42578125" style="193" customWidth="1"/>
    <col min="33" max="33" width="5.28515625" style="193" bestFit="1" customWidth="1"/>
    <col min="34" max="34" width="9.140625" style="193"/>
    <col min="35" max="35" width="10.28515625" style="193" customWidth="1"/>
    <col min="36" max="16384" width="9.140625" style="193"/>
  </cols>
  <sheetData>
    <row r="1" spans="1:34" ht="26.25">
      <c r="A1" s="206" t="s">
        <v>1040</v>
      </c>
      <c r="B1" s="962"/>
      <c r="C1" s="962"/>
      <c r="D1" s="962"/>
      <c r="E1" s="962"/>
      <c r="F1" s="962"/>
      <c r="G1" s="962"/>
      <c r="H1" s="962"/>
      <c r="I1" s="962"/>
      <c r="J1" s="962"/>
      <c r="K1" s="962"/>
      <c r="L1" s="962"/>
      <c r="M1" s="962"/>
      <c r="N1" s="962"/>
      <c r="O1" s="962"/>
      <c r="P1" s="962"/>
      <c r="Q1" s="962"/>
      <c r="R1" s="962"/>
      <c r="S1" s="962"/>
      <c r="T1" s="962"/>
      <c r="U1" s="962"/>
      <c r="V1" s="962"/>
      <c r="W1" s="962"/>
      <c r="X1" s="962"/>
      <c r="Y1" s="962"/>
      <c r="Z1" s="962"/>
      <c r="AA1" s="962"/>
      <c r="AB1" s="962"/>
      <c r="AC1" s="962"/>
      <c r="AD1" s="962"/>
      <c r="AE1" s="962"/>
      <c r="AF1" s="962"/>
      <c r="AG1" s="962"/>
      <c r="AH1" s="287">
        <f>IF('LOG REPORT C3.2- Device Record'!$C$4=0,'LOG REPORT C3.2- Device Record'!$C$5,(CONCATENATE('LOG REPORT C3.2- Device Record'!$C$5," - ",'LOG REPORT C3.2- Device Record'!$C$4)))</f>
        <v>0</v>
      </c>
    </row>
    <row r="2" spans="1:34" ht="214.5" customHeight="1">
      <c r="A2" s="962"/>
      <c r="B2" s="201" t="s">
        <v>1041</v>
      </c>
      <c r="C2" s="202" t="s">
        <v>1042</v>
      </c>
      <c r="D2" s="203" t="s">
        <v>1043</v>
      </c>
      <c r="E2" s="202" t="s">
        <v>1044</v>
      </c>
      <c r="F2" s="203" t="s">
        <v>1045</v>
      </c>
      <c r="G2" s="202" t="s">
        <v>1046</v>
      </c>
      <c r="H2" s="203" t="s">
        <v>1047</v>
      </c>
      <c r="I2" s="201" t="s">
        <v>1048</v>
      </c>
      <c r="J2" s="440" t="s">
        <v>1049</v>
      </c>
      <c r="K2" s="203" t="s">
        <v>1050</v>
      </c>
      <c r="L2" s="440" t="s">
        <v>1051</v>
      </c>
      <c r="M2" s="203" t="s">
        <v>1052</v>
      </c>
      <c r="N2" s="202" t="s">
        <v>1053</v>
      </c>
      <c r="O2" s="203" t="s">
        <v>1053</v>
      </c>
      <c r="P2" s="438" t="s">
        <v>1054</v>
      </c>
      <c r="Q2" s="441" t="s">
        <v>1055</v>
      </c>
      <c r="R2" s="442" t="s">
        <v>1056</v>
      </c>
      <c r="S2" s="441" t="s">
        <v>1057</v>
      </c>
      <c r="T2" s="442" t="s">
        <v>1058</v>
      </c>
      <c r="U2" s="441" t="s">
        <v>1059</v>
      </c>
      <c r="V2" s="442" t="s">
        <v>1060</v>
      </c>
      <c r="W2" s="441" t="s">
        <v>1061</v>
      </c>
      <c r="X2" s="442" t="s">
        <v>1053</v>
      </c>
      <c r="Y2" s="441" t="s">
        <v>1053</v>
      </c>
      <c r="Z2" s="201" t="s">
        <v>1062</v>
      </c>
      <c r="AA2" s="203" t="s">
        <v>1063</v>
      </c>
      <c r="AB2" s="202" t="s">
        <v>1064</v>
      </c>
      <c r="AC2" s="203" t="s">
        <v>1065</v>
      </c>
      <c r="AD2" s="202" t="s">
        <v>1066</v>
      </c>
      <c r="AE2" s="203" t="s">
        <v>1067</v>
      </c>
      <c r="AF2" s="962"/>
      <c r="AG2" s="962"/>
      <c r="AH2" s="962"/>
    </row>
    <row r="3" spans="1:34" ht="24.95" customHeight="1">
      <c r="A3" s="288" t="s">
        <v>1068</v>
      </c>
      <c r="B3" s="194"/>
      <c r="C3" s="44"/>
      <c r="D3" s="44"/>
      <c r="E3" s="44"/>
      <c r="F3" s="44"/>
      <c r="G3" s="44"/>
      <c r="H3" s="44"/>
      <c r="I3" s="963"/>
      <c r="J3" s="44"/>
      <c r="K3" s="44"/>
      <c r="L3" s="44"/>
      <c r="M3" s="44"/>
      <c r="N3" s="44"/>
      <c r="O3" s="44"/>
      <c r="P3" s="44"/>
      <c r="Q3" s="44"/>
      <c r="R3" s="44"/>
      <c r="S3" s="44"/>
      <c r="T3" s="963"/>
      <c r="U3" s="963"/>
      <c r="V3" s="963"/>
      <c r="W3" s="963"/>
      <c r="X3" s="44"/>
      <c r="Y3" s="44"/>
      <c r="Z3" s="44"/>
      <c r="AA3" s="44"/>
      <c r="AB3" s="44"/>
      <c r="AC3" s="44"/>
      <c r="AD3" s="44"/>
      <c r="AE3" s="44"/>
      <c r="AF3" s="962"/>
      <c r="AG3" s="962"/>
      <c r="AH3" s="962"/>
    </row>
    <row r="4" spans="1:34" ht="35.1" customHeight="1">
      <c r="A4" s="289" t="s">
        <v>1069</v>
      </c>
      <c r="B4" s="195"/>
      <c r="C4" s="321"/>
      <c r="D4" s="321"/>
      <c r="E4" s="321"/>
      <c r="F4" s="321"/>
      <c r="G4" s="321"/>
      <c r="H4" s="322"/>
      <c r="I4" s="323"/>
      <c r="J4" s="321"/>
      <c r="K4" s="320"/>
      <c r="L4" s="321"/>
      <c r="M4" s="321"/>
      <c r="N4" s="321"/>
      <c r="O4" s="321"/>
      <c r="P4" s="323"/>
      <c r="Q4" s="321"/>
      <c r="R4" s="321"/>
      <c r="S4" s="321"/>
      <c r="T4" s="321"/>
      <c r="U4" s="321"/>
      <c r="V4" s="321"/>
      <c r="W4" s="321"/>
      <c r="X4" s="321"/>
      <c r="Y4" s="321"/>
      <c r="Z4" s="323"/>
      <c r="AA4" s="321"/>
      <c r="AB4" s="321"/>
      <c r="AC4" s="321"/>
      <c r="AD4" s="322"/>
      <c r="AE4" s="321"/>
      <c r="AF4" s="962"/>
      <c r="AG4" s="962"/>
      <c r="AH4" s="962"/>
    </row>
    <row r="5" spans="1:34" ht="35.1" customHeight="1">
      <c r="A5" s="439" t="s">
        <v>1070</v>
      </c>
      <c r="B5" s="195"/>
      <c r="C5" s="325"/>
      <c r="D5" s="321"/>
      <c r="E5" s="325"/>
      <c r="F5" s="321"/>
      <c r="G5" s="325"/>
      <c r="H5" s="322"/>
      <c r="I5" s="323"/>
      <c r="J5" s="325"/>
      <c r="K5" s="320"/>
      <c r="L5" s="325"/>
      <c r="M5" s="321"/>
      <c r="N5" s="325"/>
      <c r="O5" s="321"/>
      <c r="P5" s="323"/>
      <c r="Q5" s="325"/>
      <c r="R5" s="321"/>
      <c r="S5" s="325"/>
      <c r="T5" s="321"/>
      <c r="U5" s="325"/>
      <c r="V5" s="321"/>
      <c r="W5" s="325"/>
      <c r="X5" s="321"/>
      <c r="Y5" s="325"/>
      <c r="Z5" s="323"/>
      <c r="AA5" s="321"/>
      <c r="AB5" s="325"/>
      <c r="AC5" s="321"/>
      <c r="AD5" s="326"/>
      <c r="AE5" s="321"/>
      <c r="AF5" s="962"/>
      <c r="AG5" s="962"/>
      <c r="AH5" s="962"/>
    </row>
    <row r="6" spans="1:34" ht="35.1" customHeight="1">
      <c r="A6" s="289" t="s">
        <v>1071</v>
      </c>
      <c r="B6" s="195"/>
      <c r="C6" s="321"/>
      <c r="D6" s="321"/>
      <c r="E6" s="321"/>
      <c r="F6" s="321"/>
      <c r="G6" s="321"/>
      <c r="H6" s="322"/>
      <c r="I6" s="323"/>
      <c r="J6" s="321"/>
      <c r="K6" s="320"/>
      <c r="L6" s="321"/>
      <c r="M6" s="321"/>
      <c r="N6" s="321"/>
      <c r="O6" s="321"/>
      <c r="P6" s="323"/>
      <c r="Q6" s="321"/>
      <c r="R6" s="321"/>
      <c r="S6" s="321"/>
      <c r="T6" s="321"/>
      <c r="U6" s="321"/>
      <c r="V6" s="321"/>
      <c r="W6" s="321"/>
      <c r="X6" s="321"/>
      <c r="Y6" s="321"/>
      <c r="Z6" s="323"/>
      <c r="AA6" s="321"/>
      <c r="AB6" s="321"/>
      <c r="AC6" s="321"/>
      <c r="AD6" s="322"/>
      <c r="AE6" s="321"/>
      <c r="AF6" s="962"/>
      <c r="AG6" s="962"/>
      <c r="AH6" s="962"/>
    </row>
    <row r="7" spans="1:34" ht="35.1" customHeight="1">
      <c r="A7" s="439" t="s">
        <v>1072</v>
      </c>
      <c r="B7" s="195"/>
      <c r="C7" s="325"/>
      <c r="D7" s="321"/>
      <c r="E7" s="325"/>
      <c r="F7" s="321"/>
      <c r="G7" s="325"/>
      <c r="H7" s="322"/>
      <c r="I7" s="323"/>
      <c r="J7" s="325"/>
      <c r="K7" s="320"/>
      <c r="L7" s="325"/>
      <c r="M7" s="321"/>
      <c r="N7" s="325"/>
      <c r="O7" s="321"/>
      <c r="P7" s="323"/>
      <c r="Q7" s="325"/>
      <c r="R7" s="321"/>
      <c r="S7" s="325"/>
      <c r="T7" s="321"/>
      <c r="U7" s="325"/>
      <c r="V7" s="321"/>
      <c r="W7" s="325"/>
      <c r="X7" s="321"/>
      <c r="Y7" s="325"/>
      <c r="Z7" s="323"/>
      <c r="AA7" s="321"/>
      <c r="AB7" s="325"/>
      <c r="AC7" s="321"/>
      <c r="AD7" s="326"/>
      <c r="AE7" s="321"/>
      <c r="AF7" s="962"/>
      <c r="AG7" s="962"/>
      <c r="AH7" s="962"/>
    </row>
    <row r="8" spans="1:34" ht="35.1" customHeight="1">
      <c r="A8" s="289" t="s">
        <v>1073</v>
      </c>
      <c r="B8" s="195"/>
      <c r="C8" s="321"/>
      <c r="D8" s="321"/>
      <c r="E8" s="321"/>
      <c r="F8" s="321"/>
      <c r="G8" s="321"/>
      <c r="H8" s="322"/>
      <c r="I8" s="323"/>
      <c r="J8" s="321"/>
      <c r="K8" s="320"/>
      <c r="L8" s="321"/>
      <c r="M8" s="321"/>
      <c r="N8" s="321"/>
      <c r="O8" s="321"/>
      <c r="P8" s="323"/>
      <c r="Q8" s="321"/>
      <c r="R8" s="321"/>
      <c r="S8" s="321"/>
      <c r="T8" s="321"/>
      <c r="U8" s="321"/>
      <c r="V8" s="321"/>
      <c r="W8" s="321"/>
      <c r="X8" s="321"/>
      <c r="Y8" s="321"/>
      <c r="Z8" s="323"/>
      <c r="AA8" s="321"/>
      <c r="AB8" s="321"/>
      <c r="AC8" s="321"/>
      <c r="AD8" s="322"/>
      <c r="AE8" s="321"/>
      <c r="AF8" s="962"/>
      <c r="AG8" s="962"/>
      <c r="AH8" s="962"/>
    </row>
    <row r="9" spans="1:34" ht="35.1" customHeight="1">
      <c r="A9" s="439" t="s">
        <v>1074</v>
      </c>
      <c r="B9" s="195"/>
      <c r="C9" s="325"/>
      <c r="D9" s="321"/>
      <c r="E9" s="325"/>
      <c r="F9" s="321"/>
      <c r="G9" s="325"/>
      <c r="H9" s="322"/>
      <c r="I9" s="323"/>
      <c r="J9" s="325"/>
      <c r="K9" s="320"/>
      <c r="L9" s="325"/>
      <c r="M9" s="321"/>
      <c r="N9" s="325"/>
      <c r="O9" s="325"/>
      <c r="P9" s="323"/>
      <c r="Q9" s="325"/>
      <c r="R9" s="321"/>
      <c r="S9" s="325"/>
      <c r="T9" s="321"/>
      <c r="U9" s="325"/>
      <c r="V9" s="321"/>
      <c r="W9" s="325"/>
      <c r="X9" s="321"/>
      <c r="Y9" s="325"/>
      <c r="Z9" s="323"/>
      <c r="AA9" s="321"/>
      <c r="AB9" s="325"/>
      <c r="AC9" s="321"/>
      <c r="AD9" s="326"/>
      <c r="AE9" s="321"/>
      <c r="AF9" s="962"/>
      <c r="AG9" s="962"/>
      <c r="AH9" s="962"/>
    </row>
    <row r="10" spans="1:34" ht="35.1" customHeight="1">
      <c r="A10" s="289" t="s">
        <v>1075</v>
      </c>
      <c r="B10" s="195"/>
      <c r="C10" s="321"/>
      <c r="D10" s="321"/>
      <c r="E10" s="321"/>
      <c r="F10" s="321"/>
      <c r="G10" s="321"/>
      <c r="H10" s="322"/>
      <c r="I10" s="323"/>
      <c r="J10" s="321"/>
      <c r="K10" s="320"/>
      <c r="L10" s="321"/>
      <c r="M10" s="321"/>
      <c r="N10" s="321"/>
      <c r="O10" s="321"/>
      <c r="P10" s="323"/>
      <c r="Q10" s="321"/>
      <c r="R10" s="321"/>
      <c r="S10" s="321"/>
      <c r="T10" s="321"/>
      <c r="U10" s="321"/>
      <c r="V10" s="321"/>
      <c r="W10" s="321"/>
      <c r="X10" s="321"/>
      <c r="Y10" s="321"/>
      <c r="Z10" s="323"/>
      <c r="AA10" s="321"/>
      <c r="AB10" s="321"/>
      <c r="AC10" s="321"/>
      <c r="AD10" s="322"/>
      <c r="AE10" s="321"/>
      <c r="AF10" s="962"/>
      <c r="AG10" s="962"/>
      <c r="AH10" s="962"/>
    </row>
    <row r="11" spans="1:34" ht="35.1" customHeight="1">
      <c r="A11" s="439" t="s">
        <v>1076</v>
      </c>
      <c r="B11" s="196"/>
      <c r="C11" s="325"/>
      <c r="D11" s="321"/>
      <c r="E11" s="325"/>
      <c r="F11" s="321"/>
      <c r="G11" s="325"/>
      <c r="H11" s="322"/>
      <c r="I11" s="323"/>
      <c r="J11" s="325"/>
      <c r="K11" s="320"/>
      <c r="L11" s="325"/>
      <c r="M11" s="321"/>
      <c r="N11" s="325"/>
      <c r="O11" s="325"/>
      <c r="P11" s="323"/>
      <c r="Q11" s="325"/>
      <c r="R11" s="321"/>
      <c r="S11" s="325"/>
      <c r="T11" s="321"/>
      <c r="U11" s="325"/>
      <c r="V11" s="321"/>
      <c r="W11" s="325"/>
      <c r="X11" s="321"/>
      <c r="Y11" s="325"/>
      <c r="Z11" s="323"/>
      <c r="AA11" s="321"/>
      <c r="AB11" s="325"/>
      <c r="AC11" s="321"/>
      <c r="AD11" s="326"/>
      <c r="AE11" s="321"/>
      <c r="AF11" s="962"/>
      <c r="AG11" s="962"/>
      <c r="AH11" s="962"/>
    </row>
    <row r="12" spans="1:34" ht="35.1" customHeight="1">
      <c r="A12" s="289" t="s">
        <v>1077</v>
      </c>
      <c r="B12" s="195"/>
      <c r="C12" s="321"/>
      <c r="D12" s="321"/>
      <c r="E12" s="321"/>
      <c r="F12" s="321"/>
      <c r="G12" s="321"/>
      <c r="H12" s="322"/>
      <c r="I12" s="323"/>
      <c r="J12" s="321"/>
      <c r="K12" s="320"/>
      <c r="L12" s="321"/>
      <c r="M12" s="321"/>
      <c r="N12" s="321"/>
      <c r="O12" s="321"/>
      <c r="P12" s="323"/>
      <c r="Q12" s="321"/>
      <c r="R12" s="321"/>
      <c r="S12" s="321"/>
      <c r="T12" s="321"/>
      <c r="U12" s="321"/>
      <c r="V12" s="321"/>
      <c r="W12" s="321"/>
      <c r="X12" s="321"/>
      <c r="Y12" s="321"/>
      <c r="Z12" s="323"/>
      <c r="AA12" s="321"/>
      <c r="AB12" s="321"/>
      <c r="AC12" s="321"/>
      <c r="AD12" s="322"/>
      <c r="AE12" s="321"/>
      <c r="AF12" s="962"/>
      <c r="AG12" s="962"/>
      <c r="AH12" s="962"/>
    </row>
    <row r="13" spans="1:34" ht="35.1" customHeight="1">
      <c r="A13" s="439" t="s">
        <v>1078</v>
      </c>
      <c r="B13" s="195"/>
      <c r="C13" s="325"/>
      <c r="D13" s="321"/>
      <c r="E13" s="325"/>
      <c r="F13" s="321"/>
      <c r="G13" s="325"/>
      <c r="H13" s="322"/>
      <c r="I13" s="323"/>
      <c r="J13" s="325"/>
      <c r="K13" s="320"/>
      <c r="L13" s="325"/>
      <c r="M13" s="321"/>
      <c r="N13" s="325"/>
      <c r="O13" s="325"/>
      <c r="P13" s="323"/>
      <c r="Q13" s="325"/>
      <c r="R13" s="321"/>
      <c r="S13" s="325"/>
      <c r="T13" s="321"/>
      <c r="U13" s="325"/>
      <c r="V13" s="321"/>
      <c r="W13" s="325"/>
      <c r="X13" s="321"/>
      <c r="Y13" s="325"/>
      <c r="Z13" s="323"/>
      <c r="AA13" s="321"/>
      <c r="AB13" s="325"/>
      <c r="AC13" s="321"/>
      <c r="AD13" s="326"/>
      <c r="AE13" s="321"/>
      <c r="AF13" s="962"/>
      <c r="AG13" s="962"/>
      <c r="AH13" s="962"/>
    </row>
    <row r="14" spans="1:34" ht="47.25">
      <c r="A14" s="289" t="s">
        <v>1079</v>
      </c>
      <c r="B14" s="195"/>
      <c r="C14" s="321"/>
      <c r="D14" s="321"/>
      <c r="E14" s="321"/>
      <c r="F14" s="321"/>
      <c r="G14" s="321"/>
      <c r="H14" s="322"/>
      <c r="I14" s="323"/>
      <c r="J14" s="321"/>
      <c r="K14" s="320"/>
      <c r="L14" s="321"/>
      <c r="M14" s="321"/>
      <c r="N14" s="321"/>
      <c r="O14" s="321"/>
      <c r="P14" s="323"/>
      <c r="Q14" s="321"/>
      <c r="R14" s="321"/>
      <c r="S14" s="321"/>
      <c r="T14" s="321"/>
      <c r="U14" s="321"/>
      <c r="V14" s="321"/>
      <c r="W14" s="321"/>
      <c r="X14" s="321"/>
      <c r="Y14" s="321"/>
      <c r="Z14" s="323"/>
      <c r="AA14" s="321"/>
      <c r="AB14" s="321"/>
      <c r="AC14" s="321"/>
      <c r="AD14" s="322"/>
      <c r="AE14" s="321"/>
      <c r="AF14" s="962"/>
      <c r="AG14" s="962"/>
      <c r="AH14" s="962"/>
    </row>
    <row r="15" spans="1:34" ht="47.25">
      <c r="A15" s="439" t="s">
        <v>1080</v>
      </c>
      <c r="B15" s="195"/>
      <c r="C15" s="325"/>
      <c r="D15" s="321"/>
      <c r="E15" s="325"/>
      <c r="F15" s="321"/>
      <c r="G15" s="325"/>
      <c r="H15" s="322"/>
      <c r="I15" s="323"/>
      <c r="J15" s="325"/>
      <c r="K15" s="320"/>
      <c r="L15" s="325"/>
      <c r="M15" s="321"/>
      <c r="N15" s="325"/>
      <c r="O15" s="325"/>
      <c r="P15" s="323"/>
      <c r="Q15" s="325"/>
      <c r="R15" s="321"/>
      <c r="S15" s="325"/>
      <c r="T15" s="321"/>
      <c r="U15" s="325"/>
      <c r="V15" s="321"/>
      <c r="W15" s="325"/>
      <c r="X15" s="321"/>
      <c r="Y15" s="325"/>
      <c r="Z15" s="323"/>
      <c r="AA15" s="321"/>
      <c r="AB15" s="325"/>
      <c r="AC15" s="321"/>
      <c r="AD15" s="326"/>
      <c r="AE15" s="321"/>
      <c r="AF15" s="962"/>
      <c r="AG15" s="962"/>
      <c r="AH15" s="962"/>
    </row>
    <row r="16" spans="1:34" ht="35.1" customHeight="1">
      <c r="A16" s="289"/>
      <c r="B16" s="197"/>
      <c r="C16" s="321"/>
      <c r="D16" s="321"/>
      <c r="E16" s="321"/>
      <c r="F16" s="321"/>
      <c r="G16" s="321"/>
      <c r="H16" s="322"/>
      <c r="I16" s="323"/>
      <c r="J16" s="321"/>
      <c r="K16" s="320"/>
      <c r="L16" s="321"/>
      <c r="M16" s="321"/>
      <c r="N16" s="321"/>
      <c r="O16" s="321"/>
      <c r="P16" s="323"/>
      <c r="Q16" s="321"/>
      <c r="R16" s="321"/>
      <c r="S16" s="321"/>
      <c r="T16" s="321"/>
      <c r="U16" s="321"/>
      <c r="V16" s="321"/>
      <c r="W16" s="321"/>
      <c r="X16" s="321"/>
      <c r="Y16" s="321"/>
      <c r="Z16" s="323"/>
      <c r="AA16" s="321"/>
      <c r="AB16" s="321"/>
      <c r="AC16" s="321"/>
      <c r="AD16" s="322"/>
      <c r="AE16" s="321"/>
      <c r="AF16" s="962"/>
      <c r="AG16" s="962"/>
      <c r="AH16" s="962"/>
    </row>
    <row r="17" spans="1:31" ht="24.95" customHeight="1">
      <c r="A17" s="291" t="s">
        <v>1081</v>
      </c>
      <c r="B17" s="198"/>
      <c r="C17" s="327"/>
      <c r="D17" s="327"/>
      <c r="E17" s="327"/>
      <c r="F17" s="327"/>
      <c r="G17" s="327"/>
      <c r="H17" s="327"/>
      <c r="I17" s="328"/>
      <c r="J17" s="327"/>
      <c r="K17" s="327"/>
      <c r="L17" s="327"/>
      <c r="M17" s="327"/>
      <c r="N17" s="327"/>
      <c r="O17" s="327"/>
      <c r="P17" s="328"/>
      <c r="Q17" s="327"/>
      <c r="R17" s="327"/>
      <c r="S17" s="327"/>
      <c r="T17" s="327"/>
      <c r="U17" s="327"/>
      <c r="V17" s="327"/>
      <c r="W17" s="327"/>
      <c r="X17" s="327"/>
      <c r="Y17" s="327"/>
      <c r="Z17" s="328"/>
      <c r="AA17" s="327"/>
      <c r="AB17" s="327"/>
      <c r="AC17" s="327"/>
      <c r="AD17" s="327"/>
      <c r="AE17" s="327"/>
    </row>
    <row r="18" spans="1:31" ht="35.1" customHeight="1">
      <c r="A18" s="290" t="s">
        <v>1082</v>
      </c>
      <c r="B18" s="199"/>
      <c r="C18" s="325"/>
      <c r="D18" s="331"/>
      <c r="E18" s="332"/>
      <c r="F18" s="331"/>
      <c r="G18" s="332"/>
      <c r="H18" s="333"/>
      <c r="I18" s="323"/>
      <c r="J18" s="332"/>
      <c r="K18" s="334"/>
      <c r="L18" s="332"/>
      <c r="M18" s="331"/>
      <c r="N18" s="332"/>
      <c r="O18" s="331"/>
      <c r="P18" s="323"/>
      <c r="Q18" s="332"/>
      <c r="R18" s="331"/>
      <c r="S18" s="332"/>
      <c r="T18" s="331"/>
      <c r="U18" s="332"/>
      <c r="V18" s="331"/>
      <c r="W18" s="332"/>
      <c r="X18" s="331"/>
      <c r="Y18" s="332"/>
      <c r="Z18" s="323"/>
      <c r="AA18" s="331"/>
      <c r="AB18" s="332"/>
      <c r="AC18" s="331"/>
      <c r="AD18" s="335"/>
      <c r="AE18" s="331"/>
    </row>
    <row r="19" spans="1:31" ht="35.1" customHeight="1">
      <c r="A19" s="289" t="s">
        <v>1083</v>
      </c>
      <c r="B19" s="199"/>
      <c r="C19" s="321"/>
      <c r="D19" s="321"/>
      <c r="E19" s="321"/>
      <c r="F19" s="321"/>
      <c r="G19" s="321"/>
      <c r="H19" s="322"/>
      <c r="I19" s="323"/>
      <c r="J19" s="321"/>
      <c r="K19" s="320"/>
      <c r="L19" s="321"/>
      <c r="M19" s="321"/>
      <c r="N19" s="321"/>
      <c r="O19" s="321"/>
      <c r="P19" s="323"/>
      <c r="Q19" s="321"/>
      <c r="R19" s="321"/>
      <c r="S19" s="321"/>
      <c r="T19" s="321"/>
      <c r="U19" s="321"/>
      <c r="V19" s="321"/>
      <c r="W19" s="321"/>
      <c r="X19" s="321"/>
      <c r="Y19" s="321"/>
      <c r="Z19" s="323"/>
      <c r="AA19" s="321"/>
      <c r="AB19" s="321"/>
      <c r="AC19" s="321"/>
      <c r="AD19" s="322"/>
      <c r="AE19" s="321"/>
    </row>
    <row r="20" spans="1:31" ht="35.1" customHeight="1">
      <c r="A20" s="290" t="s">
        <v>1084</v>
      </c>
      <c r="B20" s="199"/>
      <c r="C20" s="325"/>
      <c r="D20" s="321"/>
      <c r="E20" s="325"/>
      <c r="F20" s="321"/>
      <c r="G20" s="325"/>
      <c r="H20" s="322"/>
      <c r="I20" s="323"/>
      <c r="J20" s="325"/>
      <c r="K20" s="320"/>
      <c r="L20" s="325"/>
      <c r="M20" s="321"/>
      <c r="N20" s="325"/>
      <c r="O20" s="321"/>
      <c r="P20" s="323"/>
      <c r="Q20" s="325"/>
      <c r="R20" s="321"/>
      <c r="S20" s="325"/>
      <c r="T20" s="321"/>
      <c r="U20" s="325"/>
      <c r="V20" s="321"/>
      <c r="W20" s="325"/>
      <c r="X20" s="321"/>
      <c r="Y20" s="325"/>
      <c r="Z20" s="323"/>
      <c r="AA20" s="321"/>
      <c r="AB20" s="325"/>
      <c r="AC20" s="321"/>
      <c r="AD20" s="326"/>
      <c r="AE20" s="321"/>
    </row>
    <row r="21" spans="1:31" ht="35.1" customHeight="1">
      <c r="A21" s="289" t="s">
        <v>1085</v>
      </c>
      <c r="B21" s="196"/>
      <c r="C21" s="321"/>
      <c r="D21" s="321"/>
      <c r="E21" s="321"/>
      <c r="F21" s="321"/>
      <c r="G21" s="321"/>
      <c r="H21" s="322"/>
      <c r="I21" s="323"/>
      <c r="J21" s="321"/>
      <c r="K21" s="320"/>
      <c r="L21" s="321"/>
      <c r="M21" s="321"/>
      <c r="N21" s="321"/>
      <c r="O21" s="321"/>
      <c r="P21" s="323"/>
      <c r="Q21" s="321"/>
      <c r="R21" s="321"/>
      <c r="S21" s="321"/>
      <c r="T21" s="321"/>
      <c r="U21" s="321"/>
      <c r="V21" s="321"/>
      <c r="W21" s="321"/>
      <c r="X21" s="321"/>
      <c r="Y21" s="321"/>
      <c r="Z21" s="323"/>
      <c r="AA21" s="321"/>
      <c r="AB21" s="321"/>
      <c r="AC21" s="321"/>
      <c r="AD21" s="322"/>
      <c r="AE21" s="321"/>
    </row>
    <row r="22" spans="1:31" ht="35.1" customHeight="1">
      <c r="A22" s="290" t="s">
        <v>1086</v>
      </c>
      <c r="B22" s="196"/>
      <c r="C22" s="338"/>
      <c r="D22" s="337"/>
      <c r="E22" s="338"/>
      <c r="F22" s="337"/>
      <c r="G22" s="338"/>
      <c r="H22" s="339"/>
      <c r="I22" s="323"/>
      <c r="J22" s="338"/>
      <c r="K22" s="340"/>
      <c r="L22" s="338"/>
      <c r="M22" s="337"/>
      <c r="N22" s="338"/>
      <c r="O22" s="337"/>
      <c r="P22" s="323"/>
      <c r="Q22" s="338"/>
      <c r="R22" s="337"/>
      <c r="S22" s="338"/>
      <c r="T22" s="337"/>
      <c r="U22" s="338"/>
      <c r="V22" s="337"/>
      <c r="W22" s="338"/>
      <c r="X22" s="337"/>
      <c r="Y22" s="338"/>
      <c r="Z22" s="323"/>
      <c r="AA22" s="337"/>
      <c r="AB22" s="338"/>
      <c r="AC22" s="337"/>
      <c r="AD22" s="341"/>
      <c r="AE22" s="337"/>
    </row>
    <row r="23" spans="1:31" ht="35.1" customHeight="1">
      <c r="A23" s="289" t="s">
        <v>1087</v>
      </c>
      <c r="B23" s="196"/>
      <c r="C23" s="321"/>
      <c r="D23" s="321"/>
      <c r="E23" s="321"/>
      <c r="F23" s="321"/>
      <c r="G23" s="321"/>
      <c r="H23" s="322"/>
      <c r="I23" s="323"/>
      <c r="J23" s="321"/>
      <c r="K23" s="320"/>
      <c r="L23" s="321"/>
      <c r="M23" s="321"/>
      <c r="N23" s="321"/>
      <c r="O23" s="321"/>
      <c r="P23" s="323"/>
      <c r="Q23" s="321"/>
      <c r="R23" s="321"/>
      <c r="S23" s="321"/>
      <c r="T23" s="321"/>
      <c r="U23" s="321"/>
      <c r="V23" s="321"/>
      <c r="W23" s="321"/>
      <c r="X23" s="321"/>
      <c r="Y23" s="321"/>
      <c r="Z23" s="323"/>
      <c r="AA23" s="321"/>
      <c r="AB23" s="321"/>
      <c r="AC23" s="321"/>
      <c r="AD23" s="322"/>
      <c r="AE23" s="321"/>
    </row>
    <row r="24" spans="1:31" ht="35.1" customHeight="1">
      <c r="A24" s="290" t="s">
        <v>1088</v>
      </c>
      <c r="B24" s="199"/>
      <c r="C24" s="325"/>
      <c r="D24" s="321"/>
      <c r="E24" s="325"/>
      <c r="F24" s="321"/>
      <c r="G24" s="325"/>
      <c r="H24" s="322"/>
      <c r="I24" s="323"/>
      <c r="J24" s="325"/>
      <c r="K24" s="320"/>
      <c r="L24" s="325"/>
      <c r="M24" s="321"/>
      <c r="N24" s="325"/>
      <c r="O24" s="321"/>
      <c r="P24" s="323"/>
      <c r="Q24" s="325"/>
      <c r="R24" s="321"/>
      <c r="S24" s="325"/>
      <c r="T24" s="321"/>
      <c r="U24" s="325"/>
      <c r="V24" s="321"/>
      <c r="W24" s="325"/>
      <c r="X24" s="321"/>
      <c r="Y24" s="325"/>
      <c r="Z24" s="323"/>
      <c r="AA24" s="321"/>
      <c r="AB24" s="325"/>
      <c r="AC24" s="321"/>
      <c r="AD24" s="326"/>
      <c r="AE24" s="321"/>
    </row>
    <row r="25" spans="1:31" ht="35.1" customHeight="1">
      <c r="A25" s="289"/>
      <c r="B25" s="196"/>
      <c r="C25" s="321"/>
      <c r="D25" s="321"/>
      <c r="E25" s="321"/>
      <c r="F25" s="321"/>
      <c r="G25" s="321"/>
      <c r="H25" s="322"/>
      <c r="I25" s="323"/>
      <c r="J25" s="321"/>
      <c r="K25" s="320"/>
      <c r="L25" s="321"/>
      <c r="M25" s="321"/>
      <c r="N25" s="321"/>
      <c r="O25" s="321"/>
      <c r="P25" s="323"/>
      <c r="Q25" s="321"/>
      <c r="R25" s="321"/>
      <c r="S25" s="321"/>
      <c r="T25" s="321"/>
      <c r="U25" s="321"/>
      <c r="V25" s="321"/>
      <c r="W25" s="321"/>
      <c r="X25" s="321"/>
      <c r="Y25" s="321"/>
      <c r="Z25" s="323"/>
      <c r="AA25" s="321"/>
      <c r="AB25" s="321"/>
      <c r="AC25" s="321"/>
      <c r="AD25" s="322"/>
      <c r="AE25" s="321"/>
    </row>
    <row r="26" spans="1:31" ht="24.95" customHeight="1">
      <c r="A26" s="294" t="s">
        <v>1089</v>
      </c>
      <c r="B26" s="198"/>
      <c r="C26" s="327"/>
      <c r="D26" s="327"/>
      <c r="E26" s="327"/>
      <c r="F26" s="327"/>
      <c r="G26" s="327"/>
      <c r="H26" s="327"/>
      <c r="I26" s="328"/>
      <c r="J26" s="327"/>
      <c r="K26" s="327"/>
      <c r="L26" s="327"/>
      <c r="M26" s="327"/>
      <c r="N26" s="327"/>
      <c r="O26" s="327"/>
      <c r="P26" s="328"/>
      <c r="Q26" s="327"/>
      <c r="R26" s="327"/>
      <c r="S26" s="327"/>
      <c r="T26" s="327"/>
      <c r="U26" s="327"/>
      <c r="V26" s="327"/>
      <c r="W26" s="327"/>
      <c r="X26" s="327"/>
      <c r="Y26" s="327"/>
      <c r="Z26" s="328"/>
      <c r="AA26" s="327"/>
      <c r="AB26" s="327"/>
      <c r="AC26" s="327"/>
      <c r="AD26" s="327"/>
      <c r="AE26" s="327"/>
    </row>
    <row r="27" spans="1:31" ht="35.1" customHeight="1">
      <c r="A27" s="292" t="s">
        <v>1090</v>
      </c>
      <c r="B27" s="196"/>
      <c r="C27" s="325"/>
      <c r="D27" s="331"/>
      <c r="E27" s="332"/>
      <c r="F27" s="331"/>
      <c r="G27" s="332"/>
      <c r="H27" s="333"/>
      <c r="I27" s="323"/>
      <c r="J27" s="332"/>
      <c r="K27" s="334"/>
      <c r="L27" s="332"/>
      <c r="M27" s="331"/>
      <c r="N27" s="332"/>
      <c r="O27" s="331"/>
      <c r="P27" s="323"/>
      <c r="Q27" s="332"/>
      <c r="R27" s="331"/>
      <c r="S27" s="332"/>
      <c r="T27" s="331"/>
      <c r="U27" s="332"/>
      <c r="V27" s="331"/>
      <c r="W27" s="332"/>
      <c r="X27" s="331"/>
      <c r="Y27" s="332"/>
      <c r="Z27" s="323"/>
      <c r="AA27" s="331"/>
      <c r="AB27" s="332"/>
      <c r="AC27" s="331"/>
      <c r="AD27" s="335"/>
      <c r="AE27" s="331"/>
    </row>
  </sheetData>
  <sheetProtection selectLockedCells="1"/>
  <pageMargins left="0.3" right="0.26" top="0.35433070866141736" bottom="0.31496062992125984" header="0.15748031496062992" footer="0.15748031496062992"/>
  <pageSetup scale="48" orientation="landscape" r:id="rId1"/>
  <headerFooter scaleWithDoc="0">
    <oddFooter xml:space="preserve">&amp;C&amp;G&amp;R&amp;8&amp;P of &amp;N </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theme="9"/>
  </sheetPr>
  <dimension ref="A1:AJ30"/>
  <sheetViews>
    <sheetView topLeftCell="S1" workbookViewId="0">
      <selection activeCell="AK8" sqref="AK8"/>
    </sheetView>
  </sheetViews>
  <sheetFormatPr defaultColWidth="9.140625" defaultRowHeight="15"/>
  <cols>
    <col min="1" max="1" width="29.85546875" style="193" customWidth="1"/>
    <col min="2" max="2" width="4.42578125" style="193" bestFit="1" customWidth="1"/>
    <col min="3" max="4" width="5.28515625" style="193" bestFit="1" customWidth="1"/>
    <col min="5" max="5" width="5.28515625" style="193" customWidth="1"/>
    <col min="6" max="6" width="5.28515625" style="193" bestFit="1" customWidth="1"/>
    <col min="7" max="8" width="9.42578125" style="193" bestFit="1" customWidth="1"/>
    <col min="9" max="9" width="4.42578125" style="193" bestFit="1" customWidth="1"/>
    <col min="10" max="10" width="9.42578125" style="193" customWidth="1"/>
    <col min="11" max="11" width="9.28515625" style="193" customWidth="1"/>
    <col min="12" max="14" width="9.42578125" style="193" bestFit="1" customWidth="1"/>
    <col min="15" max="15" width="5.28515625" style="193" bestFit="1" customWidth="1"/>
    <col min="16" max="17" width="9.42578125" style="193" bestFit="1" customWidth="1"/>
    <col min="18" max="18" width="13.85546875" style="193" bestFit="1" customWidth="1"/>
    <col min="19" max="29" width="5.28515625" style="193" bestFit="1" customWidth="1"/>
    <col min="30" max="34" width="9.42578125" style="193" bestFit="1" customWidth="1"/>
    <col min="35" max="35" width="5.28515625" style="193" bestFit="1" customWidth="1"/>
    <col min="36" max="36" width="9.140625" style="193"/>
    <col min="37" max="37" width="12.28515625" style="193" customWidth="1"/>
    <col min="38" max="16384" width="9.140625" style="193"/>
  </cols>
  <sheetData>
    <row r="1" spans="1:36" ht="26.25">
      <c r="A1" s="206" t="s">
        <v>1040</v>
      </c>
      <c r="B1" s="962"/>
      <c r="C1" s="962"/>
      <c r="D1" s="962"/>
      <c r="E1" s="962"/>
      <c r="F1" s="962"/>
      <c r="G1" s="962"/>
      <c r="H1" s="962"/>
      <c r="I1" s="962" t="s">
        <v>1091</v>
      </c>
      <c r="J1" s="962"/>
      <c r="K1" s="962"/>
      <c r="L1" s="962"/>
      <c r="M1" s="962"/>
      <c r="N1" s="962"/>
      <c r="O1" s="962"/>
      <c r="P1" s="962"/>
      <c r="Q1" s="962"/>
      <c r="R1" s="962"/>
      <c r="S1" s="962"/>
      <c r="T1" s="962"/>
      <c r="U1" s="962"/>
      <c r="V1" s="962"/>
      <c r="W1" s="962"/>
      <c r="X1" s="962"/>
      <c r="Y1" s="962"/>
      <c r="Z1" s="962"/>
      <c r="AA1" s="962"/>
      <c r="AB1" s="962"/>
      <c r="AC1" s="962"/>
      <c r="AD1" s="962"/>
      <c r="AE1" s="962"/>
      <c r="AF1" s="962"/>
      <c r="AG1" s="962"/>
      <c r="AH1" s="962"/>
      <c r="AI1" s="962"/>
      <c r="AJ1" s="287">
        <f>IF('LOG REPORT C3.2- Device Record'!$C$4=0,'LOG REPORT C3.2- Device Record'!$C$5,(CONCATENATE('LOG REPORT C3.2- Device Record'!$C$5," - ",'LOG REPORT C3.2- Device Record'!$C$4)))</f>
        <v>0</v>
      </c>
    </row>
    <row r="2" spans="1:36" ht="214.5" customHeight="1">
      <c r="A2" s="962"/>
      <c r="B2" s="201" t="s">
        <v>1041</v>
      </c>
      <c r="C2" s="202" t="s">
        <v>1042</v>
      </c>
      <c r="D2" s="203" t="s">
        <v>1043</v>
      </c>
      <c r="E2" s="202" t="s">
        <v>1044</v>
      </c>
      <c r="F2" s="203" t="s">
        <v>1092</v>
      </c>
      <c r="G2" s="202" t="s">
        <v>1093</v>
      </c>
      <c r="H2" s="203" t="s">
        <v>1094</v>
      </c>
      <c r="I2" s="201" t="s">
        <v>1048</v>
      </c>
      <c r="J2" s="203" t="s">
        <v>1095</v>
      </c>
      <c r="K2" s="202" t="s">
        <v>1096</v>
      </c>
      <c r="L2" s="203" t="s">
        <v>1097</v>
      </c>
      <c r="M2" s="202" t="s">
        <v>1052</v>
      </c>
      <c r="N2" s="203" t="s">
        <v>1051</v>
      </c>
      <c r="O2" s="202" t="s">
        <v>1098</v>
      </c>
      <c r="P2" s="203" t="s">
        <v>1099</v>
      </c>
      <c r="Q2" s="202" t="s">
        <v>1100</v>
      </c>
      <c r="R2" s="203" t="s">
        <v>1101</v>
      </c>
      <c r="S2" s="202" t="s">
        <v>1102</v>
      </c>
      <c r="T2" s="201" t="s">
        <v>1054</v>
      </c>
      <c r="U2" s="203" t="s">
        <v>1103</v>
      </c>
      <c r="V2" s="202" t="s">
        <v>1056</v>
      </c>
      <c r="W2" s="204" t="s">
        <v>1104</v>
      </c>
      <c r="X2" s="205" t="s">
        <v>1057</v>
      </c>
      <c r="Y2" s="204" t="s">
        <v>1058</v>
      </c>
      <c r="Z2" s="205" t="s">
        <v>1059</v>
      </c>
      <c r="AA2" s="204" t="s">
        <v>1060</v>
      </c>
      <c r="AB2" s="205" t="s">
        <v>1105</v>
      </c>
      <c r="AC2" s="201" t="s">
        <v>1062</v>
      </c>
      <c r="AD2" s="203" t="s">
        <v>1063</v>
      </c>
      <c r="AE2" s="202" t="s">
        <v>1064</v>
      </c>
      <c r="AF2" s="203" t="s">
        <v>1065</v>
      </c>
      <c r="AG2" s="202" t="s">
        <v>1106</v>
      </c>
      <c r="AH2" s="203" t="s">
        <v>1107</v>
      </c>
      <c r="AI2" s="202" t="s">
        <v>1108</v>
      </c>
      <c r="AJ2" s="962"/>
    </row>
    <row r="3" spans="1:36" ht="16.5" customHeight="1">
      <c r="A3" s="288" t="s">
        <v>1068</v>
      </c>
      <c r="B3" s="194"/>
      <c r="C3" s="44"/>
      <c r="D3" s="44"/>
      <c r="E3" s="44"/>
      <c r="F3" s="44"/>
      <c r="G3" s="44"/>
      <c r="H3" s="44"/>
      <c r="I3" s="963"/>
      <c r="J3" s="44"/>
      <c r="K3" s="44"/>
      <c r="L3" s="44"/>
      <c r="M3" s="44"/>
      <c r="N3" s="44"/>
      <c r="O3" s="44"/>
      <c r="P3" s="44"/>
      <c r="Q3" s="44"/>
      <c r="R3" s="44"/>
      <c r="S3" s="44"/>
      <c r="T3" s="44"/>
      <c r="U3" s="44"/>
      <c r="V3" s="44"/>
      <c r="W3" s="963"/>
      <c r="X3" s="963"/>
      <c r="Y3" s="963"/>
      <c r="Z3" s="963"/>
      <c r="AA3" s="44"/>
      <c r="AB3" s="44"/>
      <c r="AC3" s="44"/>
      <c r="AD3" s="44"/>
      <c r="AE3" s="44"/>
      <c r="AF3" s="44"/>
      <c r="AG3" s="44"/>
      <c r="AH3" s="44"/>
      <c r="AI3" s="207"/>
      <c r="AJ3" s="962"/>
    </row>
    <row r="4" spans="1:36" ht="21">
      <c r="A4" s="289" t="s">
        <v>1069</v>
      </c>
      <c r="B4" s="195"/>
      <c r="C4" s="320"/>
      <c r="D4" s="321"/>
      <c r="E4" s="321"/>
      <c r="F4" s="321"/>
      <c r="G4" s="321"/>
      <c r="H4" s="322"/>
      <c r="I4" s="323"/>
      <c r="J4" s="320"/>
      <c r="K4" s="321"/>
      <c r="L4" s="321"/>
      <c r="M4" s="321"/>
      <c r="N4" s="321"/>
      <c r="O4" s="321"/>
      <c r="P4" s="321"/>
      <c r="Q4" s="321"/>
      <c r="R4" s="321"/>
      <c r="S4" s="322"/>
      <c r="T4" s="323"/>
      <c r="U4" s="320"/>
      <c r="V4" s="321"/>
      <c r="W4" s="321"/>
      <c r="X4" s="321"/>
      <c r="Y4" s="321"/>
      <c r="Z4" s="321"/>
      <c r="AA4" s="321"/>
      <c r="AB4" s="321"/>
      <c r="AC4" s="323"/>
      <c r="AD4" s="321"/>
      <c r="AE4" s="321"/>
      <c r="AF4" s="321"/>
      <c r="AG4" s="322"/>
      <c r="AH4" s="321"/>
      <c r="AI4" s="320"/>
      <c r="AJ4" s="962"/>
    </row>
    <row r="5" spans="1:36" ht="31.5">
      <c r="A5" s="290" t="s">
        <v>1109</v>
      </c>
      <c r="B5" s="195"/>
      <c r="C5" s="324"/>
      <c r="D5" s="321"/>
      <c r="E5" s="325"/>
      <c r="F5" s="321"/>
      <c r="G5" s="325"/>
      <c r="H5" s="322"/>
      <c r="I5" s="323"/>
      <c r="J5" s="320"/>
      <c r="K5" s="325"/>
      <c r="L5" s="321"/>
      <c r="M5" s="325"/>
      <c r="N5" s="321"/>
      <c r="O5" s="325"/>
      <c r="P5" s="321"/>
      <c r="Q5" s="325"/>
      <c r="R5" s="321"/>
      <c r="S5" s="326"/>
      <c r="T5" s="323"/>
      <c r="U5" s="320"/>
      <c r="V5" s="325"/>
      <c r="W5" s="321"/>
      <c r="X5" s="325"/>
      <c r="Y5" s="321"/>
      <c r="Z5" s="325"/>
      <c r="AA5" s="321"/>
      <c r="AB5" s="325"/>
      <c r="AC5" s="323"/>
      <c r="AD5" s="321"/>
      <c r="AE5" s="325"/>
      <c r="AF5" s="321"/>
      <c r="AG5" s="326"/>
      <c r="AH5" s="321"/>
      <c r="AI5" s="324"/>
      <c r="AJ5" s="962"/>
    </row>
    <row r="6" spans="1:36" ht="31.5">
      <c r="A6" s="289" t="s">
        <v>1070</v>
      </c>
      <c r="B6" s="195"/>
      <c r="C6" s="320"/>
      <c r="D6" s="321"/>
      <c r="E6" s="321"/>
      <c r="F6" s="321"/>
      <c r="G6" s="321"/>
      <c r="H6" s="322"/>
      <c r="I6" s="323"/>
      <c r="J6" s="320"/>
      <c r="K6" s="321"/>
      <c r="L6" s="321"/>
      <c r="M6" s="321"/>
      <c r="N6" s="321"/>
      <c r="O6" s="321"/>
      <c r="P6" s="321"/>
      <c r="Q6" s="321"/>
      <c r="R6" s="321"/>
      <c r="S6" s="322"/>
      <c r="T6" s="323"/>
      <c r="U6" s="320"/>
      <c r="V6" s="321"/>
      <c r="W6" s="321"/>
      <c r="X6" s="321"/>
      <c r="Y6" s="321"/>
      <c r="Z6" s="321"/>
      <c r="AA6" s="321"/>
      <c r="AB6" s="321"/>
      <c r="AC6" s="323"/>
      <c r="AD6" s="321"/>
      <c r="AE6" s="321"/>
      <c r="AF6" s="321"/>
      <c r="AG6" s="322"/>
      <c r="AH6" s="321"/>
      <c r="AI6" s="320"/>
      <c r="AJ6" s="962"/>
    </row>
    <row r="7" spans="1:36" ht="31.5">
      <c r="A7" s="290" t="s">
        <v>1071</v>
      </c>
      <c r="B7" s="195"/>
      <c r="C7" s="324"/>
      <c r="D7" s="321"/>
      <c r="E7" s="325"/>
      <c r="F7" s="321"/>
      <c r="G7" s="325"/>
      <c r="H7" s="322"/>
      <c r="I7" s="323"/>
      <c r="J7" s="320"/>
      <c r="K7" s="325"/>
      <c r="L7" s="321"/>
      <c r="M7" s="325"/>
      <c r="N7" s="321"/>
      <c r="O7" s="325"/>
      <c r="P7" s="321"/>
      <c r="Q7" s="325"/>
      <c r="R7" s="321"/>
      <c r="S7" s="326"/>
      <c r="T7" s="323"/>
      <c r="U7" s="320"/>
      <c r="V7" s="325"/>
      <c r="W7" s="321"/>
      <c r="X7" s="325"/>
      <c r="Y7" s="321"/>
      <c r="Z7" s="325"/>
      <c r="AA7" s="321"/>
      <c r="AB7" s="325"/>
      <c r="AC7" s="323"/>
      <c r="AD7" s="321"/>
      <c r="AE7" s="325"/>
      <c r="AF7" s="321"/>
      <c r="AG7" s="326"/>
      <c r="AH7" s="321"/>
      <c r="AI7" s="324"/>
      <c r="AJ7" s="962"/>
    </row>
    <row r="8" spans="1:36" ht="31.5">
      <c r="A8" s="289" t="s">
        <v>1072</v>
      </c>
      <c r="B8" s="195"/>
      <c r="C8" s="320"/>
      <c r="D8" s="321"/>
      <c r="E8" s="321"/>
      <c r="F8" s="321"/>
      <c r="G8" s="321"/>
      <c r="H8" s="322"/>
      <c r="I8" s="323"/>
      <c r="J8" s="320"/>
      <c r="K8" s="321"/>
      <c r="L8" s="321"/>
      <c r="M8" s="321"/>
      <c r="N8" s="321"/>
      <c r="O8" s="321"/>
      <c r="P8" s="321"/>
      <c r="Q8" s="321"/>
      <c r="R8" s="321"/>
      <c r="S8" s="322"/>
      <c r="T8" s="323"/>
      <c r="U8" s="320"/>
      <c r="V8" s="321"/>
      <c r="W8" s="321"/>
      <c r="X8" s="321"/>
      <c r="Y8" s="321"/>
      <c r="Z8" s="321"/>
      <c r="AA8" s="321"/>
      <c r="AB8" s="321"/>
      <c r="AC8" s="323"/>
      <c r="AD8" s="321"/>
      <c r="AE8" s="321"/>
      <c r="AF8" s="321"/>
      <c r="AG8" s="322"/>
      <c r="AH8" s="321"/>
      <c r="AI8" s="320"/>
      <c r="AJ8" s="962"/>
    </row>
    <row r="9" spans="1:36" ht="21">
      <c r="A9" s="290" t="s">
        <v>1073</v>
      </c>
      <c r="B9" s="195"/>
      <c r="C9" s="324"/>
      <c r="D9" s="321"/>
      <c r="E9" s="325"/>
      <c r="F9" s="321"/>
      <c r="G9" s="325"/>
      <c r="H9" s="322"/>
      <c r="I9" s="323"/>
      <c r="J9" s="320"/>
      <c r="K9" s="325"/>
      <c r="L9" s="321"/>
      <c r="M9" s="325"/>
      <c r="N9" s="321"/>
      <c r="O9" s="325"/>
      <c r="P9" s="321"/>
      <c r="Q9" s="325"/>
      <c r="R9" s="321"/>
      <c r="S9" s="326"/>
      <c r="T9" s="323"/>
      <c r="U9" s="320"/>
      <c r="V9" s="325"/>
      <c r="W9" s="321"/>
      <c r="X9" s="325"/>
      <c r="Y9" s="321"/>
      <c r="Z9" s="325"/>
      <c r="AA9" s="321"/>
      <c r="AB9" s="325"/>
      <c r="AC9" s="323"/>
      <c r="AD9" s="321"/>
      <c r="AE9" s="325"/>
      <c r="AF9" s="321"/>
      <c r="AG9" s="326"/>
      <c r="AH9" s="321"/>
      <c r="AI9" s="324"/>
      <c r="AJ9" s="962"/>
    </row>
    <row r="10" spans="1:36" ht="31.5" customHeight="1">
      <c r="A10" s="289" t="s">
        <v>1075</v>
      </c>
      <c r="B10" s="195"/>
      <c r="C10" s="320"/>
      <c r="D10" s="321"/>
      <c r="E10" s="321"/>
      <c r="F10" s="321"/>
      <c r="G10" s="321"/>
      <c r="H10" s="322"/>
      <c r="I10" s="323"/>
      <c r="J10" s="320"/>
      <c r="K10" s="321"/>
      <c r="L10" s="321"/>
      <c r="M10" s="321"/>
      <c r="N10" s="321"/>
      <c r="O10" s="321"/>
      <c r="P10" s="321"/>
      <c r="Q10" s="321"/>
      <c r="R10" s="321"/>
      <c r="S10" s="322"/>
      <c r="T10" s="323"/>
      <c r="U10" s="320"/>
      <c r="V10" s="321"/>
      <c r="W10" s="321"/>
      <c r="X10" s="321"/>
      <c r="Y10" s="321"/>
      <c r="Z10" s="321"/>
      <c r="AA10" s="321"/>
      <c r="AB10" s="321"/>
      <c r="AC10" s="323"/>
      <c r="AD10" s="321"/>
      <c r="AE10" s="321"/>
      <c r="AF10" s="321"/>
      <c r="AG10" s="322"/>
      <c r="AH10" s="321"/>
      <c r="AI10" s="320"/>
      <c r="AJ10" s="962"/>
    </row>
    <row r="11" spans="1:36" ht="31.5">
      <c r="A11" s="290" t="s">
        <v>1077</v>
      </c>
      <c r="B11" s="196"/>
      <c r="C11" s="324"/>
      <c r="D11" s="321"/>
      <c r="E11" s="325"/>
      <c r="F11" s="321"/>
      <c r="G11" s="325"/>
      <c r="H11" s="322"/>
      <c r="I11" s="323"/>
      <c r="J11" s="320"/>
      <c r="K11" s="325"/>
      <c r="L11" s="321"/>
      <c r="M11" s="325"/>
      <c r="N11" s="321"/>
      <c r="O11" s="325"/>
      <c r="P11" s="321"/>
      <c r="Q11" s="325"/>
      <c r="R11" s="321"/>
      <c r="S11" s="326"/>
      <c r="T11" s="323"/>
      <c r="U11" s="320"/>
      <c r="V11" s="325"/>
      <c r="W11" s="321"/>
      <c r="X11" s="325"/>
      <c r="Y11" s="321"/>
      <c r="Z11" s="325"/>
      <c r="AA11" s="321"/>
      <c r="AB11" s="325"/>
      <c r="AC11" s="323"/>
      <c r="AD11" s="321"/>
      <c r="AE11" s="325"/>
      <c r="AF11" s="321"/>
      <c r="AG11" s="326"/>
      <c r="AH11" s="321"/>
      <c r="AI11" s="324"/>
      <c r="AJ11" s="962"/>
    </row>
    <row r="12" spans="1:36" ht="31.5">
      <c r="A12" s="289" t="s">
        <v>1074</v>
      </c>
      <c r="B12" s="195"/>
      <c r="C12" s="320"/>
      <c r="D12" s="321"/>
      <c r="E12" s="321"/>
      <c r="F12" s="321"/>
      <c r="G12" s="321"/>
      <c r="H12" s="322"/>
      <c r="I12" s="323"/>
      <c r="J12" s="320"/>
      <c r="K12" s="321"/>
      <c r="L12" s="321"/>
      <c r="M12" s="321"/>
      <c r="N12" s="321"/>
      <c r="O12" s="321"/>
      <c r="P12" s="321"/>
      <c r="Q12" s="321"/>
      <c r="R12" s="321"/>
      <c r="S12" s="322"/>
      <c r="T12" s="323"/>
      <c r="U12" s="320"/>
      <c r="V12" s="321"/>
      <c r="W12" s="321"/>
      <c r="X12" s="321"/>
      <c r="Y12" s="321"/>
      <c r="Z12" s="321"/>
      <c r="AA12" s="321"/>
      <c r="AB12" s="321"/>
      <c r="AC12" s="323"/>
      <c r="AD12" s="321"/>
      <c r="AE12" s="321"/>
      <c r="AF12" s="321"/>
      <c r="AG12" s="322"/>
      <c r="AH12" s="321"/>
      <c r="AI12" s="320"/>
      <c r="AJ12" s="962"/>
    </row>
    <row r="13" spans="1:36" ht="31.5">
      <c r="A13" s="290" t="s">
        <v>1078</v>
      </c>
      <c r="B13" s="195"/>
      <c r="C13" s="324"/>
      <c r="D13" s="321"/>
      <c r="E13" s="325"/>
      <c r="F13" s="321"/>
      <c r="G13" s="325"/>
      <c r="H13" s="322"/>
      <c r="I13" s="323"/>
      <c r="J13" s="320"/>
      <c r="K13" s="325"/>
      <c r="L13" s="321"/>
      <c r="M13" s="325"/>
      <c r="N13" s="321"/>
      <c r="O13" s="325"/>
      <c r="P13" s="321"/>
      <c r="Q13" s="325"/>
      <c r="R13" s="321"/>
      <c r="S13" s="326"/>
      <c r="T13" s="323"/>
      <c r="U13" s="320"/>
      <c r="V13" s="325"/>
      <c r="W13" s="321"/>
      <c r="X13" s="325"/>
      <c r="Y13" s="321"/>
      <c r="Z13" s="325"/>
      <c r="AA13" s="321"/>
      <c r="AB13" s="325"/>
      <c r="AC13" s="323"/>
      <c r="AD13" s="321"/>
      <c r="AE13" s="325"/>
      <c r="AF13" s="321"/>
      <c r="AG13" s="326"/>
      <c r="AH13" s="321"/>
      <c r="AI13" s="324"/>
      <c r="AJ13" s="962"/>
    </row>
    <row r="14" spans="1:36" ht="47.25">
      <c r="A14" s="289" t="s">
        <v>1079</v>
      </c>
      <c r="B14" s="195"/>
      <c r="C14" s="320"/>
      <c r="D14" s="321"/>
      <c r="E14" s="321"/>
      <c r="F14" s="321"/>
      <c r="G14" s="321"/>
      <c r="H14" s="322"/>
      <c r="I14" s="323"/>
      <c r="J14" s="320"/>
      <c r="K14" s="321"/>
      <c r="L14" s="321"/>
      <c r="M14" s="321"/>
      <c r="N14" s="321"/>
      <c r="O14" s="321"/>
      <c r="P14" s="321"/>
      <c r="Q14" s="321"/>
      <c r="R14" s="321"/>
      <c r="S14" s="322"/>
      <c r="T14" s="323"/>
      <c r="U14" s="320"/>
      <c r="V14" s="321"/>
      <c r="W14" s="321"/>
      <c r="X14" s="321"/>
      <c r="Y14" s="321"/>
      <c r="Z14" s="321"/>
      <c r="AA14" s="321"/>
      <c r="AB14" s="321"/>
      <c r="AC14" s="323"/>
      <c r="AD14" s="321"/>
      <c r="AE14" s="321"/>
      <c r="AF14" s="321"/>
      <c r="AG14" s="322"/>
      <c r="AH14" s="321"/>
      <c r="AI14" s="320"/>
      <c r="AJ14" s="962"/>
    </row>
    <row r="15" spans="1:36" ht="47.25">
      <c r="A15" s="290" t="s">
        <v>1080</v>
      </c>
      <c r="B15" s="195"/>
      <c r="C15" s="324"/>
      <c r="D15" s="321"/>
      <c r="E15" s="325"/>
      <c r="F15" s="321"/>
      <c r="G15" s="325"/>
      <c r="H15" s="322"/>
      <c r="I15" s="323"/>
      <c r="J15" s="320"/>
      <c r="K15" s="325"/>
      <c r="L15" s="321"/>
      <c r="M15" s="325"/>
      <c r="N15" s="321"/>
      <c r="O15" s="325"/>
      <c r="P15" s="321"/>
      <c r="Q15" s="325"/>
      <c r="R15" s="321"/>
      <c r="S15" s="326"/>
      <c r="T15" s="323"/>
      <c r="U15" s="320"/>
      <c r="V15" s="325"/>
      <c r="W15" s="321"/>
      <c r="X15" s="325"/>
      <c r="Y15" s="321"/>
      <c r="Z15" s="325"/>
      <c r="AA15" s="321"/>
      <c r="AB15" s="325"/>
      <c r="AC15" s="323"/>
      <c r="AD15" s="321"/>
      <c r="AE15" s="325"/>
      <c r="AF15" s="321"/>
      <c r="AG15" s="326"/>
      <c r="AH15" s="321"/>
      <c r="AI15" s="324"/>
      <c r="AJ15" s="962"/>
    </row>
    <row r="16" spans="1:36" ht="47.25" customHeight="1">
      <c r="A16" s="289" t="s">
        <v>1110</v>
      </c>
      <c r="B16" s="197"/>
      <c r="C16" s="320"/>
      <c r="D16" s="321"/>
      <c r="E16" s="321"/>
      <c r="F16" s="321"/>
      <c r="G16" s="321"/>
      <c r="H16" s="322"/>
      <c r="I16" s="323"/>
      <c r="J16" s="320"/>
      <c r="K16" s="321"/>
      <c r="L16" s="321"/>
      <c r="M16" s="321"/>
      <c r="N16" s="321"/>
      <c r="O16" s="321"/>
      <c r="P16" s="321"/>
      <c r="Q16" s="321"/>
      <c r="R16" s="321"/>
      <c r="S16" s="322"/>
      <c r="T16" s="323"/>
      <c r="U16" s="320"/>
      <c r="V16" s="321"/>
      <c r="W16" s="321"/>
      <c r="X16" s="321"/>
      <c r="Y16" s="321"/>
      <c r="Z16" s="321"/>
      <c r="AA16" s="321"/>
      <c r="AB16" s="321"/>
      <c r="AC16" s="323"/>
      <c r="AD16" s="321"/>
      <c r="AE16" s="321"/>
      <c r="AF16" s="321"/>
      <c r="AG16" s="322"/>
      <c r="AH16" s="321"/>
      <c r="AI16" s="320"/>
      <c r="AJ16" s="962"/>
    </row>
    <row r="17" spans="1:35" ht="33" customHeight="1">
      <c r="A17" s="290" t="s">
        <v>1111</v>
      </c>
      <c r="B17" s="197"/>
      <c r="C17" s="324"/>
      <c r="D17" s="321"/>
      <c r="E17" s="325"/>
      <c r="F17" s="321"/>
      <c r="G17" s="325"/>
      <c r="H17" s="322"/>
      <c r="I17" s="323"/>
      <c r="J17" s="320"/>
      <c r="K17" s="325"/>
      <c r="L17" s="321"/>
      <c r="M17" s="325"/>
      <c r="N17" s="321"/>
      <c r="O17" s="325"/>
      <c r="P17" s="321"/>
      <c r="Q17" s="325"/>
      <c r="R17" s="321"/>
      <c r="S17" s="326"/>
      <c r="T17" s="323"/>
      <c r="U17" s="320"/>
      <c r="V17" s="325"/>
      <c r="W17" s="321"/>
      <c r="X17" s="325"/>
      <c r="Y17" s="321"/>
      <c r="Z17" s="325"/>
      <c r="AA17" s="321"/>
      <c r="AB17" s="325"/>
      <c r="AC17" s="323"/>
      <c r="AD17" s="321"/>
      <c r="AE17" s="325"/>
      <c r="AF17" s="321"/>
      <c r="AG17" s="326"/>
      <c r="AH17" s="321"/>
      <c r="AI17" s="324"/>
    </row>
    <row r="18" spans="1:35" ht="17.25" customHeight="1">
      <c r="A18" s="291" t="s">
        <v>1081</v>
      </c>
      <c r="B18" s="198"/>
      <c r="C18" s="327"/>
      <c r="D18" s="327"/>
      <c r="E18" s="327"/>
      <c r="F18" s="327"/>
      <c r="G18" s="327"/>
      <c r="H18" s="327"/>
      <c r="I18" s="328"/>
      <c r="J18" s="327"/>
      <c r="K18" s="327"/>
      <c r="L18" s="327"/>
      <c r="M18" s="327"/>
      <c r="N18" s="327"/>
      <c r="O18" s="327"/>
      <c r="P18" s="327"/>
      <c r="Q18" s="327"/>
      <c r="R18" s="327"/>
      <c r="S18" s="327"/>
      <c r="T18" s="328"/>
      <c r="U18" s="327"/>
      <c r="V18" s="327"/>
      <c r="W18" s="327"/>
      <c r="X18" s="327"/>
      <c r="Y18" s="327"/>
      <c r="Z18" s="327"/>
      <c r="AA18" s="329"/>
      <c r="AB18" s="327"/>
      <c r="AC18" s="328"/>
      <c r="AD18" s="327"/>
      <c r="AE18" s="327"/>
      <c r="AF18" s="327"/>
      <c r="AG18" s="327"/>
      <c r="AH18" s="327"/>
      <c r="AI18" s="329"/>
    </row>
    <row r="19" spans="1:35" ht="21">
      <c r="A19" s="292" t="s">
        <v>1084</v>
      </c>
      <c r="B19" s="199"/>
      <c r="C19" s="330"/>
      <c r="D19" s="331"/>
      <c r="E19" s="332"/>
      <c r="F19" s="331"/>
      <c r="G19" s="332"/>
      <c r="H19" s="333"/>
      <c r="I19" s="323"/>
      <c r="J19" s="334"/>
      <c r="K19" s="332"/>
      <c r="L19" s="331"/>
      <c r="M19" s="332"/>
      <c r="N19" s="331"/>
      <c r="O19" s="332"/>
      <c r="P19" s="331"/>
      <c r="Q19" s="332"/>
      <c r="R19" s="331"/>
      <c r="S19" s="335"/>
      <c r="T19" s="323"/>
      <c r="U19" s="334"/>
      <c r="V19" s="332"/>
      <c r="W19" s="331"/>
      <c r="X19" s="332"/>
      <c r="Y19" s="331"/>
      <c r="Z19" s="332"/>
      <c r="AA19" s="331"/>
      <c r="AB19" s="332"/>
      <c r="AC19" s="323"/>
      <c r="AD19" s="331"/>
      <c r="AE19" s="332"/>
      <c r="AF19" s="331"/>
      <c r="AG19" s="335"/>
      <c r="AH19" s="331"/>
      <c r="AI19" s="330"/>
    </row>
    <row r="20" spans="1:35" ht="21">
      <c r="A20" s="289" t="s">
        <v>1082</v>
      </c>
      <c r="B20" s="199"/>
      <c r="C20" s="320"/>
      <c r="D20" s="321"/>
      <c r="E20" s="321"/>
      <c r="F20" s="321"/>
      <c r="G20" s="321"/>
      <c r="H20" s="322"/>
      <c r="I20" s="323"/>
      <c r="J20" s="320"/>
      <c r="K20" s="321"/>
      <c r="L20" s="321"/>
      <c r="M20" s="321"/>
      <c r="N20" s="321"/>
      <c r="O20" s="321"/>
      <c r="P20" s="321"/>
      <c r="Q20" s="321"/>
      <c r="R20" s="321"/>
      <c r="S20" s="322"/>
      <c r="T20" s="323"/>
      <c r="U20" s="320"/>
      <c r="V20" s="321"/>
      <c r="W20" s="321"/>
      <c r="X20" s="321"/>
      <c r="Y20" s="321"/>
      <c r="Z20" s="321"/>
      <c r="AA20" s="321"/>
      <c r="AB20" s="321"/>
      <c r="AC20" s="323"/>
      <c r="AD20" s="321"/>
      <c r="AE20" s="321"/>
      <c r="AF20" s="321"/>
      <c r="AG20" s="322"/>
      <c r="AH20" s="321"/>
      <c r="AI20" s="320"/>
    </row>
    <row r="21" spans="1:35" ht="35.25" customHeight="1">
      <c r="A21" s="290" t="s">
        <v>1083</v>
      </c>
      <c r="B21" s="199"/>
      <c r="C21" s="324"/>
      <c r="D21" s="321"/>
      <c r="E21" s="325"/>
      <c r="F21" s="321"/>
      <c r="G21" s="325"/>
      <c r="H21" s="322"/>
      <c r="I21" s="323"/>
      <c r="J21" s="320"/>
      <c r="K21" s="325"/>
      <c r="L21" s="321"/>
      <c r="M21" s="325"/>
      <c r="N21" s="321"/>
      <c r="O21" s="325"/>
      <c r="P21" s="321"/>
      <c r="Q21" s="325"/>
      <c r="R21" s="321"/>
      <c r="S21" s="326"/>
      <c r="T21" s="323"/>
      <c r="U21" s="320"/>
      <c r="V21" s="325"/>
      <c r="W21" s="321"/>
      <c r="X21" s="325"/>
      <c r="Y21" s="321"/>
      <c r="Z21" s="325"/>
      <c r="AA21" s="321"/>
      <c r="AB21" s="325"/>
      <c r="AC21" s="323"/>
      <c r="AD21" s="321"/>
      <c r="AE21" s="325"/>
      <c r="AF21" s="321"/>
      <c r="AG21" s="326"/>
      <c r="AH21" s="321"/>
      <c r="AI21" s="324"/>
    </row>
    <row r="22" spans="1:35" ht="47.25">
      <c r="A22" s="289" t="s">
        <v>1112</v>
      </c>
      <c r="B22" s="196"/>
      <c r="C22" s="320"/>
      <c r="D22" s="321"/>
      <c r="E22" s="321"/>
      <c r="F22" s="321"/>
      <c r="G22" s="321"/>
      <c r="H22" s="322"/>
      <c r="I22" s="323"/>
      <c r="J22" s="320"/>
      <c r="K22" s="321"/>
      <c r="L22" s="321"/>
      <c r="M22" s="321"/>
      <c r="N22" s="321"/>
      <c r="O22" s="321"/>
      <c r="P22" s="321"/>
      <c r="Q22" s="321"/>
      <c r="R22" s="321"/>
      <c r="S22" s="322"/>
      <c r="T22" s="323"/>
      <c r="U22" s="320"/>
      <c r="V22" s="321"/>
      <c r="W22" s="321"/>
      <c r="X22" s="321"/>
      <c r="Y22" s="321"/>
      <c r="Z22" s="321"/>
      <c r="AA22" s="321"/>
      <c r="AB22" s="321"/>
      <c r="AC22" s="323"/>
      <c r="AD22" s="321"/>
      <c r="AE22" s="321"/>
      <c r="AF22" s="321"/>
      <c r="AG22" s="322"/>
      <c r="AH22" s="321"/>
      <c r="AI22" s="320"/>
    </row>
    <row r="23" spans="1:35" ht="47.25">
      <c r="A23" s="293" t="s">
        <v>1113</v>
      </c>
      <c r="B23" s="196"/>
      <c r="C23" s="336"/>
      <c r="D23" s="337"/>
      <c r="E23" s="338"/>
      <c r="F23" s="337"/>
      <c r="G23" s="338"/>
      <c r="H23" s="339"/>
      <c r="I23" s="323"/>
      <c r="J23" s="340"/>
      <c r="K23" s="338"/>
      <c r="L23" s="337"/>
      <c r="M23" s="338"/>
      <c r="N23" s="337"/>
      <c r="O23" s="338"/>
      <c r="P23" s="337"/>
      <c r="Q23" s="338"/>
      <c r="R23" s="337"/>
      <c r="S23" s="341"/>
      <c r="T23" s="323"/>
      <c r="U23" s="340"/>
      <c r="V23" s="338"/>
      <c r="W23" s="337"/>
      <c r="X23" s="338"/>
      <c r="Y23" s="337"/>
      <c r="Z23" s="338"/>
      <c r="AA23" s="337"/>
      <c r="AB23" s="338"/>
      <c r="AC23" s="323"/>
      <c r="AD23" s="337"/>
      <c r="AE23" s="338"/>
      <c r="AF23" s="337"/>
      <c r="AG23" s="341"/>
      <c r="AH23" s="337"/>
      <c r="AI23" s="336"/>
    </row>
    <row r="24" spans="1:35" ht="47.25">
      <c r="A24" s="289" t="s">
        <v>1114</v>
      </c>
      <c r="B24" s="196"/>
      <c r="C24" s="320"/>
      <c r="D24" s="321"/>
      <c r="E24" s="321"/>
      <c r="F24" s="321"/>
      <c r="G24" s="321"/>
      <c r="H24" s="322"/>
      <c r="I24" s="323"/>
      <c r="J24" s="320"/>
      <c r="K24" s="321"/>
      <c r="L24" s="321"/>
      <c r="M24" s="321"/>
      <c r="N24" s="321"/>
      <c r="O24" s="321"/>
      <c r="P24" s="321"/>
      <c r="Q24" s="321"/>
      <c r="R24" s="321"/>
      <c r="S24" s="322"/>
      <c r="T24" s="323"/>
      <c r="U24" s="320"/>
      <c r="V24" s="321"/>
      <c r="W24" s="321"/>
      <c r="X24" s="321"/>
      <c r="Y24" s="321"/>
      <c r="Z24" s="321"/>
      <c r="AA24" s="321"/>
      <c r="AB24" s="321"/>
      <c r="AC24" s="323"/>
      <c r="AD24" s="321"/>
      <c r="AE24" s="321"/>
      <c r="AF24" s="321"/>
      <c r="AG24" s="322"/>
      <c r="AH24" s="321"/>
      <c r="AI24" s="320"/>
    </row>
    <row r="25" spans="1:35" ht="33" customHeight="1">
      <c r="A25" s="290" t="s">
        <v>1115</v>
      </c>
      <c r="B25" s="199"/>
      <c r="C25" s="324"/>
      <c r="D25" s="321"/>
      <c r="E25" s="325"/>
      <c r="F25" s="321"/>
      <c r="G25" s="325"/>
      <c r="H25" s="322"/>
      <c r="I25" s="323"/>
      <c r="J25" s="320"/>
      <c r="K25" s="325"/>
      <c r="L25" s="321"/>
      <c r="M25" s="325"/>
      <c r="N25" s="321"/>
      <c r="O25" s="325"/>
      <c r="P25" s="321"/>
      <c r="Q25" s="325"/>
      <c r="R25" s="321"/>
      <c r="S25" s="326"/>
      <c r="T25" s="323"/>
      <c r="U25" s="320"/>
      <c r="V25" s="325"/>
      <c r="W25" s="321"/>
      <c r="X25" s="325"/>
      <c r="Y25" s="321"/>
      <c r="Z25" s="325"/>
      <c r="AA25" s="321"/>
      <c r="AB25" s="325"/>
      <c r="AC25" s="323"/>
      <c r="AD25" s="321"/>
      <c r="AE25" s="325"/>
      <c r="AF25" s="321"/>
      <c r="AG25" s="326"/>
      <c r="AH25" s="321"/>
      <c r="AI25" s="324"/>
    </row>
    <row r="26" spans="1:35" ht="21">
      <c r="A26" s="289" t="s">
        <v>1088</v>
      </c>
      <c r="B26" s="199"/>
      <c r="C26" s="320"/>
      <c r="D26" s="321"/>
      <c r="E26" s="321"/>
      <c r="F26" s="321"/>
      <c r="G26" s="321"/>
      <c r="H26" s="322"/>
      <c r="I26" s="323"/>
      <c r="J26" s="320"/>
      <c r="K26" s="321"/>
      <c r="L26" s="321"/>
      <c r="M26" s="321"/>
      <c r="N26" s="321"/>
      <c r="O26" s="321"/>
      <c r="P26" s="321"/>
      <c r="Q26" s="321"/>
      <c r="R26" s="321"/>
      <c r="S26" s="322"/>
      <c r="T26" s="323"/>
      <c r="U26" s="320"/>
      <c r="V26" s="321"/>
      <c r="W26" s="321"/>
      <c r="X26" s="321"/>
      <c r="Y26" s="321"/>
      <c r="Z26" s="321"/>
      <c r="AA26" s="321"/>
      <c r="AB26" s="321"/>
      <c r="AC26" s="323"/>
      <c r="AD26" s="321"/>
      <c r="AE26" s="321"/>
      <c r="AF26" s="321"/>
      <c r="AG26" s="322"/>
      <c r="AH26" s="321"/>
      <c r="AI26" s="320"/>
    </row>
    <row r="27" spans="1:35" ht="47.25">
      <c r="A27" s="290" t="s">
        <v>1116</v>
      </c>
      <c r="B27" s="196"/>
      <c r="C27" s="324"/>
      <c r="D27" s="321"/>
      <c r="E27" s="325"/>
      <c r="F27" s="321"/>
      <c r="G27" s="325"/>
      <c r="H27" s="322"/>
      <c r="I27" s="323"/>
      <c r="J27" s="320"/>
      <c r="K27" s="325"/>
      <c r="L27" s="321"/>
      <c r="M27" s="325"/>
      <c r="N27" s="321"/>
      <c r="O27" s="325"/>
      <c r="P27" s="321"/>
      <c r="Q27" s="325"/>
      <c r="R27" s="321"/>
      <c r="S27" s="326"/>
      <c r="T27" s="323"/>
      <c r="U27" s="320"/>
      <c r="V27" s="325"/>
      <c r="W27" s="321"/>
      <c r="X27" s="325"/>
      <c r="Y27" s="321"/>
      <c r="Z27" s="325"/>
      <c r="AA27" s="321"/>
      <c r="AB27" s="325"/>
      <c r="AC27" s="323"/>
      <c r="AD27" s="321"/>
      <c r="AE27" s="325"/>
      <c r="AF27" s="321"/>
      <c r="AG27" s="326"/>
      <c r="AH27" s="321"/>
      <c r="AI27" s="324"/>
    </row>
    <row r="28" spans="1:35" ht="16.5" customHeight="1">
      <c r="A28" s="294" t="s">
        <v>1089</v>
      </c>
      <c r="B28" s="198"/>
      <c r="C28" s="327"/>
      <c r="D28" s="327"/>
      <c r="E28" s="327"/>
      <c r="F28" s="327"/>
      <c r="G28" s="327"/>
      <c r="H28" s="327"/>
      <c r="I28" s="328"/>
      <c r="J28" s="327"/>
      <c r="K28" s="327"/>
      <c r="L28" s="327"/>
      <c r="M28" s="327"/>
      <c r="N28" s="327"/>
      <c r="O28" s="327"/>
      <c r="P28" s="327"/>
      <c r="Q28" s="327"/>
      <c r="R28" s="327"/>
      <c r="S28" s="327"/>
      <c r="T28" s="328"/>
      <c r="U28" s="327"/>
      <c r="V28" s="327"/>
      <c r="W28" s="327"/>
      <c r="X28" s="327"/>
      <c r="Y28" s="327"/>
      <c r="Z28" s="327"/>
      <c r="AA28" s="329"/>
      <c r="AB28" s="327"/>
      <c r="AC28" s="328"/>
      <c r="AD28" s="327"/>
      <c r="AE28" s="327"/>
      <c r="AF28" s="327"/>
      <c r="AG28" s="327"/>
      <c r="AH28" s="327"/>
      <c r="AI28" s="329"/>
    </row>
    <row r="29" spans="1:35" ht="21">
      <c r="A29" s="295" t="s">
        <v>1117</v>
      </c>
      <c r="B29" s="196"/>
      <c r="C29" s="330"/>
      <c r="D29" s="331"/>
      <c r="E29" s="332"/>
      <c r="F29" s="331"/>
      <c r="G29" s="332"/>
      <c r="H29" s="333"/>
      <c r="I29" s="323"/>
      <c r="J29" s="334"/>
      <c r="K29" s="332"/>
      <c r="L29" s="331"/>
      <c r="M29" s="332"/>
      <c r="N29" s="331"/>
      <c r="O29" s="332"/>
      <c r="P29" s="331"/>
      <c r="Q29" s="332"/>
      <c r="R29" s="331"/>
      <c r="S29" s="335"/>
      <c r="T29" s="323"/>
      <c r="U29" s="334"/>
      <c r="V29" s="332"/>
      <c r="W29" s="331"/>
      <c r="X29" s="332"/>
      <c r="Y29" s="331"/>
      <c r="Z29" s="332"/>
      <c r="AA29" s="331"/>
      <c r="AB29" s="332"/>
      <c r="AC29" s="323"/>
      <c r="AD29" s="331"/>
      <c r="AE29" s="332"/>
      <c r="AF29" s="331"/>
      <c r="AG29" s="335"/>
      <c r="AH29" s="331"/>
      <c r="AI29" s="330"/>
    </row>
    <row r="30" spans="1:35" ht="31.5">
      <c r="A30" s="289" t="s">
        <v>1118</v>
      </c>
      <c r="B30" s="200"/>
      <c r="C30" s="342"/>
      <c r="D30" s="343"/>
      <c r="E30" s="343"/>
      <c r="F30" s="343"/>
      <c r="G30" s="343"/>
      <c r="H30" s="344"/>
      <c r="I30" s="345"/>
      <c r="J30" s="342"/>
      <c r="K30" s="343"/>
      <c r="L30" s="343"/>
      <c r="M30" s="343"/>
      <c r="N30" s="343"/>
      <c r="O30" s="343"/>
      <c r="P30" s="343"/>
      <c r="Q30" s="343"/>
      <c r="R30" s="343"/>
      <c r="S30" s="344"/>
      <c r="T30" s="345"/>
      <c r="U30" s="320"/>
      <c r="V30" s="321"/>
      <c r="W30" s="321"/>
      <c r="X30" s="321"/>
      <c r="Y30" s="321"/>
      <c r="Z30" s="321"/>
      <c r="AA30" s="321"/>
      <c r="AB30" s="321"/>
      <c r="AC30" s="345"/>
      <c r="AD30" s="343"/>
      <c r="AE30" s="343"/>
      <c r="AF30" s="343"/>
      <c r="AG30" s="344"/>
      <c r="AH30" s="343"/>
      <c r="AI30" s="342"/>
    </row>
  </sheetData>
  <sheetProtection selectLockedCells="1"/>
  <pageMargins left="0.17" right="0.15748031496062992" top="0.37" bottom="0.33" header="0.15748031496062992" footer="0.15748031496062992"/>
  <pageSetup scale="46" orientation="landscape" r:id="rId1"/>
  <headerFooter scaleWithDoc="0">
    <oddFooter xml:space="preserve">&amp;C&amp;G&amp;R&amp;8&amp;P of &amp;N </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9"/>
  </sheetPr>
  <dimension ref="A1:Y50"/>
  <sheetViews>
    <sheetView showGridLines="0" view="pageBreakPreview" topLeftCell="A13" zoomScaleNormal="130" zoomScaleSheetLayoutView="100" workbookViewId="0">
      <selection activeCell="A30" sqref="A30:O30"/>
    </sheetView>
  </sheetViews>
  <sheetFormatPr defaultColWidth="9.140625" defaultRowHeight="15"/>
  <cols>
    <col min="1" max="1" width="4" style="450" customWidth="1"/>
    <col min="2" max="2" width="9.7109375" style="450" customWidth="1"/>
    <col min="3" max="3" width="10.42578125" style="450" customWidth="1"/>
    <col min="4" max="4" width="3.7109375" style="450" customWidth="1"/>
    <col min="5" max="5" width="4.42578125" style="450" customWidth="1"/>
    <col min="6" max="6" width="9.140625" style="450"/>
    <col min="7" max="7" width="6.85546875" style="450" customWidth="1"/>
    <col min="8" max="8" width="7.5703125" style="450" customWidth="1"/>
    <col min="9" max="9" width="4.5703125" style="450" customWidth="1"/>
    <col min="10" max="10" width="12.28515625" style="450" customWidth="1"/>
    <col min="11" max="12" width="5.7109375" style="450" customWidth="1"/>
    <col min="13" max="15" width="9.140625" style="450"/>
    <col min="16" max="16" width="9.140625" style="462"/>
    <col min="17" max="17" width="11.7109375" style="450" customWidth="1"/>
    <col min="18" max="16384" width="9.140625" style="450"/>
  </cols>
  <sheetData>
    <row r="1" spans="1:22" ht="29.25" customHeight="1">
      <c r="A1" s="1037" t="s">
        <v>48</v>
      </c>
      <c r="B1" s="1037"/>
      <c r="C1" s="1037"/>
      <c r="D1" s="1037"/>
      <c r="E1" s="1037"/>
      <c r="F1" s="1037"/>
      <c r="G1" s="1037"/>
      <c r="H1" s="1037"/>
      <c r="I1" s="1037"/>
      <c r="J1" s="1037"/>
      <c r="K1" s="1037"/>
      <c r="L1" s="1037"/>
      <c r="P1" s="489"/>
      <c r="S1" s="490" t="s">
        <v>49</v>
      </c>
    </row>
    <row r="2" spans="1:22" ht="12" customHeight="1">
      <c r="A2" s="1038" t="s">
        <v>50</v>
      </c>
      <c r="B2" s="1038"/>
      <c r="C2" s="1038"/>
      <c r="D2" s="1038"/>
      <c r="E2" s="1038"/>
      <c r="F2" s="1038"/>
      <c r="G2" s="1038"/>
      <c r="H2" s="1038"/>
      <c r="I2" s="1038"/>
      <c r="J2" s="1038"/>
      <c r="K2" s="1038"/>
      <c r="L2" s="1038"/>
      <c r="P2" s="489" t="s">
        <v>51</v>
      </c>
    </row>
    <row r="3" spans="1:22">
      <c r="A3" s="1039" t="s">
        <v>52</v>
      </c>
      <c r="B3" s="1039"/>
      <c r="C3" s="1039"/>
      <c r="D3" s="1039"/>
      <c r="E3" s="1039"/>
      <c r="F3" s="1039"/>
      <c r="G3" s="1039"/>
      <c r="H3" s="1039"/>
      <c r="I3" s="1039"/>
      <c r="J3" s="1039"/>
      <c r="K3" s="1039"/>
      <c r="L3" s="1039"/>
      <c r="P3" s="489"/>
      <c r="S3" s="490"/>
    </row>
    <row r="4" spans="1:22" ht="12" customHeight="1">
      <c r="A4" s="1040" t="s">
        <v>53</v>
      </c>
      <c r="B4" s="1040"/>
      <c r="C4" s="1040"/>
      <c r="D4" s="1040"/>
      <c r="E4" s="1040"/>
      <c r="F4" s="1040"/>
      <c r="G4" s="1040"/>
      <c r="H4" s="1040"/>
      <c r="I4" s="1040"/>
      <c r="J4" s="1040"/>
      <c r="K4" s="1040"/>
      <c r="L4" s="1040"/>
      <c r="P4" s="489"/>
    </row>
    <row r="5" spans="1:22" ht="10.5" customHeight="1">
      <c r="A5" s="1041"/>
      <c r="B5" s="1041"/>
      <c r="C5" s="1041"/>
      <c r="D5" s="451"/>
      <c r="E5" s="1042"/>
      <c r="F5" s="1042"/>
      <c r="G5" s="1042"/>
      <c r="H5" s="1042"/>
      <c r="I5" s="452"/>
      <c r="J5" s="452"/>
      <c r="K5" s="452"/>
      <c r="O5" s="969" t="s">
        <v>1137</v>
      </c>
      <c r="P5" s="489"/>
      <c r="S5" s="462" t="s">
        <v>54</v>
      </c>
    </row>
    <row r="6" spans="1:22" ht="16.5" customHeight="1">
      <c r="A6" s="1043" t="s">
        <v>6</v>
      </c>
      <c r="B6" s="1043"/>
      <c r="C6" s="1026" t="str">
        <f>IF('LOG REPORT C3.2- Device Record'!C4&lt;&gt;"",'LOG REPORT C3.2- Device Record'!C4,"")</f>
        <v/>
      </c>
      <c r="D6" s="1026"/>
      <c r="E6" s="1026"/>
      <c r="F6" s="1026"/>
      <c r="G6" s="1026"/>
      <c r="H6" s="454" t="s">
        <v>7</v>
      </c>
      <c r="I6" s="1044">
        <f>'LOG REPORT C3.2- Device Record'!C3</f>
        <v>0</v>
      </c>
      <c r="J6" s="1044"/>
      <c r="K6" s="1044"/>
      <c r="L6" s="455"/>
      <c r="P6" s="489"/>
      <c r="Q6" s="456"/>
      <c r="R6" s="456"/>
    </row>
    <row r="7" spans="1:22" ht="17.25" customHeight="1">
      <c r="A7" s="1045" t="s">
        <v>55</v>
      </c>
      <c r="B7" s="1045"/>
      <c r="C7" s="1026">
        <f>'LOG REPORT C3.2- Device Record'!C5</f>
        <v>0</v>
      </c>
      <c r="D7" s="1026"/>
      <c r="E7" s="1026"/>
      <c r="F7" s="1026"/>
      <c r="G7" s="1026"/>
      <c r="H7" s="1026"/>
      <c r="I7" s="1026"/>
      <c r="J7" s="1026"/>
      <c r="K7" s="1026"/>
      <c r="O7" s="970" t="s">
        <v>1136</v>
      </c>
      <c r="S7" s="462" t="s">
        <v>56</v>
      </c>
    </row>
    <row r="8" spans="1:22" ht="16.5" customHeight="1">
      <c r="A8" s="457" t="s">
        <v>57</v>
      </c>
      <c r="B8" s="457"/>
      <c r="C8" s="457"/>
      <c r="D8" s="457"/>
      <c r="E8" s="453"/>
      <c r="F8" s="1046" t="str">
        <f>CONCATENATE('LOG REPORT C3.2- Device Record'!H3," ",'LOG REPORT C3.2- Device Record'!H4)</f>
        <v xml:space="preserve"> </v>
      </c>
      <c r="G8" s="1046"/>
      <c r="H8" s="1046"/>
      <c r="I8" s="1046"/>
      <c r="J8" s="1046"/>
      <c r="K8" s="1046"/>
    </row>
    <row r="9" spans="1:22" ht="6.75" customHeight="1">
      <c r="A9" s="457"/>
      <c r="B9" s="457"/>
      <c r="C9" s="457"/>
      <c r="D9" s="457"/>
      <c r="E9" s="457"/>
      <c r="F9" s="457"/>
      <c r="G9" s="457"/>
      <c r="H9" s="457"/>
      <c r="I9" s="457"/>
      <c r="J9" s="457"/>
      <c r="K9" s="458"/>
      <c r="O9" s="459"/>
      <c r="S9" s="459"/>
    </row>
    <row r="10" spans="1:22" ht="15.75" customHeight="1">
      <c r="A10" s="460"/>
      <c r="B10" s="458"/>
      <c r="C10" s="458"/>
      <c r="D10" s="458"/>
      <c r="E10" s="458"/>
      <c r="F10" s="458"/>
      <c r="G10" s="458"/>
      <c r="H10" s="458"/>
      <c r="I10" s="458"/>
      <c r="K10" s="461" t="s">
        <v>32</v>
      </c>
      <c r="L10" s="461" t="s">
        <v>28</v>
      </c>
      <c r="O10" s="969" t="s">
        <v>1135</v>
      </c>
    </row>
    <row r="11" spans="1:22" ht="15" customHeight="1">
      <c r="A11" s="119" t="s">
        <v>58</v>
      </c>
      <c r="B11" s="1028" t="s">
        <v>59</v>
      </c>
      <c r="C11" s="1029"/>
      <c r="D11" s="1029"/>
      <c r="E11" s="1029"/>
      <c r="F11" s="1029"/>
      <c r="G11" s="1029"/>
      <c r="H11" s="1029"/>
      <c r="I11" s="1029"/>
      <c r="J11" s="1030"/>
      <c r="K11" s="119"/>
      <c r="L11" s="119"/>
      <c r="O11" s="459"/>
      <c r="S11" s="462" t="s">
        <v>60</v>
      </c>
    </row>
    <row r="12" spans="1:22" ht="15" customHeight="1">
      <c r="A12" s="119" t="s">
        <v>61</v>
      </c>
      <c r="B12" s="1028" t="s">
        <v>62</v>
      </c>
      <c r="C12" s="1029"/>
      <c r="D12" s="1029"/>
      <c r="E12" s="1029"/>
      <c r="F12" s="1029"/>
      <c r="G12" s="1029"/>
      <c r="H12" s="1029"/>
      <c r="I12" s="1029"/>
      <c r="J12" s="1030"/>
      <c r="K12" s="119"/>
      <c r="L12" s="119"/>
      <c r="O12" s="969" t="s">
        <v>1134</v>
      </c>
    </row>
    <row r="13" spans="1:22" ht="22.5" customHeight="1">
      <c r="A13" s="119" t="s">
        <v>63</v>
      </c>
      <c r="B13" s="1047" t="s">
        <v>64</v>
      </c>
      <c r="C13" s="1048"/>
      <c r="D13" s="1048"/>
      <c r="E13" s="1048"/>
      <c r="F13" s="1048"/>
      <c r="G13" s="1048"/>
      <c r="H13" s="1048"/>
      <c r="I13" s="1048"/>
      <c r="J13" s="1049"/>
      <c r="K13" s="119"/>
      <c r="L13" s="119"/>
      <c r="S13" s="952" t="s">
        <v>65</v>
      </c>
      <c r="V13" s="456"/>
    </row>
    <row r="14" spans="1:22" ht="15" customHeight="1">
      <c r="A14" s="119" t="s">
        <v>66</v>
      </c>
      <c r="B14" s="1028" t="s">
        <v>67</v>
      </c>
      <c r="C14" s="1029"/>
      <c r="D14" s="1029"/>
      <c r="E14" s="1029"/>
      <c r="F14" s="1029"/>
      <c r="G14" s="1029"/>
      <c r="H14" s="1029"/>
      <c r="I14" s="1029"/>
      <c r="J14" s="1030"/>
      <c r="K14" s="119"/>
      <c r="L14" s="119"/>
      <c r="M14" s="913" t="s">
        <v>1123</v>
      </c>
      <c r="N14" s="911"/>
      <c r="O14" s="911"/>
      <c r="S14" s="45"/>
      <c r="T14" s="45"/>
      <c r="U14" s="45"/>
    </row>
    <row r="15" spans="1:22" ht="15" customHeight="1">
      <c r="A15" s="119" t="s">
        <v>68</v>
      </c>
      <c r="B15" s="1028" t="s">
        <v>69</v>
      </c>
      <c r="C15" s="1029"/>
      <c r="D15" s="1029"/>
      <c r="E15" s="1029"/>
      <c r="F15" s="1029"/>
      <c r="G15" s="1029"/>
      <c r="H15" s="1029"/>
      <c r="I15" s="1029"/>
      <c r="J15" s="1030"/>
      <c r="K15" s="119"/>
      <c r="L15" s="119"/>
      <c r="S15" s="45"/>
      <c r="T15" s="45"/>
      <c r="U15" s="45"/>
      <c r="V15" s="459"/>
    </row>
    <row r="16" spans="1:22" ht="15" customHeight="1">
      <c r="A16" s="119" t="s">
        <v>70</v>
      </c>
      <c r="B16" s="1028" t="s">
        <v>71</v>
      </c>
      <c r="C16" s="1029"/>
      <c r="D16" s="1029"/>
      <c r="E16" s="1029"/>
      <c r="F16" s="1029"/>
      <c r="G16" s="1029"/>
      <c r="H16" s="1029"/>
      <c r="I16" s="1029"/>
      <c r="J16" s="1030"/>
      <c r="K16" s="119"/>
      <c r="L16" s="119"/>
      <c r="O16" s="969" t="s">
        <v>1133</v>
      </c>
      <c r="R16" s="971"/>
      <c r="S16" s="971" t="s">
        <v>1138</v>
      </c>
      <c r="T16" s="45"/>
      <c r="U16" s="45"/>
    </row>
    <row r="17" spans="1:25" ht="39" customHeight="1">
      <c r="A17" s="119" t="s">
        <v>72</v>
      </c>
      <c r="B17" s="1033" t="s">
        <v>73</v>
      </c>
      <c r="C17" s="1034"/>
      <c r="D17" s="1035" t="s">
        <v>74</v>
      </c>
      <c r="E17" s="1035"/>
      <c r="F17" s="1035"/>
      <c r="G17" s="1035"/>
      <c r="H17" s="1035"/>
      <c r="I17" s="1035"/>
      <c r="J17" s="1035"/>
      <c r="K17" s="1035"/>
      <c r="L17" s="1036"/>
      <c r="O17" s="969" t="s">
        <v>1132</v>
      </c>
      <c r="P17" s="489"/>
      <c r="S17" s="45" t="s">
        <v>78</v>
      </c>
      <c r="T17" s="45"/>
      <c r="U17" s="45"/>
      <c r="V17" s="459"/>
    </row>
    <row r="18" spans="1:25" ht="24" customHeight="1">
      <c r="A18" s="1058" t="s">
        <v>75</v>
      </c>
      <c r="B18" s="1022" t="s">
        <v>76</v>
      </c>
      <c r="C18" s="1023"/>
      <c r="D18" s="1023"/>
      <c r="E18" s="1023"/>
      <c r="F18" s="1023"/>
      <c r="G18" s="1023"/>
      <c r="H18" s="1023"/>
      <c r="I18" s="1023"/>
      <c r="J18" s="1024"/>
      <c r="K18" s="1059" t="s">
        <v>32</v>
      </c>
      <c r="L18" s="1060"/>
      <c r="S18" s="45"/>
      <c r="T18" s="45"/>
      <c r="U18" s="45"/>
      <c r="V18" s="45"/>
    </row>
    <row r="19" spans="1:25" ht="15" customHeight="1">
      <c r="A19" s="1058"/>
      <c r="B19" s="1025" t="s">
        <v>77</v>
      </c>
      <c r="C19" s="1026"/>
      <c r="D19" s="1026"/>
      <c r="E19" s="1026"/>
      <c r="F19" s="1026"/>
      <c r="G19" s="1026"/>
      <c r="H19" s="1026"/>
      <c r="I19" s="1026"/>
      <c r="J19" s="1027"/>
      <c r="K19" s="1059"/>
      <c r="L19" s="1061"/>
      <c r="P19" s="489"/>
      <c r="Q19" s="45"/>
      <c r="R19" s="45"/>
      <c r="S19" s="947" t="s">
        <v>1127</v>
      </c>
      <c r="T19" s="45"/>
      <c r="U19" s="45"/>
      <c r="V19" s="45"/>
    </row>
    <row r="20" spans="1:25" s="456" customFormat="1" ht="24" customHeight="1">
      <c r="A20" s="1048" t="s">
        <v>79</v>
      </c>
      <c r="B20" s="1048"/>
      <c r="C20" s="1048"/>
      <c r="D20" s="1048"/>
      <c r="E20" s="1048"/>
      <c r="F20" s="1048"/>
      <c r="G20" s="1048"/>
      <c r="H20" s="1048"/>
      <c r="I20" s="1048"/>
      <c r="J20" s="1048"/>
      <c r="K20" s="1048"/>
      <c r="L20" s="1062"/>
      <c r="O20" s="972" t="s">
        <v>1139</v>
      </c>
      <c r="P20" s="489"/>
      <c r="Q20" s="450"/>
      <c r="R20" s="450"/>
      <c r="S20" s="947"/>
      <c r="T20" s="45"/>
      <c r="U20" s="45"/>
      <c r="V20" s="45"/>
    </row>
    <row r="21" spans="1:25" ht="18.75" customHeight="1">
      <c r="A21" s="1067"/>
      <c r="B21" s="1067"/>
      <c r="C21" s="1067"/>
      <c r="D21" s="1067"/>
      <c r="E21" s="462"/>
      <c r="F21" s="1032"/>
      <c r="G21" s="1032"/>
      <c r="H21" s="1032"/>
      <c r="J21" s="1032" t="s">
        <v>80</v>
      </c>
      <c r="K21" s="1032"/>
      <c r="L21" s="1032"/>
      <c r="O21" s="45"/>
      <c r="P21" s="45"/>
      <c r="Q21" s="468"/>
      <c r="R21" s="468"/>
      <c r="S21" s="462" t="s">
        <v>1184</v>
      </c>
      <c r="T21" s="45"/>
      <c r="U21" s="45"/>
      <c r="V21" s="45"/>
    </row>
    <row r="22" spans="1:25" s="459" customFormat="1" ht="18.75" customHeight="1" thickBot="1">
      <c r="A22" s="1066" t="s">
        <v>81</v>
      </c>
      <c r="B22" s="1066"/>
      <c r="C22" s="1066"/>
      <c r="D22" s="1066"/>
      <c r="E22" s="463"/>
      <c r="F22" s="1031" t="s">
        <v>82</v>
      </c>
      <c r="G22" s="1031"/>
      <c r="H22" s="1031"/>
      <c r="I22" s="463"/>
      <c r="J22" s="1031" t="s">
        <v>83</v>
      </c>
      <c r="K22" s="1031"/>
      <c r="L22" s="1031"/>
      <c r="O22" s="45" t="s">
        <v>1131</v>
      </c>
      <c r="P22" s="462"/>
      <c r="Q22" s="468"/>
      <c r="R22" s="468"/>
      <c r="S22" s="947"/>
      <c r="T22" s="45"/>
      <c r="U22" s="45"/>
      <c r="V22" s="45"/>
    </row>
    <row r="23" spans="1:25" ht="18.75" customHeight="1">
      <c r="A23" s="1068" t="s">
        <v>46</v>
      </c>
      <c r="B23" s="1068"/>
      <c r="C23" s="1068"/>
      <c r="D23" s="1068"/>
      <c r="E23" s="462"/>
      <c r="F23" s="1032"/>
      <c r="G23" s="1032"/>
      <c r="H23" s="1032"/>
      <c r="J23" s="1032" t="s">
        <v>80</v>
      </c>
      <c r="K23" s="1032"/>
      <c r="L23" s="1032"/>
      <c r="O23" s="45"/>
      <c r="Q23" s="468"/>
      <c r="R23" s="468"/>
      <c r="S23" s="45"/>
      <c r="T23" s="45"/>
      <c r="U23" s="45"/>
      <c r="V23" s="45"/>
    </row>
    <row r="24" spans="1:25" s="459" customFormat="1" ht="18.75" customHeight="1" thickBot="1">
      <c r="A24" s="1066" t="s">
        <v>84</v>
      </c>
      <c r="B24" s="1066"/>
      <c r="C24" s="1066"/>
      <c r="D24" s="1066"/>
      <c r="E24" s="463"/>
      <c r="F24" s="1031" t="s">
        <v>85</v>
      </c>
      <c r="G24" s="1031"/>
      <c r="H24" s="1031"/>
      <c r="I24" s="463"/>
      <c r="J24" s="1031" t="s">
        <v>86</v>
      </c>
      <c r="K24" s="1031"/>
      <c r="L24" s="1031"/>
      <c r="O24" s="45"/>
      <c r="P24" s="489"/>
      <c r="Q24" s="468"/>
      <c r="R24" s="468"/>
      <c r="S24" s="45" t="s">
        <v>1126</v>
      </c>
    </row>
    <row r="25" spans="1:25" ht="12" customHeight="1">
      <c r="O25" s="969" t="s">
        <v>1130</v>
      </c>
      <c r="S25" s="952"/>
    </row>
    <row r="26" spans="1:25" s="45" customFormat="1" ht="15.75">
      <c r="A26" s="464" t="s">
        <v>87</v>
      </c>
      <c r="B26" s="465"/>
      <c r="C26" s="465"/>
      <c r="D26" s="465"/>
      <c r="E26" s="466"/>
      <c r="F26" s="450"/>
      <c r="G26" s="465"/>
      <c r="H26" s="465"/>
    </row>
    <row r="27" spans="1:25" s="45" customFormat="1" ht="12.75">
      <c r="A27" s="1063" t="s">
        <v>88</v>
      </c>
      <c r="B27" s="1064"/>
      <c r="C27" s="1064"/>
      <c r="D27" s="1064"/>
      <c r="E27" s="1064"/>
      <c r="F27" s="1064"/>
      <c r="G27" s="1064"/>
      <c r="H27" s="1064"/>
      <c r="I27" s="1064"/>
      <c r="J27" s="1064"/>
      <c r="K27" s="1064"/>
      <c r="L27" s="1065"/>
    </row>
    <row r="28" spans="1:25" s="45" customFormat="1" ht="12.75">
      <c r="O28" s="45" t="s">
        <v>1129</v>
      </c>
      <c r="S28" s="45" t="s">
        <v>1125</v>
      </c>
    </row>
    <row r="29" spans="1:25" s="45" customFormat="1" ht="15.75">
      <c r="A29" s="464" t="s">
        <v>89</v>
      </c>
      <c r="B29" s="465"/>
      <c r="C29" s="465"/>
      <c r="D29" s="465"/>
      <c r="E29" s="466"/>
      <c r="F29" s="450"/>
      <c r="G29" s="465"/>
      <c r="H29" s="465"/>
    </row>
    <row r="30" spans="1:25" s="45" customFormat="1" ht="12.75">
      <c r="A30" s="249">
        <v>1</v>
      </c>
      <c r="B30" s="1050"/>
      <c r="C30" s="1051"/>
      <c r="D30" s="1051"/>
      <c r="E30" s="1051"/>
      <c r="F30" s="1051"/>
      <c r="G30" s="1051"/>
      <c r="H30" s="1051"/>
      <c r="I30" s="1051"/>
      <c r="J30" s="1051"/>
      <c r="K30" s="1051"/>
      <c r="L30" s="1052"/>
      <c r="P30" s="468"/>
      <c r="Q30" s="468"/>
      <c r="R30" s="468"/>
    </row>
    <row r="31" spans="1:25" s="45" customFormat="1" ht="12.75">
      <c r="A31" s="249">
        <v>2</v>
      </c>
      <c r="B31" s="1053"/>
      <c r="C31" s="1054"/>
      <c r="D31" s="1054"/>
      <c r="E31" s="1054"/>
      <c r="F31" s="1054"/>
      <c r="G31" s="1054"/>
      <c r="H31" s="1054"/>
      <c r="I31" s="1054"/>
      <c r="J31" s="1054"/>
      <c r="K31" s="1054"/>
      <c r="L31" s="1055"/>
      <c r="Q31" s="468"/>
      <c r="R31" s="468"/>
      <c r="W31"/>
      <c r="X31"/>
    </row>
    <row r="32" spans="1:25" s="45" customFormat="1" ht="12.75">
      <c r="A32" s="249">
        <v>3</v>
      </c>
      <c r="B32" s="1056"/>
      <c r="C32" s="1051"/>
      <c r="D32" s="1051"/>
      <c r="E32" s="1051"/>
      <c r="F32" s="1051"/>
      <c r="G32" s="1051"/>
      <c r="H32" s="1051"/>
      <c r="I32" s="1051"/>
      <c r="J32" s="1051"/>
      <c r="K32" s="1051"/>
      <c r="L32" s="1052"/>
      <c r="O32" s="45" t="s">
        <v>1128</v>
      </c>
      <c r="P32"/>
      <c r="Q32" s="468"/>
      <c r="R32" s="468"/>
      <c r="S32" s="45" t="s">
        <v>1183</v>
      </c>
      <c r="Y32"/>
    </row>
    <row r="33" spans="1:25" s="45" customFormat="1" ht="12.75">
      <c r="A33" s="249">
        <v>4</v>
      </c>
      <c r="B33" s="1057"/>
      <c r="C33" s="1051"/>
      <c r="D33" s="1051"/>
      <c r="E33" s="1051"/>
      <c r="F33" s="1051"/>
      <c r="G33" s="1051"/>
      <c r="H33" s="1051"/>
      <c r="I33" s="1051"/>
      <c r="J33" s="1051"/>
      <c r="K33" s="1051"/>
      <c r="L33" s="1052"/>
      <c r="P33" s="462"/>
      <c r="Q33" s="468"/>
      <c r="R33" s="468"/>
    </row>
    <row r="34" spans="1:25" s="45" customFormat="1" ht="12.75">
      <c r="P34" s="462"/>
      <c r="Q34" s="468"/>
      <c r="R34" s="468"/>
      <c r="U34"/>
    </row>
    <row r="35" spans="1:25" s="45" customFormat="1" ht="15.75">
      <c r="A35" s="464" t="s">
        <v>90</v>
      </c>
      <c r="B35" s="465"/>
      <c r="C35" s="465"/>
      <c r="D35" s="450"/>
      <c r="E35" s="466"/>
      <c r="F35" s="450"/>
      <c r="G35" s="465"/>
      <c r="H35" s="465"/>
      <c r="P35" s="462"/>
      <c r="Q35" s="468"/>
      <c r="R35" s="468"/>
    </row>
    <row r="36" spans="1:25" s="45" customFormat="1" ht="12.75">
      <c r="A36" s="249">
        <v>1</v>
      </c>
      <c r="B36" s="1056"/>
      <c r="C36" s="1051"/>
      <c r="D36" s="1051"/>
      <c r="E36" s="1051"/>
      <c r="F36" s="1051"/>
      <c r="G36" s="1051"/>
      <c r="H36" s="1051"/>
      <c r="I36" s="1051"/>
      <c r="J36" s="1051"/>
      <c r="K36" s="1051"/>
      <c r="L36" s="1052"/>
      <c r="P36" s="462"/>
      <c r="Q36" s="468"/>
      <c r="R36" s="468"/>
      <c r="S36" s="468"/>
      <c r="T36" s="468"/>
      <c r="U36" s="468"/>
    </row>
    <row r="37" spans="1:25" s="45" customFormat="1" ht="12.75">
      <c r="A37" s="249">
        <v>2</v>
      </c>
      <c r="B37" s="1070"/>
      <c r="C37" s="1054"/>
      <c r="D37" s="1054"/>
      <c r="E37" s="1054"/>
      <c r="F37" s="1054"/>
      <c r="G37" s="1054"/>
      <c r="H37" s="1054"/>
      <c r="I37" s="1054"/>
      <c r="J37" s="1054"/>
      <c r="K37" s="1054"/>
      <c r="L37" s="1055"/>
      <c r="O37" s="1018" t="s">
        <v>1172</v>
      </c>
      <c r="P37" s="1019"/>
      <c r="Q37" s="1019"/>
      <c r="R37" s="1019"/>
      <c r="S37" s="1019"/>
      <c r="T37" s="1019"/>
      <c r="U37" s="1019"/>
      <c r="V37" s="1019"/>
      <c r="W37" s="1019"/>
      <c r="X37" s="1019"/>
      <c r="Y37" s="1019"/>
    </row>
    <row r="38" spans="1:25" s="45" customFormat="1" ht="12.75">
      <c r="A38" s="249">
        <v>3</v>
      </c>
      <c r="B38" s="1070"/>
      <c r="C38" s="1054"/>
      <c r="D38" s="1054"/>
      <c r="E38" s="1054"/>
      <c r="F38" s="1054"/>
      <c r="G38" s="1054"/>
      <c r="H38" s="1054"/>
      <c r="I38" s="1054"/>
      <c r="J38" s="1054"/>
      <c r="K38" s="1054"/>
      <c r="L38" s="1055"/>
      <c r="O38" s="1020" t="s">
        <v>1173</v>
      </c>
      <c r="P38" s="1021"/>
      <c r="Q38" s="1021"/>
      <c r="R38" s="1021"/>
      <c r="S38" s="1021"/>
      <c r="T38" s="1021"/>
      <c r="U38" s="1021"/>
      <c r="V38" s="1021"/>
      <c r="W38" s="1021"/>
      <c r="X38" s="1021"/>
      <c r="Y38" s="1021"/>
    </row>
    <row r="39" spans="1:25" s="45" customFormat="1" ht="12.75">
      <c r="A39" s="249">
        <v>4</v>
      </c>
      <c r="B39" s="1070"/>
      <c r="C39" s="1054"/>
      <c r="D39" s="1054"/>
      <c r="E39" s="1054"/>
      <c r="F39" s="1054"/>
      <c r="G39" s="1054"/>
      <c r="H39" s="1054"/>
      <c r="I39" s="1054"/>
      <c r="J39" s="1054"/>
      <c r="K39" s="1054"/>
      <c r="L39" s="1055"/>
      <c r="O39" s="1020"/>
      <c r="P39" s="1021"/>
      <c r="Q39" s="1021"/>
      <c r="R39" s="1021"/>
      <c r="S39" s="1021"/>
      <c r="T39" s="1021"/>
      <c r="U39" s="1021"/>
      <c r="V39" s="1021"/>
      <c r="W39" s="1021"/>
      <c r="X39" s="1021"/>
      <c r="Y39" s="1021"/>
    </row>
    <row r="40" spans="1:25" s="45" customFormat="1" ht="12.75" customHeight="1">
      <c r="A40" s="249">
        <v>5</v>
      </c>
      <c r="B40" s="1071"/>
      <c r="C40" s="1071"/>
      <c r="D40" s="1071"/>
      <c r="E40" s="1071"/>
      <c r="F40" s="1071"/>
      <c r="G40" s="1071"/>
      <c r="H40" s="1071"/>
      <c r="I40" s="1071"/>
      <c r="J40" s="1071"/>
      <c r="K40" s="1071"/>
      <c r="L40" s="1071"/>
      <c r="O40" s="1018" t="s">
        <v>1174</v>
      </c>
      <c r="P40" s="1018"/>
      <c r="Q40" s="1018"/>
      <c r="R40" s="1018"/>
      <c r="S40" s="1018"/>
      <c r="T40" s="1018"/>
      <c r="U40" s="1018"/>
      <c r="V40" s="1018"/>
      <c r="W40" s="1018"/>
      <c r="X40" s="1018"/>
      <c r="Y40" s="1018"/>
    </row>
    <row r="41" spans="1:25" s="468" customFormat="1" ht="12.75" customHeight="1">
      <c r="A41" s="467" t="s">
        <v>91</v>
      </c>
      <c r="B41" s="467"/>
      <c r="C41" s="467"/>
      <c r="D41" s="467"/>
      <c r="E41" s="467"/>
      <c r="F41" s="467"/>
      <c r="G41" s="467"/>
      <c r="H41" s="467"/>
      <c r="I41" s="467"/>
      <c r="J41" s="467"/>
      <c r="K41" s="467"/>
      <c r="L41" s="467"/>
      <c r="O41" s="1020" t="s">
        <v>1175</v>
      </c>
      <c r="P41" s="1020"/>
      <c r="Q41" s="1020"/>
      <c r="R41" s="1020"/>
      <c r="S41" s="1020"/>
      <c r="T41" s="1020"/>
      <c r="U41" s="1020"/>
      <c r="V41" s="1020"/>
      <c r="W41" s="1020"/>
      <c r="X41" s="1020"/>
      <c r="Y41" s="1020"/>
    </row>
    <row r="42" spans="1:25" s="468" customFormat="1" ht="19.5" customHeight="1">
      <c r="A42" s="1069" t="s">
        <v>92</v>
      </c>
      <c r="B42" s="1069"/>
      <c r="C42" s="1069"/>
      <c r="D42" s="1069"/>
      <c r="E42" s="1069"/>
      <c r="F42" s="1069"/>
      <c r="G42" s="1069"/>
      <c r="H42" s="1069"/>
      <c r="I42" s="1069"/>
      <c r="J42" s="1069"/>
      <c r="K42" s="1069"/>
      <c r="L42" s="1069"/>
      <c r="P42" s="462"/>
      <c r="Q42" s="450"/>
      <c r="R42" s="450"/>
    </row>
    <row r="43" spans="1:25" s="468" customFormat="1" ht="3" customHeight="1">
      <c r="A43" s="469"/>
      <c r="B43" s="470"/>
      <c r="C43" s="470"/>
      <c r="D43" s="470"/>
      <c r="E43" s="470"/>
      <c r="F43" s="470"/>
      <c r="G43" s="470"/>
      <c r="H43" s="470"/>
      <c r="I43" s="470"/>
      <c r="J43" s="470"/>
      <c r="K43" s="470"/>
      <c r="L43" s="470"/>
      <c r="P43" s="462"/>
      <c r="Q43" s="450"/>
      <c r="R43" s="450"/>
    </row>
    <row r="44" spans="1:25" s="468" customFormat="1" ht="9" customHeight="1">
      <c r="A44" s="1072" t="s">
        <v>93</v>
      </c>
      <c r="B44" s="1072"/>
      <c r="C44" s="1072"/>
      <c r="D44" s="1072"/>
      <c r="E44" s="1072"/>
      <c r="F44" s="1072"/>
      <c r="G44" s="1072"/>
      <c r="H44" s="1072"/>
      <c r="I44" s="1072"/>
      <c r="J44" s="1072"/>
      <c r="K44" s="1072"/>
      <c r="L44" s="1072"/>
      <c r="P44" s="462"/>
      <c r="Q44" s="450"/>
      <c r="R44" s="450"/>
    </row>
    <row r="45" spans="1:25" s="468" customFormat="1" ht="3" customHeight="1">
      <c r="A45" s="469"/>
      <c r="B45" s="470"/>
      <c r="C45" s="470"/>
      <c r="D45" s="470"/>
      <c r="E45" s="470"/>
      <c r="F45" s="470"/>
      <c r="G45" s="470"/>
      <c r="H45" s="470"/>
      <c r="I45" s="470"/>
      <c r="J45" s="470"/>
      <c r="K45" s="470"/>
      <c r="L45" s="470"/>
      <c r="P45" s="462"/>
      <c r="Q45" s="450"/>
      <c r="R45" s="450"/>
    </row>
    <row r="46" spans="1:25" s="468" customFormat="1" ht="18" customHeight="1">
      <c r="A46" s="1069" t="s">
        <v>94</v>
      </c>
      <c r="B46" s="1069"/>
      <c r="C46" s="1069"/>
      <c r="D46" s="1069"/>
      <c r="E46" s="1069"/>
      <c r="F46" s="1069"/>
      <c r="G46" s="1069"/>
      <c r="H46" s="1069"/>
      <c r="I46" s="1069"/>
      <c r="J46" s="1069"/>
      <c r="K46" s="1069"/>
      <c r="L46" s="1069"/>
      <c r="P46" s="462"/>
      <c r="Q46" s="450"/>
      <c r="R46" s="450"/>
      <c r="S46" s="450"/>
      <c r="T46" s="450"/>
      <c r="U46" s="450"/>
    </row>
    <row r="47" spans="1:25" s="468" customFormat="1" ht="3" customHeight="1">
      <c r="A47" s="469"/>
      <c r="B47" s="470"/>
      <c r="C47" s="470"/>
      <c r="D47" s="470"/>
      <c r="E47" s="470"/>
      <c r="F47" s="470"/>
      <c r="G47" s="470"/>
      <c r="H47" s="470"/>
      <c r="I47" s="470"/>
      <c r="J47" s="470"/>
      <c r="K47" s="470"/>
      <c r="L47" s="470"/>
      <c r="P47" s="462"/>
      <c r="Q47" s="450"/>
      <c r="R47" s="450"/>
      <c r="S47" s="450"/>
      <c r="T47" s="450"/>
      <c r="U47" s="450"/>
    </row>
    <row r="48" spans="1:25" s="468" customFormat="1" ht="9" customHeight="1">
      <c r="A48" s="1072" t="s">
        <v>95</v>
      </c>
      <c r="B48" s="1072"/>
      <c r="C48" s="1072"/>
      <c r="D48" s="1072"/>
      <c r="E48" s="1072"/>
      <c r="F48" s="1072"/>
      <c r="G48" s="1072"/>
      <c r="H48" s="1072"/>
      <c r="I48" s="1072"/>
      <c r="J48" s="1072"/>
      <c r="K48" s="1072"/>
      <c r="L48" s="1072"/>
      <c r="P48" s="462"/>
      <c r="Q48" s="450"/>
      <c r="R48" s="450"/>
      <c r="S48" s="450"/>
      <c r="T48" s="450"/>
      <c r="U48" s="450"/>
    </row>
    <row r="49" spans="1:21" s="468" customFormat="1" ht="3" customHeight="1">
      <c r="A49" s="469"/>
      <c r="B49" s="470"/>
      <c r="C49" s="470"/>
      <c r="D49" s="470"/>
      <c r="E49" s="470"/>
      <c r="F49" s="470"/>
      <c r="G49" s="470"/>
      <c r="H49" s="470"/>
      <c r="I49" s="470"/>
      <c r="J49" s="470"/>
      <c r="K49" s="470"/>
      <c r="L49" s="470"/>
      <c r="P49" s="462"/>
      <c r="Q49" s="450"/>
      <c r="R49" s="450"/>
      <c r="S49" s="450"/>
      <c r="T49" s="450"/>
      <c r="U49" s="450"/>
    </row>
    <row r="50" spans="1:21" s="468" customFormat="1" ht="9" customHeight="1">
      <c r="A50" s="1069" t="s">
        <v>96</v>
      </c>
      <c r="B50" s="1069"/>
      <c r="C50" s="1069"/>
      <c r="D50" s="1069"/>
      <c r="E50" s="1069"/>
      <c r="F50" s="1069"/>
      <c r="G50" s="1069"/>
      <c r="H50" s="1069"/>
      <c r="I50" s="1069"/>
      <c r="J50" s="1069"/>
      <c r="K50" s="1069"/>
      <c r="L50" s="1069"/>
      <c r="P50" s="462"/>
      <c r="Q50" s="450"/>
      <c r="R50" s="450"/>
      <c r="S50" s="450"/>
      <c r="T50" s="450"/>
      <c r="U50" s="450"/>
    </row>
  </sheetData>
  <sheetProtection formatCells="0" formatRows="0" insertRows="0" deleteRows="0" selectLockedCells="1"/>
  <mergeCells count="58">
    <mergeCell ref="A42:L42"/>
    <mergeCell ref="A50:L50"/>
    <mergeCell ref="B36:L36"/>
    <mergeCell ref="B38:L38"/>
    <mergeCell ref="B39:L39"/>
    <mergeCell ref="B40:L40"/>
    <mergeCell ref="A44:L44"/>
    <mergeCell ref="A46:L46"/>
    <mergeCell ref="A48:L48"/>
    <mergeCell ref="B37:L37"/>
    <mergeCell ref="B30:L30"/>
    <mergeCell ref="B31:L31"/>
    <mergeCell ref="B32:L32"/>
    <mergeCell ref="B33:L33"/>
    <mergeCell ref="A18:A19"/>
    <mergeCell ref="K18:K19"/>
    <mergeCell ref="L18:L19"/>
    <mergeCell ref="A20:L20"/>
    <mergeCell ref="A27:L27"/>
    <mergeCell ref="A24:D24"/>
    <mergeCell ref="A21:D21"/>
    <mergeCell ref="F21:H21"/>
    <mergeCell ref="J21:L21"/>
    <mergeCell ref="A22:D22"/>
    <mergeCell ref="A23:D23"/>
    <mergeCell ref="F22:H22"/>
    <mergeCell ref="B13:J13"/>
    <mergeCell ref="B12:J12"/>
    <mergeCell ref="B11:J11"/>
    <mergeCell ref="B14:J14"/>
    <mergeCell ref="B15:J15"/>
    <mergeCell ref="F24:H24"/>
    <mergeCell ref="J24:L24"/>
    <mergeCell ref="B17:C17"/>
    <mergeCell ref="D17:L17"/>
    <mergeCell ref="A1:L1"/>
    <mergeCell ref="A2:L2"/>
    <mergeCell ref="A3:L3"/>
    <mergeCell ref="A4:L4"/>
    <mergeCell ref="A5:C5"/>
    <mergeCell ref="E5:H5"/>
    <mergeCell ref="A6:B6"/>
    <mergeCell ref="C6:G6"/>
    <mergeCell ref="I6:K6"/>
    <mergeCell ref="A7:B7"/>
    <mergeCell ref="C7:K7"/>
    <mergeCell ref="F8:K8"/>
    <mergeCell ref="B18:J18"/>
    <mergeCell ref="B19:J19"/>
    <mergeCell ref="B16:J16"/>
    <mergeCell ref="J22:L22"/>
    <mergeCell ref="F23:H23"/>
    <mergeCell ref="J23:L23"/>
    <mergeCell ref="O37:Y37"/>
    <mergeCell ref="O38:Y38"/>
    <mergeCell ref="O39:Y39"/>
    <mergeCell ref="O40:Y40"/>
    <mergeCell ref="O41:Y41"/>
  </mergeCells>
  <conditionalFormatting sqref="K16">
    <cfRule type="cellIs" dxfId="79" priority="1" operator="equal">
      <formula>"YES"</formula>
    </cfRule>
  </conditionalFormatting>
  <conditionalFormatting sqref="L15">
    <cfRule type="cellIs" dxfId="78" priority="2" operator="equal">
      <formula>"NO"</formula>
    </cfRule>
  </conditionalFormatting>
  <printOptions horizontalCentered="1"/>
  <pageMargins left="0.23622047244094491" right="0.23622047244094491" top="0.55118110236220474" bottom="0.59055118110236227" header="0.31496062992125984" footer="0.31496062992125984"/>
  <pageSetup orientation="portrait" r:id="rId1"/>
  <headerFooter>
    <oddHeader>&amp;C&amp;8CAN/ULC-S536-13</oddHeader>
    <oddFooter>&amp;L&amp;8 250-475-6077&amp;C&amp;"-,Regular"&amp;G&amp;R&amp;8&amp;P of &amp;N</oddFooter>
  </headerFooter>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pageSetUpPr fitToPage="1"/>
  </sheetPr>
  <dimension ref="A1:S1294"/>
  <sheetViews>
    <sheetView showGridLines="0" view="pageBreakPreview" zoomScale="130" zoomScaleNormal="100" zoomScaleSheetLayoutView="130" workbookViewId="0">
      <selection activeCell="A30" sqref="A30:O30"/>
    </sheetView>
  </sheetViews>
  <sheetFormatPr defaultColWidth="9.140625" defaultRowHeight="12.75"/>
  <cols>
    <col min="1" max="1" width="3" style="36" customWidth="1"/>
    <col min="2" max="2" width="15.28515625" style="4" customWidth="1"/>
    <col min="3" max="3" width="9.85546875" style="4" customWidth="1"/>
    <col min="4" max="4" width="6.42578125" style="4" customWidth="1"/>
    <col min="5" max="5" width="4.85546875" style="32" customWidth="1"/>
    <col min="6" max="7" width="4.85546875" style="4" customWidth="1"/>
    <col min="8" max="8" width="3.28515625" style="4" customWidth="1"/>
    <col min="9" max="9" width="2.85546875" style="4" customWidth="1"/>
    <col min="10" max="10" width="3.42578125" style="4" customWidth="1"/>
    <col min="11" max="11" width="4" style="4" customWidth="1"/>
    <col min="12" max="12" width="4.7109375" style="4" customWidth="1"/>
    <col min="13" max="13" width="4.28515625" style="46" customWidth="1"/>
    <col min="14" max="14" width="4.5703125" style="4" customWidth="1"/>
    <col min="15" max="15" width="4.7109375" style="4" customWidth="1"/>
    <col min="16" max="16" width="31.28515625" style="4" customWidth="1"/>
    <col min="17" max="16384" width="9.140625" style="4"/>
  </cols>
  <sheetData>
    <row r="1" spans="1:19" s="3" customFormat="1" ht="12.75" customHeight="1">
      <c r="A1" s="1077" t="s">
        <v>97</v>
      </c>
      <c r="B1" s="1077"/>
      <c r="C1" s="1077"/>
      <c r="D1" s="1077"/>
      <c r="E1" s="1077"/>
      <c r="F1" s="1077"/>
      <c r="G1" s="1077"/>
      <c r="H1" s="1077"/>
      <c r="I1" s="1077"/>
      <c r="J1" s="1077"/>
      <c r="K1" s="1077"/>
      <c r="L1" s="1077"/>
      <c r="M1" s="1077"/>
      <c r="N1" s="1077"/>
      <c r="O1" s="1077"/>
      <c r="P1" s="1077"/>
      <c r="Q1" s="1"/>
      <c r="R1" s="1"/>
      <c r="S1" s="1"/>
    </row>
    <row r="2" spans="1:19" s="3" customFormat="1" ht="9" customHeight="1">
      <c r="A2" s="1076" t="s">
        <v>98</v>
      </c>
      <c r="B2" s="1076"/>
      <c r="C2" s="1076"/>
      <c r="D2" s="1076"/>
      <c r="E2" s="1076"/>
      <c r="F2" s="1076"/>
      <c r="G2" s="1076"/>
      <c r="H2" s="1076"/>
      <c r="I2" s="1076"/>
      <c r="J2" s="1076"/>
      <c r="K2" s="1076"/>
      <c r="L2" s="1076"/>
      <c r="M2" s="1076"/>
      <c r="N2" s="1076"/>
      <c r="O2" s="1076"/>
      <c r="P2" s="1076"/>
      <c r="Q2" s="2"/>
      <c r="R2" s="2"/>
      <c r="S2" s="2"/>
    </row>
    <row r="3" spans="1:19" s="8" customFormat="1" ht="15" customHeight="1">
      <c r="A3" s="959"/>
      <c r="B3" s="22" t="s">
        <v>7</v>
      </c>
      <c r="C3" s="1084"/>
      <c r="D3" s="1084"/>
      <c r="E3" s="960"/>
      <c r="F3" s="960"/>
      <c r="G3" s="7" t="s">
        <v>99</v>
      </c>
      <c r="H3" s="26"/>
      <c r="I3" s="6"/>
      <c r="J3" s="6"/>
      <c r="K3" s="6"/>
      <c r="L3" s="6"/>
      <c r="M3" s="960"/>
      <c r="N3" s="960"/>
      <c r="O3" s="7" t="s">
        <v>100</v>
      </c>
      <c r="P3" s="27"/>
      <c r="Q3" s="38"/>
      <c r="R3" s="960"/>
      <c r="S3" s="960"/>
    </row>
    <row r="4" spans="1:19" s="8" customFormat="1" ht="15" customHeight="1">
      <c r="A4" s="959"/>
      <c r="B4" s="22" t="s">
        <v>6</v>
      </c>
      <c r="C4" s="26"/>
      <c r="D4" s="26"/>
      <c r="E4" s="960"/>
      <c r="F4" s="960"/>
      <c r="G4" s="7" t="s">
        <v>101</v>
      </c>
      <c r="H4" s="926"/>
      <c r="I4" s="926"/>
      <c r="J4" s="9"/>
      <c r="K4" s="9"/>
      <c r="L4" s="6"/>
      <c r="M4" s="960"/>
      <c r="N4" s="960"/>
      <c r="O4" s="7" t="s">
        <v>102</v>
      </c>
      <c r="P4" s="28"/>
      <c r="Q4" s="38"/>
      <c r="R4" s="960"/>
      <c r="S4" s="960"/>
    </row>
    <row r="5" spans="1:19" s="8" customFormat="1" ht="15" customHeight="1">
      <c r="A5" s="959"/>
      <c r="B5" s="22" t="s">
        <v>103</v>
      </c>
      <c r="C5" s="26"/>
      <c r="D5" s="5"/>
      <c r="E5" s="960"/>
      <c r="F5" s="960"/>
      <c r="G5" s="7" t="s">
        <v>104</v>
      </c>
      <c r="H5" s="914"/>
      <c r="I5" s="914"/>
      <c r="J5" s="914"/>
      <c r="K5" s="914"/>
      <c r="L5" s="914"/>
      <c r="M5" s="960"/>
      <c r="N5" s="960"/>
      <c r="O5" s="7" t="s">
        <v>105</v>
      </c>
      <c r="P5" s="262"/>
      <c r="Q5" s="38"/>
      <c r="R5" s="960"/>
      <c r="S5" s="960"/>
    </row>
    <row r="6" spans="1:19" s="8" customFormat="1" ht="15" customHeight="1">
      <c r="A6" s="959"/>
      <c r="B6" s="22" t="s">
        <v>106</v>
      </c>
      <c r="C6" s="26"/>
      <c r="D6" s="5"/>
      <c r="E6" s="960"/>
      <c r="F6" s="960"/>
      <c r="G6" s="7" t="s">
        <v>107</v>
      </c>
      <c r="H6" s="303" t="str">
        <f>UPPER("ANNUAL INSPECTION - " &amp; TEXT(C3, "MMMM YYYY"))</f>
        <v>ANNUAL INSPECTION - JANUARY 1900</v>
      </c>
      <c r="I6" s="9"/>
      <c r="J6" s="9"/>
      <c r="K6" s="9"/>
      <c r="L6" s="6"/>
      <c r="M6" s="49"/>
      <c r="N6" s="49"/>
      <c r="O6" s="49"/>
      <c r="P6" s="9"/>
      <c r="Q6" s="960"/>
      <c r="R6" s="960"/>
      <c r="S6" s="960"/>
    </row>
    <row r="7" spans="1:19" s="8" customFormat="1" ht="12.75" customHeight="1">
      <c r="A7" s="959"/>
      <c r="B7" s="22"/>
      <c r="C7" s="262"/>
      <c r="D7" s="304"/>
      <c r="E7" s="960"/>
      <c r="F7" s="960"/>
      <c r="G7" s="7"/>
      <c r="H7" s="306"/>
      <c r="I7" s="307"/>
      <c r="J7" s="307"/>
      <c r="K7" s="307"/>
      <c r="L7" s="307"/>
      <c r="M7" s="308"/>
      <c r="N7" s="308"/>
      <c r="O7" s="308"/>
      <c r="P7" s="307"/>
      <c r="Q7" s="960"/>
      <c r="R7" s="960"/>
      <c r="S7" s="960"/>
    </row>
    <row r="8" spans="1:19" ht="12.75" customHeight="1" thickBot="1">
      <c r="A8" s="1073" t="s">
        <v>108</v>
      </c>
      <c r="B8" s="1073"/>
      <c r="C8" s="1073"/>
      <c r="D8" s="1073"/>
      <c r="E8" s="1073"/>
      <c r="F8" s="1073"/>
      <c r="G8" s="1073"/>
      <c r="H8" s="1073"/>
      <c r="I8" s="1073"/>
      <c r="J8" s="1073"/>
      <c r="K8" s="1073"/>
      <c r="L8" s="1073"/>
      <c r="M8" s="1073"/>
      <c r="N8" s="1073"/>
      <c r="O8" s="1073"/>
      <c r="P8" s="1073"/>
    </row>
    <row r="9" spans="1:19" s="17" customFormat="1" ht="6.75" customHeight="1" thickTop="1">
      <c r="A9" s="18" t="s">
        <v>109</v>
      </c>
      <c r="B9" s="18"/>
      <c r="C9" s="18" t="s">
        <v>110</v>
      </c>
      <c r="D9" s="19"/>
      <c r="E9" s="23" t="s">
        <v>111</v>
      </c>
      <c r="F9" s="19"/>
      <c r="G9" s="19"/>
      <c r="J9" s="18" t="s">
        <v>112</v>
      </c>
      <c r="K9" s="19"/>
      <c r="O9" s="20" t="s">
        <v>113</v>
      </c>
      <c r="P9" s="21"/>
    </row>
    <row r="10" spans="1:19" s="16" customFormat="1" ht="6.75" customHeight="1">
      <c r="A10" s="23" t="s">
        <v>114</v>
      </c>
      <c r="B10" s="23"/>
      <c r="C10" s="16" t="s">
        <v>115</v>
      </c>
      <c r="E10" s="16" t="s">
        <v>116</v>
      </c>
      <c r="J10" s="23" t="s">
        <v>117</v>
      </c>
      <c r="O10" s="24" t="s">
        <v>118</v>
      </c>
      <c r="S10" s="17"/>
    </row>
    <row r="11" spans="1:19" s="16" customFormat="1" ht="6.75" customHeight="1">
      <c r="A11" s="23" t="s">
        <v>119</v>
      </c>
      <c r="B11" s="23"/>
      <c r="C11" s="23" t="s">
        <v>120</v>
      </c>
      <c r="E11" s="23" t="s">
        <v>121</v>
      </c>
      <c r="J11" s="16" t="s">
        <v>122</v>
      </c>
      <c r="O11" s="24" t="s">
        <v>123</v>
      </c>
      <c r="P11" s="24"/>
    </row>
    <row r="12" spans="1:19" s="16" customFormat="1" ht="6.75" customHeight="1">
      <c r="A12" s="23" t="s">
        <v>124</v>
      </c>
      <c r="B12" s="23"/>
      <c r="C12" s="23" t="s">
        <v>125</v>
      </c>
      <c r="E12" s="16" t="s">
        <v>126</v>
      </c>
      <c r="J12" s="443" t="s">
        <v>127</v>
      </c>
      <c r="O12" s="24" t="s">
        <v>128</v>
      </c>
      <c r="P12" s="24"/>
    </row>
    <row r="13" spans="1:19" s="16" customFormat="1" ht="6.75" customHeight="1">
      <c r="A13" s="23" t="s">
        <v>129</v>
      </c>
      <c r="B13" s="23"/>
      <c r="C13" s="23" t="s">
        <v>130</v>
      </c>
      <c r="E13" s="16" t="s">
        <v>131</v>
      </c>
      <c r="J13" s="23" t="s">
        <v>132</v>
      </c>
      <c r="O13" s="24" t="s">
        <v>133</v>
      </c>
      <c r="P13" s="24"/>
    </row>
    <row r="14" spans="1:19" s="16" customFormat="1" ht="6.75" customHeight="1">
      <c r="A14" s="23" t="s">
        <v>134</v>
      </c>
      <c r="B14" s="23"/>
      <c r="C14" s="23" t="s">
        <v>135</v>
      </c>
      <c r="E14" s="16" t="s">
        <v>136</v>
      </c>
      <c r="J14" s="16" t="s">
        <v>137</v>
      </c>
      <c r="O14" s="24" t="s">
        <v>138</v>
      </c>
      <c r="P14" s="24"/>
    </row>
    <row r="15" spans="1:19" s="16" customFormat="1" ht="6.75" customHeight="1">
      <c r="A15" s="23" t="s">
        <v>139</v>
      </c>
      <c r="B15" s="23"/>
      <c r="C15" s="23" t="s">
        <v>140</v>
      </c>
      <c r="E15" s="23" t="s">
        <v>141</v>
      </c>
      <c r="J15" s="16" t="s">
        <v>142</v>
      </c>
      <c r="O15" s="24" t="s">
        <v>143</v>
      </c>
      <c r="R15" s="23"/>
    </row>
    <row r="16" spans="1:19" s="16" customFormat="1" ht="6.75" customHeight="1">
      <c r="A16" s="23" t="s">
        <v>144</v>
      </c>
      <c r="B16" s="23"/>
      <c r="C16" s="16" t="s">
        <v>145</v>
      </c>
      <c r="D16" s="17"/>
      <c r="E16" s="23" t="s">
        <v>146</v>
      </c>
      <c r="F16" s="17"/>
      <c r="G16" s="17"/>
      <c r="J16" s="23" t="s">
        <v>147</v>
      </c>
      <c r="O16" s="16" t="s">
        <v>148</v>
      </c>
      <c r="P16" s="24"/>
    </row>
    <row r="17" spans="1:18" s="17" customFormat="1" ht="6.75" customHeight="1">
      <c r="A17" s="23"/>
      <c r="B17" s="23"/>
      <c r="C17" s="23"/>
      <c r="E17" s="23" t="s">
        <v>149</v>
      </c>
      <c r="J17" s="23" t="s">
        <v>150</v>
      </c>
      <c r="O17" s="16" t="s">
        <v>151</v>
      </c>
      <c r="P17" s="24"/>
    </row>
    <row r="18" spans="1:18" s="10" customFormat="1" ht="11.25" customHeight="1" thickBot="1">
      <c r="A18" s="1083" t="s">
        <v>152</v>
      </c>
      <c r="B18" s="1083"/>
      <c r="C18" s="1083"/>
      <c r="D18" s="1083"/>
      <c r="E18" s="1083"/>
      <c r="F18" s="1083"/>
      <c r="G18" s="1083"/>
      <c r="H18" s="1083"/>
      <c r="I18" s="1083"/>
      <c r="J18" s="1083"/>
      <c r="K18" s="1083"/>
      <c r="L18" s="1083"/>
      <c r="M18" s="1083"/>
      <c r="N18" s="1083"/>
      <c r="O18" s="1083"/>
      <c r="P18" s="1083"/>
      <c r="R18" s="17"/>
    </row>
    <row r="19" spans="1:18" s="10" customFormat="1" ht="9.75" customHeight="1" thickTop="1">
      <c r="A19" s="1078" t="s">
        <v>153</v>
      </c>
      <c r="B19" s="1079"/>
      <c r="C19" s="1079"/>
      <c r="D19" s="1079"/>
      <c r="E19" s="1079"/>
      <c r="F19" s="1081" t="s">
        <v>41</v>
      </c>
      <c r="G19" s="1079"/>
      <c r="H19" s="1079"/>
      <c r="I19" s="1079"/>
      <c r="J19" s="1079"/>
      <c r="K19" s="1082"/>
      <c r="L19" s="1081" t="s">
        <v>154</v>
      </c>
      <c r="M19" s="1082"/>
      <c r="N19" s="259"/>
      <c r="O19" s="1079" t="s">
        <v>153</v>
      </c>
      <c r="P19" s="1080"/>
    </row>
    <row r="20" spans="1:18" s="25" customFormat="1" ht="45" customHeight="1" thickBot="1">
      <c r="A20" s="33" t="s">
        <v>155</v>
      </c>
      <c r="B20" s="1074" t="s">
        <v>37</v>
      </c>
      <c r="C20" s="1075"/>
      <c r="D20" s="260" t="s">
        <v>156</v>
      </c>
      <c r="E20" s="444" t="s">
        <v>157</v>
      </c>
      <c r="F20" s="253" t="s">
        <v>158</v>
      </c>
      <c r="G20" s="37" t="s">
        <v>159</v>
      </c>
      <c r="H20" s="37" t="s">
        <v>160</v>
      </c>
      <c r="I20" s="37" t="s">
        <v>161</v>
      </c>
      <c r="J20" s="37" t="s">
        <v>162</v>
      </c>
      <c r="K20" s="254" t="s">
        <v>163</v>
      </c>
      <c r="L20" s="253" t="s">
        <v>164</v>
      </c>
      <c r="M20" s="254" t="s">
        <v>165</v>
      </c>
      <c r="N20" s="37" t="s">
        <v>166</v>
      </c>
      <c r="O20" s="250" t="s">
        <v>167</v>
      </c>
      <c r="P20" s="261" t="s">
        <v>168</v>
      </c>
    </row>
    <row r="21" spans="1:18" s="11" customFormat="1" ht="15" customHeight="1" thickTop="1">
      <c r="A21" s="34">
        <v>1</v>
      </c>
      <c r="B21" s="944" t="s">
        <v>169</v>
      </c>
      <c r="C21" s="811"/>
      <c r="D21" s="812"/>
      <c r="E21" s="813" t="str">
        <f t="shared" ref="E21:E35" si="0">IF(OR(D21="YES", D21="B",D21="BZ",D21="H",D21="HSP",D21="H/V",D21="SP",D21="V",D21="DS",D21="EM",D21="FHT",D21="GA",D21="HHT",D21="M",D21="RHT", D21="RHT/S", D21="RI",D21="S", D21="SW",D21="RELAY",D21="DH",D21="AD",D21="MAG",D21="FAN",D21="SA",,D21="SA",D21="SAA",D21="SAAB",D21="SAB", D21="SAPA",D21="SAPAB",D21="SAPB",D21="SACOA",D21="SACOB",D21="SACOAB", D21="SAPCOA", D21="SAPCOB",D21="SAPCOB",D21="SAPCOAB",D21="SALi", D21="SAALi",D21="SAPLi",D21="SAAR",,D21="SAPABR",D21="SAABR",D21="SAPCOLi",D21="SACOALi",D21="SAALiV",D21="SAPALiV",D21="SAAV",D21="SAPAV",D21="SAPABV",D21="SAABV", D21="COPI", D21="COPI-B", D21="PANEL",D21="BATT",D21="ANNUN", D21="BOOSTER",D21="SFD", D21="S/CO", D21="ET", D21="MOD-2", D21="MOD-10", D21="MOD-M",D21="MOD-R", D21="MOD-R6", D21="MOD-CR", D21="MOD-1", D21="MOD-S",D21="MOD-P",),"3", IF(OR(D21="EOL"),"m",""))</f>
        <v/>
      </c>
      <c r="F21" s="814" t="str">
        <f t="shared" ref="F21:F35" si="1">IF(OR(D21="PANEL", D21="ANNUN", D21="S/CO", D21="MOD-2", D21="MOD-10", D21="MOD-M",D21="ISO-D", D21="SFD", D21="DS", D21="ET", D21="FHT", D21="GA", D21="HHT", D21="M", D21="RHT", D21="RHT/S",D21="S",D21="S/CO", D21="FS",D21="TS",D21="SS",D21="LA",D21="FP",D21="PL",D21="SUP"), "3", IF(OR(D21="B", D21="BZ", D21="H", D21="HSP", D21="H/V", D21="SP", D21="V", D21="SW", D21="AD", D21="MAG", D21="FAN", D21="RI", D21="EOL", D21="EM",  D21="SW", D21="RELAY", D21="DH",D21="MOD-R", D21="MOD-R6", D21="MOD-CR"), "m", ""))</f>
        <v/>
      </c>
      <c r="G21" s="815" t="str">
        <f t="shared" ref="G21:G35" si="2">IF(OR(D21="YES",D21="PANEL",D21="BOOSTER",D21="B",D21="BZ",D21="H",D21="HSP",D21="H/V",D21="SP",D21="V",D21="AD",D21="MAG",D21="FAN",D21="RELAY",D21="DH",D21="SW",D21="MOD-R", D21="MOD-R6", D21="MOD-CR",D21="ISO-A"),"3",IF(OR(D21="SFD"),"m",""))</f>
        <v/>
      </c>
      <c r="H21" s="812"/>
      <c r="I21" s="812"/>
      <c r="J21" s="812"/>
      <c r="K21" s="816" t="str">
        <f t="shared" ref="K21:K35" si="3">IF(D21="EOL","3","")</f>
        <v/>
      </c>
      <c r="L21" s="817" t="str">
        <f t="shared" ref="L21:L35" si="4">IF(OR(D21="SA",D21="SAA",D21="SAAB",D21="SAB", D21="SAPA",D21="SAPAB",D21="SAPB",D21="SACOA",D21="SACOB",D21="SACOAB", D21="SAPCOA", D21="SAPCOB",D21="SAPCOB",D21="SAPCOAB",D21="SALi", D21="SAALi",D21="SAPLi",D21="SAAR",,D21="SAPABR",D21="SAABR",D21="SAPCOLi",D21="SACOALi",D21="SAALiV",D21="SAPALiV",D21="SAAV",D21="SAPAV",D21="SAPABV",D21="SAABV"),"3","")</f>
        <v/>
      </c>
      <c r="M21" s="818"/>
      <c r="N21" s="815" t="str">
        <f t="shared" ref="N21:N35" si="5">IF(OR(D21="PANEL", D21="ANNUN", D21="BATT",D21="BOOSTER",D21="B", D21="BZ", D21="H", D21="HSP", D21="H/V", D21="SP", D21="V", D21="DS", D21="EOL", D21="EM", D21="ET", D21="FHT", D21="GA", D21="HHT", D21="M", D21="RHT",D21="RHT/S", D21="RI", D21="S",D21="S/CO",D21="SW",D21="ISO-D",D21="ISO-A",D21="SA",D21="SAA",D21="SAAB",D21="SAB", D21="SAPA",D21="SAPAB",D21="SAPB",D21="SACOA",D21="SACOB",D21="SACOAB", D21="SAPCOA", D21="SAPCOB",D21="SAPCOB",D21="SAPCOAB",D21="SALi", D21="SAALi",D21="SAPLi",D21="SAAR",D21="SAPABR",D21="SAABR",,D21="SAPCOLi",D21="SACOALi",D21="SAALiV",D21="SAPALiV",D21="SAAV",D21="SAPAV",D21="SAPABV",D21="SAABV", D21="COPI", D21="COPI-B", D21="SW",D21="MOD-1", D21="MOD-S",D21="MOD-P",D21="MOD-2", D21="MOD-10", D21="MOD-M",D21="MOD-R", D21="MOD-R6", D21="MOD-CR",D21="SFD"), "3", IF(OR(D21="RELAY", D21="AD", D21="MAG", D21="FAN",D21="DH"), "m", ""))</f>
        <v/>
      </c>
      <c r="O21" s="811"/>
      <c r="P21" s="820" t="str">
        <f t="shared" ref="P21:P33" si="6">IF($D21="COPI-B","Built-in End of Life Timer will sound when it requires replacement ~7 years from date of install.",IF($D21="COPI","Built-in End of Life Timer will sound when it requires replacement ~7 years from date of install.",IF($D21="DS","__ inches of water",IF($D21="TS","See Sprinkler Company's report.",IF($D21="SS","See Sprinkler Company's report.",IF($D21="LA","See Sprinkler Company's report.",IF($D21="FS","See Sprinkler Company's report.",IF($D21="DH","Closes on Alarm",IF($D21="S","Sensitivity: V or % or seconds or flashes",IF($M21="OLD","Recommend Replacement",IF($D21="SUP","See Kitchen Suppression Company's report.","")))))))))))</f>
        <v/>
      </c>
    </row>
    <row r="22" spans="1:18" s="11" customFormat="1" ht="15" customHeight="1">
      <c r="A22" s="35">
        <f>A21+1</f>
        <v>2</v>
      </c>
      <c r="B22" s="823" t="s">
        <v>170</v>
      </c>
      <c r="C22" s="811"/>
      <c r="D22" s="812"/>
      <c r="E22" s="813" t="str">
        <f t="shared" si="0"/>
        <v/>
      </c>
      <c r="F22" s="814" t="str">
        <f t="shared" si="1"/>
        <v/>
      </c>
      <c r="G22" s="815" t="str">
        <f t="shared" si="2"/>
        <v/>
      </c>
      <c r="H22" s="812"/>
      <c r="I22" s="812"/>
      <c r="J22" s="812"/>
      <c r="K22" s="816" t="str">
        <f t="shared" si="3"/>
        <v/>
      </c>
      <c r="L22" s="817" t="str">
        <f t="shared" si="4"/>
        <v/>
      </c>
      <c r="M22" s="818"/>
      <c r="N22" s="815" t="str">
        <f t="shared" si="5"/>
        <v/>
      </c>
      <c r="O22" s="811"/>
      <c r="P22" s="820" t="str">
        <f t="shared" si="6"/>
        <v/>
      </c>
    </row>
    <row r="23" spans="1:18" s="11" customFormat="1" ht="15" customHeight="1">
      <c r="A23" s="35">
        <f t="shared" ref="A23" si="7">A22+1</f>
        <v>3</v>
      </c>
      <c r="B23" s="945" t="s">
        <v>171</v>
      </c>
      <c r="C23" s="811"/>
      <c r="D23" s="812"/>
      <c r="E23" s="813" t="str">
        <f t="shared" si="0"/>
        <v/>
      </c>
      <c r="F23" s="814" t="str">
        <f t="shared" si="1"/>
        <v/>
      </c>
      <c r="G23" s="815" t="str">
        <f t="shared" si="2"/>
        <v/>
      </c>
      <c r="H23" s="812"/>
      <c r="I23" s="812"/>
      <c r="J23" s="812"/>
      <c r="K23" s="816" t="str">
        <f t="shared" si="3"/>
        <v/>
      </c>
      <c r="L23" s="817" t="str">
        <f t="shared" si="4"/>
        <v/>
      </c>
      <c r="M23" s="818"/>
      <c r="N23" s="815" t="str">
        <f t="shared" si="5"/>
        <v/>
      </c>
      <c r="O23" s="811"/>
      <c r="P23" s="820" t="str">
        <f t="shared" si="6"/>
        <v/>
      </c>
    </row>
    <row r="24" spans="1:18" s="11" customFormat="1" ht="15" customHeight="1">
      <c r="A24" s="35">
        <f t="shared" ref="A24:A55" si="8">A23+1</f>
        <v>4</v>
      </c>
      <c r="B24" s="945" t="s">
        <v>172</v>
      </c>
      <c r="C24" s="811"/>
      <c r="D24" s="812"/>
      <c r="E24" s="813" t="str">
        <f t="shared" si="0"/>
        <v/>
      </c>
      <c r="F24" s="814" t="str">
        <f t="shared" si="1"/>
        <v/>
      </c>
      <c r="G24" s="815" t="str">
        <f t="shared" si="2"/>
        <v/>
      </c>
      <c r="H24" s="812"/>
      <c r="I24" s="812"/>
      <c r="J24" s="812"/>
      <c r="K24" s="816" t="str">
        <f t="shared" si="3"/>
        <v/>
      </c>
      <c r="L24" s="817" t="str">
        <f t="shared" si="4"/>
        <v/>
      </c>
      <c r="M24" s="818"/>
      <c r="N24" s="815" t="str">
        <f t="shared" si="5"/>
        <v/>
      </c>
      <c r="O24" s="811"/>
      <c r="P24" s="820" t="str">
        <f t="shared" si="6"/>
        <v/>
      </c>
    </row>
    <row r="25" spans="1:18" s="11" customFormat="1" ht="15" customHeight="1">
      <c r="A25" s="35">
        <f t="shared" si="8"/>
        <v>5</v>
      </c>
      <c r="B25" s="945" t="s">
        <v>173</v>
      </c>
      <c r="C25" s="811"/>
      <c r="D25" s="812"/>
      <c r="E25" s="813" t="str">
        <f t="shared" si="0"/>
        <v/>
      </c>
      <c r="F25" s="814" t="str">
        <f t="shared" si="1"/>
        <v/>
      </c>
      <c r="G25" s="815" t="str">
        <f t="shared" si="2"/>
        <v/>
      </c>
      <c r="H25" s="812"/>
      <c r="I25" s="812"/>
      <c r="J25" s="812"/>
      <c r="K25" s="816" t="str">
        <f t="shared" si="3"/>
        <v/>
      </c>
      <c r="L25" s="817" t="str">
        <f t="shared" si="4"/>
        <v/>
      </c>
      <c r="M25" s="818"/>
      <c r="N25" s="815" t="str">
        <f t="shared" si="5"/>
        <v/>
      </c>
      <c r="O25" s="811"/>
      <c r="P25" s="820" t="str">
        <f t="shared" si="6"/>
        <v/>
      </c>
    </row>
    <row r="26" spans="1:18" s="11" customFormat="1" ht="15" customHeight="1">
      <c r="A26" s="35">
        <f t="shared" si="8"/>
        <v>6</v>
      </c>
      <c r="B26" s="823" t="s">
        <v>174</v>
      </c>
      <c r="C26" s="811"/>
      <c r="D26" s="812"/>
      <c r="E26" s="813" t="str">
        <f t="shared" si="0"/>
        <v/>
      </c>
      <c r="F26" s="814" t="str">
        <f t="shared" si="1"/>
        <v/>
      </c>
      <c r="G26" s="815" t="str">
        <f t="shared" si="2"/>
        <v/>
      </c>
      <c r="H26" s="812"/>
      <c r="I26" s="812"/>
      <c r="J26" s="812"/>
      <c r="K26" s="816" t="str">
        <f t="shared" si="3"/>
        <v/>
      </c>
      <c r="L26" s="817" t="str">
        <f t="shared" si="4"/>
        <v/>
      </c>
      <c r="M26" s="818"/>
      <c r="N26" s="815" t="str">
        <f t="shared" si="5"/>
        <v/>
      </c>
      <c r="O26" s="811"/>
      <c r="P26" s="820" t="str">
        <f t="shared" si="6"/>
        <v/>
      </c>
    </row>
    <row r="27" spans="1:18" s="11" customFormat="1" ht="15" customHeight="1">
      <c r="A27" s="35">
        <f t="shared" si="8"/>
        <v>7</v>
      </c>
      <c r="B27" s="945" t="s">
        <v>175</v>
      </c>
      <c r="C27" s="811"/>
      <c r="D27" s="812"/>
      <c r="E27" s="813" t="str">
        <f t="shared" si="0"/>
        <v/>
      </c>
      <c r="F27" s="814" t="str">
        <f t="shared" si="1"/>
        <v/>
      </c>
      <c r="G27" s="815" t="str">
        <f t="shared" si="2"/>
        <v/>
      </c>
      <c r="H27" s="812"/>
      <c r="I27" s="812"/>
      <c r="J27" s="812"/>
      <c r="K27" s="816" t="str">
        <f t="shared" si="3"/>
        <v/>
      </c>
      <c r="L27" s="817" t="str">
        <f t="shared" si="4"/>
        <v/>
      </c>
      <c r="M27" s="818"/>
      <c r="N27" s="815" t="str">
        <f t="shared" si="5"/>
        <v/>
      </c>
      <c r="O27" s="811"/>
      <c r="P27" s="820" t="str">
        <f t="shared" si="6"/>
        <v/>
      </c>
    </row>
    <row r="28" spans="1:18" s="11" customFormat="1" ht="15" customHeight="1">
      <c r="A28" s="35">
        <f t="shared" si="8"/>
        <v>8</v>
      </c>
      <c r="B28" s="945" t="s">
        <v>176</v>
      </c>
      <c r="C28" s="811"/>
      <c r="D28" s="812"/>
      <c r="E28" s="813" t="str">
        <f t="shared" si="0"/>
        <v/>
      </c>
      <c r="F28" s="814" t="str">
        <f t="shared" si="1"/>
        <v/>
      </c>
      <c r="G28" s="815" t="str">
        <f t="shared" si="2"/>
        <v/>
      </c>
      <c r="H28" s="812"/>
      <c r="I28" s="812"/>
      <c r="J28" s="812"/>
      <c r="K28" s="816" t="str">
        <f t="shared" si="3"/>
        <v/>
      </c>
      <c r="L28" s="817" t="str">
        <f t="shared" si="4"/>
        <v/>
      </c>
      <c r="M28" s="818"/>
      <c r="N28" s="815" t="str">
        <f t="shared" si="5"/>
        <v/>
      </c>
      <c r="O28" s="811"/>
      <c r="P28" s="820" t="str">
        <f t="shared" si="6"/>
        <v/>
      </c>
    </row>
    <row r="29" spans="1:18" s="11" customFormat="1" ht="15" customHeight="1">
      <c r="A29" s="35">
        <f t="shared" si="8"/>
        <v>9</v>
      </c>
      <c r="B29" s="823" t="s">
        <v>177</v>
      </c>
      <c r="C29" s="811"/>
      <c r="D29" s="812"/>
      <c r="E29" s="813" t="str">
        <f t="shared" si="0"/>
        <v/>
      </c>
      <c r="F29" s="814" t="str">
        <f t="shared" si="1"/>
        <v/>
      </c>
      <c r="G29" s="815" t="str">
        <f t="shared" si="2"/>
        <v/>
      </c>
      <c r="H29" s="812"/>
      <c r="I29" s="812"/>
      <c r="J29" s="812"/>
      <c r="K29" s="816" t="str">
        <f t="shared" si="3"/>
        <v/>
      </c>
      <c r="L29" s="817" t="str">
        <f t="shared" si="4"/>
        <v/>
      </c>
      <c r="M29" s="818"/>
      <c r="N29" s="815" t="str">
        <f t="shared" si="5"/>
        <v/>
      </c>
      <c r="O29" s="811"/>
      <c r="P29" s="820" t="str">
        <f t="shared" si="6"/>
        <v/>
      </c>
    </row>
    <row r="30" spans="1:18" s="11" customFormat="1" ht="15" customHeight="1">
      <c r="A30" s="35">
        <f t="shared" si="8"/>
        <v>10</v>
      </c>
      <c r="B30" s="945" t="s">
        <v>178</v>
      </c>
      <c r="C30" s="811"/>
      <c r="D30" s="812"/>
      <c r="E30" s="813" t="str">
        <f t="shared" si="0"/>
        <v/>
      </c>
      <c r="F30" s="814" t="str">
        <f t="shared" si="1"/>
        <v/>
      </c>
      <c r="G30" s="815" t="str">
        <f t="shared" si="2"/>
        <v/>
      </c>
      <c r="H30" s="812"/>
      <c r="I30" s="812"/>
      <c r="J30" s="812"/>
      <c r="K30" s="816" t="str">
        <f t="shared" si="3"/>
        <v/>
      </c>
      <c r="L30" s="817" t="str">
        <f t="shared" si="4"/>
        <v/>
      </c>
      <c r="M30" s="818"/>
      <c r="N30" s="815" t="str">
        <f t="shared" si="5"/>
        <v/>
      </c>
      <c r="O30" s="811"/>
      <c r="P30" s="820" t="str">
        <f t="shared" si="6"/>
        <v/>
      </c>
    </row>
    <row r="31" spans="1:18" s="11" customFormat="1" ht="15" customHeight="1">
      <c r="A31" s="35">
        <f t="shared" si="8"/>
        <v>11</v>
      </c>
      <c r="B31" s="945" t="s">
        <v>179</v>
      </c>
      <c r="C31" s="811"/>
      <c r="D31" s="812"/>
      <c r="E31" s="813" t="str">
        <f t="shared" si="0"/>
        <v/>
      </c>
      <c r="F31" s="814" t="str">
        <f t="shared" si="1"/>
        <v/>
      </c>
      <c r="G31" s="815" t="str">
        <f t="shared" si="2"/>
        <v/>
      </c>
      <c r="H31" s="812"/>
      <c r="I31" s="812"/>
      <c r="J31" s="812"/>
      <c r="K31" s="816" t="str">
        <f t="shared" si="3"/>
        <v/>
      </c>
      <c r="L31" s="817" t="str">
        <f t="shared" si="4"/>
        <v/>
      </c>
      <c r="M31" s="818"/>
      <c r="N31" s="815" t="str">
        <f t="shared" si="5"/>
        <v/>
      </c>
      <c r="O31" s="811"/>
      <c r="P31" s="820" t="str">
        <f t="shared" si="6"/>
        <v/>
      </c>
    </row>
    <row r="32" spans="1:18" s="11" customFormat="1" ht="15" customHeight="1">
      <c r="A32" s="35">
        <f t="shared" si="8"/>
        <v>12</v>
      </c>
      <c r="B32" s="945" t="s">
        <v>180</v>
      </c>
      <c r="C32" s="811"/>
      <c r="D32" s="812"/>
      <c r="E32" s="813" t="str">
        <f t="shared" si="0"/>
        <v/>
      </c>
      <c r="F32" s="814" t="str">
        <f t="shared" si="1"/>
        <v/>
      </c>
      <c r="G32" s="815" t="str">
        <f t="shared" si="2"/>
        <v/>
      </c>
      <c r="H32" s="812"/>
      <c r="I32" s="812"/>
      <c r="J32" s="812"/>
      <c r="K32" s="816" t="str">
        <f t="shared" si="3"/>
        <v/>
      </c>
      <c r="L32" s="817" t="str">
        <f t="shared" si="4"/>
        <v/>
      </c>
      <c r="M32" s="818"/>
      <c r="N32" s="815" t="str">
        <f t="shared" si="5"/>
        <v/>
      </c>
      <c r="O32" s="811"/>
      <c r="P32" s="820" t="str">
        <f t="shared" si="6"/>
        <v/>
      </c>
    </row>
    <row r="33" spans="1:16" s="11" customFormat="1" ht="15" customHeight="1">
      <c r="A33" s="35">
        <f t="shared" si="8"/>
        <v>13</v>
      </c>
      <c r="B33" s="945" t="s">
        <v>181</v>
      </c>
      <c r="C33" s="811"/>
      <c r="D33" s="812"/>
      <c r="E33" s="813" t="str">
        <f t="shared" si="0"/>
        <v/>
      </c>
      <c r="F33" s="814" t="str">
        <f t="shared" si="1"/>
        <v/>
      </c>
      <c r="G33" s="815" t="str">
        <f t="shared" si="2"/>
        <v/>
      </c>
      <c r="H33" s="812"/>
      <c r="I33" s="812"/>
      <c r="J33" s="812"/>
      <c r="K33" s="816" t="str">
        <f t="shared" si="3"/>
        <v/>
      </c>
      <c r="L33" s="817" t="str">
        <f t="shared" si="4"/>
        <v/>
      </c>
      <c r="M33" s="818"/>
      <c r="N33" s="815" t="str">
        <f t="shared" si="5"/>
        <v/>
      </c>
      <c r="O33" s="811"/>
      <c r="P33" s="820" t="str">
        <f t="shared" si="6"/>
        <v/>
      </c>
    </row>
    <row r="34" spans="1:16" s="11" customFormat="1" ht="15" customHeight="1">
      <c r="A34" s="35">
        <f t="shared" si="8"/>
        <v>14</v>
      </c>
      <c r="B34" s="823"/>
      <c r="C34" s="811"/>
      <c r="D34" s="812"/>
      <c r="E34" s="813" t="str">
        <f t="shared" si="0"/>
        <v/>
      </c>
      <c r="F34" s="814" t="str">
        <f t="shared" si="1"/>
        <v/>
      </c>
      <c r="G34" s="815" t="str">
        <f t="shared" si="2"/>
        <v/>
      </c>
      <c r="H34" s="812"/>
      <c r="I34" s="812"/>
      <c r="J34" s="812"/>
      <c r="K34" s="816" t="str">
        <f t="shared" si="3"/>
        <v/>
      </c>
      <c r="L34" s="817" t="str">
        <f t="shared" si="4"/>
        <v/>
      </c>
      <c r="M34" s="818"/>
      <c r="N34" s="815" t="str">
        <f t="shared" si="5"/>
        <v/>
      </c>
      <c r="O34" s="811"/>
      <c r="P34" s="820" t="str">
        <f>IF($D34="COPI-B","Built-in End of Life Timer will sound when it requires replacement ~5 years from date of install.",IF($D34="COPI","Built-in End of Life Timer will sound when it requires replacement ~5 years from date of install.",IF($D34="DS","__ inches of water",IF($D34="TS","See Sprinkler Company's report.",IF($D34="SS","See Sprinkler Company's report.",IF($D34="LA","See Sprinkler Company's report.",IF($D34="FS","See Sprinkler Company's report.",IF($D34="DH","Closes on Alarm",IF($D34="S","Sensitivity: V or % or seconds or flashes",IF($M34="OLD","Recommend Replacement",IF($D34="SUP","See Kitchen Suppression Company's report.","")))))))))))</f>
        <v/>
      </c>
    </row>
    <row r="35" spans="1:16" s="11" customFormat="1" ht="15" customHeight="1">
      <c r="A35" s="35">
        <f t="shared" si="8"/>
        <v>15</v>
      </c>
      <c r="B35" s="944"/>
      <c r="C35" s="811"/>
      <c r="D35" s="812"/>
      <c r="E35" s="813" t="str">
        <f t="shared" si="0"/>
        <v/>
      </c>
      <c r="F35" s="814" t="str">
        <f t="shared" si="1"/>
        <v/>
      </c>
      <c r="G35" s="815" t="str">
        <f t="shared" si="2"/>
        <v/>
      </c>
      <c r="H35" s="812"/>
      <c r="I35" s="812"/>
      <c r="J35" s="812"/>
      <c r="K35" s="816" t="str">
        <f t="shared" si="3"/>
        <v/>
      </c>
      <c r="L35" s="817" t="str">
        <f t="shared" si="4"/>
        <v/>
      </c>
      <c r="M35" s="818"/>
      <c r="N35" s="815" t="str">
        <f t="shared" si="5"/>
        <v/>
      </c>
      <c r="O35" s="811"/>
      <c r="P35" s="820" t="str">
        <f>IF($D35="COPI-B","Built-in End of Life Timer will sound when it requires replacement ~5 years from date of install.",IF($D35="COPI","Built-in End of Life Timer will sound when it requires replacement ~5 years from date of install.",IF($D35="DS","__ inches of water",IF($D35="TS","See Sprinkler Company's report.",IF($D35="SS","See Sprinkler Company's report.",IF($D35="LA","See Sprinkler Company's report.",IF($D35="FS","See Sprinkler Company's report.",IF($D35="DH","Closes on Alarm",IF($D35="S","Sensitivity: V or % or seconds or flashes",IF($M35="OLD","Recommend Replacement",IF($D35="SUP","See Kitchen Suppression Company's report.","")))))))))))</f>
        <v/>
      </c>
    </row>
    <row r="36" spans="1:16" s="11" customFormat="1" ht="15" customHeight="1">
      <c r="A36" s="35">
        <f t="shared" si="8"/>
        <v>16</v>
      </c>
      <c r="B36" s="823"/>
      <c r="C36" s="811"/>
      <c r="D36" s="812"/>
      <c r="E36" s="813" t="str">
        <f t="shared" ref="E36:E99" si="9">IF(OR(D36="YES", D36="B",D36="BZ",D36="H",D36="HSP",D36="H/V",D36="SP",D36="V",D36="DS",D36="EM",D36="FHT",D36="GA",D36="HHT",D36="M",D36="RHT", D36="RHT/S", D36="RI",D36="S", D36="SW",D36="RELAY",D36="DH",D36="AD",D36="MAG",D36="FAN",D36="SA",,D36="SA",D36="SAA",D36="SAAB",D36="SAB", D36="SAPA",D36="SAPAB",D36="SAPB",D36="SACOA",D36="SACOB",D36="SACOAB", D36="SAPCOA", D36="SAPCOB",D36="SAPCOB",D36="SAPCOAB",D36="SALi", D36="SAALi",D36="SAPLi",D36="SAAR",,D36="SAPABR",D36="SAABR",D36="SAPCOLi",D36="SACOALi",D36="SAALiV",D36="SAPALiV",D36="SAAV",D36="SAPAV",D36="SAPABV",D36="SAABV", D36="COPI", D36="COPI-B", D36="PANEL",D36="BATT",D36="ANNUN", D36="BOOSTER",D36="SFD", D36="S/CO", D36="ET", D36="MOD-2", D36="MOD-10", D36="MOD-M",D36="MOD-R", D36="MOD-R6", D36="MOD-CR", D36="MOD-1", D36="MOD-S",D36="MOD-P",),"3", IF(OR(D36="EOL"),"m",""))</f>
        <v/>
      </c>
      <c r="F36" s="814" t="str">
        <f t="shared" ref="F36:F99" si="10">IF(OR(D36="PANEL", D36="ANNUN", D36="S/CO", D36="MOD-2", D36="MOD-10", D36="MOD-M",D36="ISO-D", D36="SFD", D36="DS", D36="ET", D36="FHT", D36="GA", D36="HHT", D36="M", D36="RHT", D36="RHT/S",D36="S",D36="S/CO", D36="FS",D36="TS",D36="SS",D36="LA",D36="FP",D36="PL",D36="SUP"), "3", IF(OR(D36="B", D36="BZ", D36="H", D36="HSP", D36="H/V", D36="SP", D36="V", D36="SW", D36="AD", D36="MAG", D36="FAN", D36="RI", D36="EOL", D36="EM",  D36="SW", D36="RELAY", D36="DH",D36="MOD-R", D36="MOD-R6", D36="MOD-CR"), "m", ""))</f>
        <v/>
      </c>
      <c r="G36" s="815" t="str">
        <f t="shared" ref="G36:G99" si="11">IF(OR(D36="YES",D36="PANEL",D36="BOOSTER",D36="B",D36="BZ",D36="H",D36="HSP",D36="H/V",D36="SP",D36="V",D36="AD",D36="MAG",D36="FAN",D36="RELAY",D36="DH",D36="SW",D36="MOD-R", D36="MOD-R6", D36="MOD-CR",D36="ISO-A"),"3",IF(OR(D36="SFD"),"m",""))</f>
        <v/>
      </c>
      <c r="H36" s="812"/>
      <c r="I36" s="812"/>
      <c r="J36" s="812"/>
      <c r="K36" s="816" t="str">
        <f t="shared" ref="K36:K99" si="12">IF(D36="EOL","3","")</f>
        <v/>
      </c>
      <c r="L36" s="817" t="str">
        <f t="shared" ref="L36:L99" si="13">IF(OR(D36="SA",D36="SAA",D36="SAAB",D36="SAB", D36="SAPA",D36="SAPAB",D36="SAPB",D36="SACOA",D36="SACOB",D36="SACOAB", D36="SAPCOA", D36="SAPCOB",D36="SAPCOB",D36="SAPCOAB",D36="SALi", D36="SAALi",D36="SAPLi",D36="SAAR",,D36="SAPABR",D36="SAABR",D36="SAPCOLi",D36="SACOALi",D36="SAALiV",D36="SAPALiV",D36="SAAV",D36="SAPAV",D36="SAPABV",D36="SAABV"),"3","")</f>
        <v/>
      </c>
      <c r="M36" s="818"/>
      <c r="N36" s="815" t="str">
        <f t="shared" ref="N36:N99" si="14">IF(OR(D36="PANEL", D36="ANNUN", D36="BATT",D36="BOOSTER",D36="B", D36="BZ", D36="H", D36="HSP", D36="H/V", D36="SP", D36="V", D36="DS", D36="EOL", D36="EM", D36="ET", D36="FHT", D36="GA", D36="HHT", D36="M", D36="RHT",D36="RHT/S", D36="RI", D36="S",D36="S/CO",D36="SW",D36="ISO-D",D36="ISO-A",D36="SA",D36="SAA",D36="SAAB",D36="SAB", D36="SAPA",D36="SAPAB",D36="SAPB",D36="SACOA",D36="SACOB",D36="SACOAB", D36="SAPCOA", D36="SAPCOB",D36="SAPCOB",D36="SAPCOAB",D36="SALi", D36="SAALi",D36="SAPLi",D36="SAAR",D36="SAPABR",D36="SAABR",,D36="SAPCOLi",D36="SACOALi",D36="SAALiV",D36="SAPALiV",D36="SAAV",D36="SAPAV",D36="SAPABV",D36="SAABV", D36="COPI", D36="COPI-B", D36="SW",D36="MOD-1", D36="MOD-S",D36="MOD-P",D36="MOD-2", D36="MOD-10", D36="MOD-M",D36="MOD-R", D36="MOD-R6", D36="MOD-CR",D36="SFD"), "3", IF(OR(D36="RELAY", D36="AD", D36="MAG", D36="FAN",D36="DH"), "m", ""))</f>
        <v/>
      </c>
      <c r="O36" s="811"/>
      <c r="P36" s="820" t="str">
        <f t="shared" ref="P36:P99" si="15">IF($D36="COPI-B","Built-in End of Life Timer will sound when it requires replacement ~5 years from date of install.",IF($D36="COPI","Built-in End of Life Timer will sound when it requires replacement ~5 years from date of install.",IF($D36="DS","__ inches of water",IF($D36="TS","See Sprinkler Company's report.",IF($D36="SS","See Sprinkler Company's report.",IF($D36="LA","See Sprinkler Company's report.",IF($D36="FS","See Sprinkler Company's report.",IF($D36="DH","Closes on Alarm",IF($D36="S","Sensitivity: V or % or seconds or flashes",IF($M36="OLD","Recommend Replacement",IF($D36="SUP","See Kitchen Suppression Company's report.","")))))))))))</f>
        <v/>
      </c>
    </row>
    <row r="37" spans="1:16" s="11" customFormat="1" ht="15" customHeight="1">
      <c r="A37" s="35">
        <f t="shared" si="8"/>
        <v>17</v>
      </c>
      <c r="B37" s="823"/>
      <c r="C37" s="811"/>
      <c r="D37" s="812"/>
      <c r="E37" s="813" t="str">
        <f t="shared" si="9"/>
        <v/>
      </c>
      <c r="F37" s="814" t="str">
        <f t="shared" si="10"/>
        <v/>
      </c>
      <c r="G37" s="815" t="str">
        <f t="shared" si="11"/>
        <v/>
      </c>
      <c r="H37" s="812"/>
      <c r="I37" s="812"/>
      <c r="J37" s="812"/>
      <c r="K37" s="816" t="str">
        <f t="shared" si="12"/>
        <v/>
      </c>
      <c r="L37" s="817" t="str">
        <f t="shared" si="13"/>
        <v/>
      </c>
      <c r="M37" s="818"/>
      <c r="N37" s="815" t="str">
        <f t="shared" si="14"/>
        <v/>
      </c>
      <c r="O37" s="811"/>
      <c r="P37" s="820" t="str">
        <f t="shared" si="15"/>
        <v/>
      </c>
    </row>
    <row r="38" spans="1:16" s="11" customFormat="1" ht="15" customHeight="1">
      <c r="A38" s="35">
        <f t="shared" si="8"/>
        <v>18</v>
      </c>
      <c r="B38" s="823"/>
      <c r="C38" s="811"/>
      <c r="D38" s="812"/>
      <c r="E38" s="813" t="str">
        <f t="shared" si="9"/>
        <v/>
      </c>
      <c r="F38" s="814" t="str">
        <f t="shared" si="10"/>
        <v/>
      </c>
      <c r="G38" s="815" t="str">
        <f t="shared" si="11"/>
        <v/>
      </c>
      <c r="H38" s="812"/>
      <c r="I38" s="812"/>
      <c r="J38" s="812"/>
      <c r="K38" s="816" t="str">
        <f t="shared" si="12"/>
        <v/>
      </c>
      <c r="L38" s="817" t="str">
        <f t="shared" si="13"/>
        <v/>
      </c>
      <c r="M38" s="818"/>
      <c r="N38" s="815" t="str">
        <f t="shared" si="14"/>
        <v/>
      </c>
      <c r="O38" s="811"/>
      <c r="P38" s="820" t="str">
        <f t="shared" si="15"/>
        <v/>
      </c>
    </row>
    <row r="39" spans="1:16" s="11" customFormat="1" ht="15" customHeight="1">
      <c r="A39" s="35">
        <f t="shared" si="8"/>
        <v>19</v>
      </c>
      <c r="B39" s="823"/>
      <c r="C39" s="811"/>
      <c r="D39" s="812"/>
      <c r="E39" s="813"/>
      <c r="F39" s="814"/>
      <c r="G39" s="815"/>
      <c r="H39" s="812"/>
      <c r="I39" s="812"/>
      <c r="J39" s="812"/>
      <c r="K39" s="816"/>
      <c r="L39" s="817"/>
      <c r="M39" s="818"/>
      <c r="N39" s="815"/>
      <c r="O39" s="811"/>
      <c r="P39" s="820"/>
    </row>
    <row r="40" spans="1:16" s="11" customFormat="1" ht="15" customHeight="1">
      <c r="A40" s="35">
        <f t="shared" si="8"/>
        <v>20</v>
      </c>
      <c r="B40" s="823"/>
      <c r="C40" s="811"/>
      <c r="D40" s="812"/>
      <c r="E40" s="813" t="str">
        <f t="shared" si="9"/>
        <v/>
      </c>
      <c r="F40" s="814" t="str">
        <f t="shared" si="10"/>
        <v/>
      </c>
      <c r="G40" s="815" t="str">
        <f t="shared" si="11"/>
        <v/>
      </c>
      <c r="H40" s="812"/>
      <c r="I40" s="812"/>
      <c r="J40" s="812"/>
      <c r="K40" s="816" t="str">
        <f t="shared" si="12"/>
        <v/>
      </c>
      <c r="L40" s="817" t="str">
        <f t="shared" si="13"/>
        <v/>
      </c>
      <c r="M40" s="818"/>
      <c r="N40" s="815" t="str">
        <f t="shared" si="14"/>
        <v/>
      </c>
      <c r="O40" s="811"/>
      <c r="P40" s="820" t="str">
        <f t="shared" si="15"/>
        <v/>
      </c>
    </row>
    <row r="41" spans="1:16" s="11" customFormat="1" ht="15" customHeight="1">
      <c r="A41" s="35">
        <f t="shared" si="8"/>
        <v>21</v>
      </c>
      <c r="B41" s="823"/>
      <c r="C41" s="811"/>
      <c r="D41" s="812"/>
      <c r="E41" s="813" t="str">
        <f t="shared" si="9"/>
        <v/>
      </c>
      <c r="F41" s="814" t="str">
        <f t="shared" si="10"/>
        <v/>
      </c>
      <c r="G41" s="815" t="str">
        <f t="shared" si="11"/>
        <v/>
      </c>
      <c r="H41" s="812"/>
      <c r="I41" s="812"/>
      <c r="J41" s="812"/>
      <c r="K41" s="816" t="str">
        <f t="shared" si="12"/>
        <v/>
      </c>
      <c r="L41" s="817" t="str">
        <f t="shared" si="13"/>
        <v/>
      </c>
      <c r="M41" s="818"/>
      <c r="N41" s="815" t="str">
        <f t="shared" si="14"/>
        <v/>
      </c>
      <c r="O41" s="811"/>
      <c r="P41" s="820" t="str">
        <f t="shared" si="15"/>
        <v/>
      </c>
    </row>
    <row r="42" spans="1:16" s="11" customFormat="1" ht="15" customHeight="1">
      <c r="A42" s="35">
        <f t="shared" si="8"/>
        <v>22</v>
      </c>
      <c r="B42" s="823"/>
      <c r="C42" s="811"/>
      <c r="D42" s="812"/>
      <c r="E42" s="813" t="str">
        <f t="shared" si="9"/>
        <v/>
      </c>
      <c r="F42" s="814" t="str">
        <f t="shared" si="10"/>
        <v/>
      </c>
      <c r="G42" s="815" t="str">
        <f t="shared" si="11"/>
        <v/>
      </c>
      <c r="H42" s="812"/>
      <c r="I42" s="812"/>
      <c r="J42" s="812"/>
      <c r="K42" s="816" t="str">
        <f t="shared" si="12"/>
        <v/>
      </c>
      <c r="L42" s="817" t="str">
        <f t="shared" si="13"/>
        <v/>
      </c>
      <c r="M42" s="818"/>
      <c r="N42" s="815" t="str">
        <f t="shared" si="14"/>
        <v/>
      </c>
      <c r="O42" s="811"/>
      <c r="P42" s="820" t="str">
        <f t="shared" si="15"/>
        <v/>
      </c>
    </row>
    <row r="43" spans="1:16" s="11" customFormat="1" ht="15" customHeight="1">
      <c r="A43" s="35">
        <f t="shared" si="8"/>
        <v>23</v>
      </c>
      <c r="B43" s="823"/>
      <c r="C43" s="811"/>
      <c r="D43" s="812"/>
      <c r="E43" s="813" t="str">
        <f t="shared" si="9"/>
        <v/>
      </c>
      <c r="F43" s="814" t="str">
        <f t="shared" si="10"/>
        <v/>
      </c>
      <c r="G43" s="815" t="str">
        <f t="shared" si="11"/>
        <v/>
      </c>
      <c r="H43" s="812"/>
      <c r="I43" s="812"/>
      <c r="J43" s="812"/>
      <c r="K43" s="816" t="str">
        <f t="shared" si="12"/>
        <v/>
      </c>
      <c r="L43" s="817" t="str">
        <f t="shared" si="13"/>
        <v/>
      </c>
      <c r="M43" s="818"/>
      <c r="N43" s="815" t="str">
        <f t="shared" si="14"/>
        <v/>
      </c>
      <c r="O43" s="811"/>
      <c r="P43" s="820" t="str">
        <f t="shared" si="15"/>
        <v/>
      </c>
    </row>
    <row r="44" spans="1:16" s="11" customFormat="1" ht="15" customHeight="1">
      <c r="A44" s="35">
        <f t="shared" si="8"/>
        <v>24</v>
      </c>
      <c r="B44" s="823"/>
      <c r="C44" s="811"/>
      <c r="D44" s="812"/>
      <c r="E44" s="813" t="str">
        <f t="shared" si="9"/>
        <v/>
      </c>
      <c r="F44" s="814" t="str">
        <f t="shared" si="10"/>
        <v/>
      </c>
      <c r="G44" s="815" t="str">
        <f t="shared" si="11"/>
        <v/>
      </c>
      <c r="H44" s="812"/>
      <c r="I44" s="812"/>
      <c r="J44" s="812"/>
      <c r="K44" s="816" t="str">
        <f t="shared" si="12"/>
        <v/>
      </c>
      <c r="L44" s="817" t="str">
        <f t="shared" si="13"/>
        <v/>
      </c>
      <c r="M44" s="818"/>
      <c r="N44" s="815" t="str">
        <f t="shared" si="14"/>
        <v/>
      </c>
      <c r="O44" s="811"/>
      <c r="P44" s="820" t="str">
        <f t="shared" si="15"/>
        <v/>
      </c>
    </row>
    <row r="45" spans="1:16" s="11" customFormat="1" ht="15" customHeight="1">
      <c r="A45" s="35">
        <f t="shared" si="8"/>
        <v>25</v>
      </c>
      <c r="B45" s="823"/>
      <c r="C45" s="811"/>
      <c r="D45" s="812"/>
      <c r="E45" s="813" t="str">
        <f t="shared" si="9"/>
        <v/>
      </c>
      <c r="F45" s="814" t="str">
        <f t="shared" si="10"/>
        <v/>
      </c>
      <c r="G45" s="815" t="str">
        <f t="shared" si="11"/>
        <v/>
      </c>
      <c r="H45" s="812"/>
      <c r="I45" s="812"/>
      <c r="J45" s="812"/>
      <c r="K45" s="816" t="str">
        <f t="shared" si="12"/>
        <v/>
      </c>
      <c r="L45" s="817" t="str">
        <f t="shared" si="13"/>
        <v/>
      </c>
      <c r="M45" s="818"/>
      <c r="N45" s="815" t="str">
        <f t="shared" si="14"/>
        <v/>
      </c>
      <c r="O45" s="811"/>
      <c r="P45" s="820" t="str">
        <f t="shared" si="15"/>
        <v/>
      </c>
    </row>
    <row r="46" spans="1:16" s="11" customFormat="1" ht="15" customHeight="1">
      <c r="A46" s="35">
        <f t="shared" si="8"/>
        <v>26</v>
      </c>
      <c r="B46" s="823"/>
      <c r="C46" s="811"/>
      <c r="D46" s="812"/>
      <c r="E46" s="813" t="str">
        <f t="shared" si="9"/>
        <v/>
      </c>
      <c r="F46" s="814" t="str">
        <f t="shared" si="10"/>
        <v/>
      </c>
      <c r="G46" s="815" t="str">
        <f t="shared" si="11"/>
        <v/>
      </c>
      <c r="H46" s="812"/>
      <c r="I46" s="812"/>
      <c r="J46" s="812"/>
      <c r="K46" s="816" t="str">
        <f t="shared" si="12"/>
        <v/>
      </c>
      <c r="L46" s="817" t="str">
        <f t="shared" si="13"/>
        <v/>
      </c>
      <c r="M46" s="818"/>
      <c r="N46" s="815" t="str">
        <f t="shared" si="14"/>
        <v/>
      </c>
      <c r="O46" s="811"/>
      <c r="P46" s="820" t="str">
        <f t="shared" si="15"/>
        <v/>
      </c>
    </row>
    <row r="47" spans="1:16" s="11" customFormat="1" ht="15" customHeight="1">
      <c r="A47" s="35">
        <f t="shared" si="8"/>
        <v>27</v>
      </c>
      <c r="B47" s="823"/>
      <c r="C47" s="811"/>
      <c r="D47" s="812"/>
      <c r="E47" s="813" t="str">
        <f t="shared" si="9"/>
        <v/>
      </c>
      <c r="F47" s="814" t="str">
        <f t="shared" si="10"/>
        <v/>
      </c>
      <c r="G47" s="815" t="str">
        <f t="shared" si="11"/>
        <v/>
      </c>
      <c r="H47" s="812"/>
      <c r="I47" s="812"/>
      <c r="J47" s="812"/>
      <c r="K47" s="816" t="str">
        <f t="shared" si="12"/>
        <v/>
      </c>
      <c r="L47" s="817" t="str">
        <f t="shared" si="13"/>
        <v/>
      </c>
      <c r="M47" s="818"/>
      <c r="N47" s="815" t="str">
        <f t="shared" si="14"/>
        <v/>
      </c>
      <c r="O47" s="811"/>
      <c r="P47" s="820" t="str">
        <f t="shared" si="15"/>
        <v/>
      </c>
    </row>
    <row r="48" spans="1:16" s="11" customFormat="1" ht="15" customHeight="1">
      <c r="A48" s="35">
        <f t="shared" si="8"/>
        <v>28</v>
      </c>
      <c r="B48" s="823"/>
      <c r="C48" s="811"/>
      <c r="D48" s="812"/>
      <c r="E48" s="813" t="str">
        <f t="shared" si="9"/>
        <v/>
      </c>
      <c r="F48" s="814" t="str">
        <f t="shared" si="10"/>
        <v/>
      </c>
      <c r="G48" s="815" t="str">
        <f t="shared" si="11"/>
        <v/>
      </c>
      <c r="H48" s="812"/>
      <c r="I48" s="812"/>
      <c r="J48" s="812"/>
      <c r="K48" s="816" t="str">
        <f t="shared" si="12"/>
        <v/>
      </c>
      <c r="L48" s="817" t="str">
        <f t="shared" si="13"/>
        <v/>
      </c>
      <c r="M48" s="818"/>
      <c r="N48" s="815" t="str">
        <f t="shared" si="14"/>
        <v/>
      </c>
      <c r="O48" s="811"/>
      <c r="P48" s="820" t="str">
        <f t="shared" si="15"/>
        <v/>
      </c>
    </row>
    <row r="49" spans="1:16" s="11" customFormat="1" ht="15" customHeight="1">
      <c r="A49" s="35">
        <f t="shared" si="8"/>
        <v>29</v>
      </c>
      <c r="B49" s="823"/>
      <c r="C49" s="811"/>
      <c r="D49" s="812"/>
      <c r="E49" s="813" t="str">
        <f t="shared" si="9"/>
        <v/>
      </c>
      <c r="F49" s="814" t="str">
        <f t="shared" si="10"/>
        <v/>
      </c>
      <c r="G49" s="815" t="str">
        <f t="shared" si="11"/>
        <v/>
      </c>
      <c r="H49" s="812"/>
      <c r="I49" s="812"/>
      <c r="J49" s="812"/>
      <c r="K49" s="816" t="str">
        <f t="shared" si="12"/>
        <v/>
      </c>
      <c r="L49" s="817" t="str">
        <f t="shared" si="13"/>
        <v/>
      </c>
      <c r="M49" s="818"/>
      <c r="N49" s="815" t="str">
        <f t="shared" si="14"/>
        <v/>
      </c>
      <c r="O49" s="811"/>
      <c r="P49" s="820" t="str">
        <f t="shared" si="15"/>
        <v/>
      </c>
    </row>
    <row r="50" spans="1:16" s="11" customFormat="1" ht="15" customHeight="1">
      <c r="A50" s="35">
        <f t="shared" si="8"/>
        <v>30</v>
      </c>
      <c r="B50" s="823"/>
      <c r="C50" s="811"/>
      <c r="D50" s="812"/>
      <c r="E50" s="813" t="str">
        <f t="shared" si="9"/>
        <v/>
      </c>
      <c r="F50" s="814" t="str">
        <f t="shared" si="10"/>
        <v/>
      </c>
      <c r="G50" s="815" t="str">
        <f t="shared" si="11"/>
        <v/>
      </c>
      <c r="H50" s="812"/>
      <c r="I50" s="812"/>
      <c r="J50" s="812"/>
      <c r="K50" s="816" t="str">
        <f t="shared" si="12"/>
        <v/>
      </c>
      <c r="L50" s="817" t="str">
        <f t="shared" si="13"/>
        <v/>
      </c>
      <c r="M50" s="818"/>
      <c r="N50" s="815" t="str">
        <f t="shared" si="14"/>
        <v/>
      </c>
      <c r="O50" s="811"/>
      <c r="P50" s="820" t="str">
        <f t="shared" si="15"/>
        <v/>
      </c>
    </row>
    <row r="51" spans="1:16" s="11" customFormat="1" ht="15" customHeight="1">
      <c r="A51" s="35">
        <f t="shared" si="8"/>
        <v>31</v>
      </c>
      <c r="B51" s="823"/>
      <c r="C51" s="811"/>
      <c r="D51" s="812"/>
      <c r="E51" s="813" t="str">
        <f t="shared" si="9"/>
        <v/>
      </c>
      <c r="F51" s="814" t="str">
        <f t="shared" si="10"/>
        <v/>
      </c>
      <c r="G51" s="815" t="str">
        <f t="shared" si="11"/>
        <v/>
      </c>
      <c r="H51" s="812"/>
      <c r="I51" s="812"/>
      <c r="J51" s="812"/>
      <c r="K51" s="816" t="str">
        <f t="shared" si="12"/>
        <v/>
      </c>
      <c r="L51" s="817" t="str">
        <f t="shared" si="13"/>
        <v/>
      </c>
      <c r="M51" s="818"/>
      <c r="N51" s="815" t="str">
        <f t="shared" si="14"/>
        <v/>
      </c>
      <c r="O51" s="811"/>
      <c r="P51" s="820" t="str">
        <f t="shared" si="15"/>
        <v/>
      </c>
    </row>
    <row r="52" spans="1:16" s="11" customFormat="1" ht="15" customHeight="1">
      <c r="A52" s="35">
        <f t="shared" si="8"/>
        <v>32</v>
      </c>
      <c r="B52" s="823"/>
      <c r="C52" s="811"/>
      <c r="D52" s="812"/>
      <c r="E52" s="813" t="str">
        <f t="shared" si="9"/>
        <v/>
      </c>
      <c r="F52" s="814" t="str">
        <f t="shared" si="10"/>
        <v/>
      </c>
      <c r="G52" s="815" t="str">
        <f t="shared" si="11"/>
        <v/>
      </c>
      <c r="H52" s="812"/>
      <c r="I52" s="812"/>
      <c r="J52" s="812"/>
      <c r="K52" s="816" t="str">
        <f t="shared" si="12"/>
        <v/>
      </c>
      <c r="L52" s="817" t="str">
        <f t="shared" si="13"/>
        <v/>
      </c>
      <c r="M52" s="818"/>
      <c r="N52" s="815" t="str">
        <f t="shared" si="14"/>
        <v/>
      </c>
      <c r="O52" s="811"/>
      <c r="P52" s="820" t="str">
        <f t="shared" si="15"/>
        <v/>
      </c>
    </row>
    <row r="53" spans="1:16" s="11" customFormat="1" ht="15" customHeight="1">
      <c r="A53" s="35">
        <f t="shared" si="8"/>
        <v>33</v>
      </c>
      <c r="B53" s="823"/>
      <c r="C53" s="811"/>
      <c r="D53" s="812"/>
      <c r="E53" s="813" t="str">
        <f t="shared" si="9"/>
        <v/>
      </c>
      <c r="F53" s="814" t="str">
        <f t="shared" si="10"/>
        <v/>
      </c>
      <c r="G53" s="815" t="str">
        <f t="shared" si="11"/>
        <v/>
      </c>
      <c r="H53" s="812"/>
      <c r="I53" s="812"/>
      <c r="J53" s="812"/>
      <c r="K53" s="816" t="str">
        <f t="shared" si="12"/>
        <v/>
      </c>
      <c r="L53" s="817" t="str">
        <f t="shared" si="13"/>
        <v/>
      </c>
      <c r="M53" s="818"/>
      <c r="N53" s="815" t="str">
        <f t="shared" si="14"/>
        <v/>
      </c>
      <c r="O53" s="811"/>
      <c r="P53" s="820" t="str">
        <f t="shared" si="15"/>
        <v/>
      </c>
    </row>
    <row r="54" spans="1:16" s="11" customFormat="1" ht="15" customHeight="1">
      <c r="A54" s="35">
        <f t="shared" si="8"/>
        <v>34</v>
      </c>
      <c r="B54" s="823"/>
      <c r="C54" s="811"/>
      <c r="D54" s="812"/>
      <c r="E54" s="813" t="str">
        <f t="shared" si="9"/>
        <v/>
      </c>
      <c r="F54" s="814" t="str">
        <f t="shared" si="10"/>
        <v/>
      </c>
      <c r="G54" s="815" t="str">
        <f t="shared" si="11"/>
        <v/>
      </c>
      <c r="H54" s="812"/>
      <c r="I54" s="812"/>
      <c r="J54" s="812"/>
      <c r="K54" s="816" t="str">
        <f t="shared" si="12"/>
        <v/>
      </c>
      <c r="L54" s="817" t="str">
        <f t="shared" si="13"/>
        <v/>
      </c>
      <c r="M54" s="818"/>
      <c r="N54" s="815" t="str">
        <f t="shared" si="14"/>
        <v/>
      </c>
      <c r="O54" s="811"/>
      <c r="P54" s="820" t="str">
        <f t="shared" si="15"/>
        <v/>
      </c>
    </row>
    <row r="55" spans="1:16" s="11" customFormat="1" ht="15" customHeight="1">
      <c r="A55" s="35">
        <f t="shared" si="8"/>
        <v>35</v>
      </c>
      <c r="B55" s="823"/>
      <c r="C55" s="811"/>
      <c r="D55" s="812"/>
      <c r="E55" s="813" t="str">
        <f t="shared" si="9"/>
        <v/>
      </c>
      <c r="F55" s="814" t="str">
        <f t="shared" si="10"/>
        <v/>
      </c>
      <c r="G55" s="815" t="str">
        <f t="shared" si="11"/>
        <v/>
      </c>
      <c r="H55" s="812"/>
      <c r="I55" s="812"/>
      <c r="J55" s="812"/>
      <c r="K55" s="816" t="str">
        <f t="shared" si="12"/>
        <v/>
      </c>
      <c r="L55" s="817" t="str">
        <f t="shared" si="13"/>
        <v/>
      </c>
      <c r="M55" s="818"/>
      <c r="N55" s="815" t="str">
        <f t="shared" si="14"/>
        <v/>
      </c>
      <c r="O55" s="811"/>
      <c r="P55" s="820" t="str">
        <f t="shared" si="15"/>
        <v/>
      </c>
    </row>
    <row r="56" spans="1:16" s="11" customFormat="1" ht="15" customHeight="1">
      <c r="A56" s="35">
        <f t="shared" ref="A56:A87" si="16">A55+1</f>
        <v>36</v>
      </c>
      <c r="B56" s="823"/>
      <c r="C56" s="811"/>
      <c r="D56" s="812"/>
      <c r="E56" s="813" t="str">
        <f t="shared" si="9"/>
        <v/>
      </c>
      <c r="F56" s="814" t="str">
        <f t="shared" si="10"/>
        <v/>
      </c>
      <c r="G56" s="815" t="str">
        <f t="shared" si="11"/>
        <v/>
      </c>
      <c r="H56" s="812"/>
      <c r="I56" s="812"/>
      <c r="J56" s="812"/>
      <c r="K56" s="816" t="str">
        <f t="shared" si="12"/>
        <v/>
      </c>
      <c r="L56" s="817" t="str">
        <f t="shared" si="13"/>
        <v/>
      </c>
      <c r="M56" s="818"/>
      <c r="N56" s="815" t="str">
        <f t="shared" si="14"/>
        <v/>
      </c>
      <c r="O56" s="811"/>
      <c r="P56" s="820" t="str">
        <f t="shared" si="15"/>
        <v/>
      </c>
    </row>
    <row r="57" spans="1:16" s="11" customFormat="1" ht="15" customHeight="1">
      <c r="A57" s="35">
        <f t="shared" si="16"/>
        <v>37</v>
      </c>
      <c r="B57" s="823"/>
      <c r="C57" s="811"/>
      <c r="D57" s="812"/>
      <c r="E57" s="813" t="str">
        <f t="shared" si="9"/>
        <v/>
      </c>
      <c r="F57" s="814" t="str">
        <f t="shared" si="10"/>
        <v/>
      </c>
      <c r="G57" s="815" t="str">
        <f t="shared" si="11"/>
        <v/>
      </c>
      <c r="H57" s="812"/>
      <c r="I57" s="812"/>
      <c r="J57" s="812"/>
      <c r="K57" s="816" t="str">
        <f t="shared" si="12"/>
        <v/>
      </c>
      <c r="L57" s="817" t="str">
        <f t="shared" si="13"/>
        <v/>
      </c>
      <c r="M57" s="818"/>
      <c r="N57" s="815" t="str">
        <f t="shared" si="14"/>
        <v/>
      </c>
      <c r="O57" s="811"/>
      <c r="P57" s="820" t="str">
        <f t="shared" si="15"/>
        <v/>
      </c>
    </row>
    <row r="58" spans="1:16" s="11" customFormat="1" ht="15" customHeight="1">
      <c r="A58" s="35">
        <f t="shared" si="16"/>
        <v>38</v>
      </c>
      <c r="B58" s="823"/>
      <c r="C58" s="811"/>
      <c r="D58" s="812"/>
      <c r="E58" s="813" t="str">
        <f t="shared" si="9"/>
        <v/>
      </c>
      <c r="F58" s="814" t="str">
        <f t="shared" si="10"/>
        <v/>
      </c>
      <c r="G58" s="815" t="str">
        <f t="shared" si="11"/>
        <v/>
      </c>
      <c r="H58" s="812"/>
      <c r="I58" s="812"/>
      <c r="J58" s="812"/>
      <c r="K58" s="816" t="str">
        <f t="shared" si="12"/>
        <v/>
      </c>
      <c r="L58" s="817" t="str">
        <f t="shared" si="13"/>
        <v/>
      </c>
      <c r="M58" s="818"/>
      <c r="N58" s="815" t="str">
        <f t="shared" si="14"/>
        <v/>
      </c>
      <c r="O58" s="811"/>
      <c r="P58" s="820" t="str">
        <f t="shared" si="15"/>
        <v/>
      </c>
    </row>
    <row r="59" spans="1:16" s="11" customFormat="1" ht="15" customHeight="1">
      <c r="A59" s="35">
        <f t="shared" si="16"/>
        <v>39</v>
      </c>
      <c r="B59" s="823"/>
      <c r="C59" s="811"/>
      <c r="D59" s="812"/>
      <c r="E59" s="813" t="str">
        <f t="shared" si="9"/>
        <v/>
      </c>
      <c r="F59" s="814" t="str">
        <f t="shared" si="10"/>
        <v/>
      </c>
      <c r="G59" s="815" t="str">
        <f t="shared" si="11"/>
        <v/>
      </c>
      <c r="H59" s="812"/>
      <c r="I59" s="812"/>
      <c r="J59" s="812"/>
      <c r="K59" s="816" t="str">
        <f t="shared" si="12"/>
        <v/>
      </c>
      <c r="L59" s="817" t="str">
        <f t="shared" si="13"/>
        <v/>
      </c>
      <c r="M59" s="818"/>
      <c r="N59" s="815" t="str">
        <f t="shared" si="14"/>
        <v/>
      </c>
      <c r="O59" s="811"/>
      <c r="P59" s="820" t="str">
        <f t="shared" si="15"/>
        <v/>
      </c>
    </row>
    <row r="60" spans="1:16" s="11" customFormat="1" ht="15" customHeight="1">
      <c r="A60" s="35">
        <f t="shared" si="16"/>
        <v>40</v>
      </c>
      <c r="B60" s="823"/>
      <c r="C60" s="811"/>
      <c r="D60" s="812"/>
      <c r="E60" s="813" t="str">
        <f t="shared" si="9"/>
        <v/>
      </c>
      <c r="F60" s="814" t="str">
        <f t="shared" si="10"/>
        <v/>
      </c>
      <c r="G60" s="815" t="str">
        <f t="shared" si="11"/>
        <v/>
      </c>
      <c r="H60" s="812"/>
      <c r="I60" s="812"/>
      <c r="J60" s="812"/>
      <c r="K60" s="816" t="str">
        <f t="shared" si="12"/>
        <v/>
      </c>
      <c r="L60" s="817" t="str">
        <f t="shared" si="13"/>
        <v/>
      </c>
      <c r="M60" s="818"/>
      <c r="N60" s="815" t="str">
        <f t="shared" si="14"/>
        <v/>
      </c>
      <c r="O60" s="811"/>
      <c r="P60" s="820" t="str">
        <f t="shared" si="15"/>
        <v/>
      </c>
    </row>
    <row r="61" spans="1:16" s="11" customFormat="1" ht="15" customHeight="1">
      <c r="A61" s="35">
        <f t="shared" si="16"/>
        <v>41</v>
      </c>
      <c r="B61" s="823"/>
      <c r="C61" s="811"/>
      <c r="D61" s="812"/>
      <c r="E61" s="813" t="str">
        <f t="shared" si="9"/>
        <v/>
      </c>
      <c r="F61" s="814" t="str">
        <f t="shared" si="10"/>
        <v/>
      </c>
      <c r="G61" s="815" t="str">
        <f t="shared" si="11"/>
        <v/>
      </c>
      <c r="H61" s="812"/>
      <c r="I61" s="812"/>
      <c r="J61" s="812"/>
      <c r="K61" s="816" t="str">
        <f t="shared" si="12"/>
        <v/>
      </c>
      <c r="L61" s="817" t="str">
        <f t="shared" si="13"/>
        <v/>
      </c>
      <c r="M61" s="818"/>
      <c r="N61" s="815" t="str">
        <f t="shared" si="14"/>
        <v/>
      </c>
      <c r="O61" s="811"/>
      <c r="P61" s="820" t="str">
        <f t="shared" si="15"/>
        <v/>
      </c>
    </row>
    <row r="62" spans="1:16" s="11" customFormat="1" ht="15" customHeight="1">
      <c r="A62" s="35">
        <f t="shared" si="16"/>
        <v>42</v>
      </c>
      <c r="B62" s="823"/>
      <c r="C62" s="811"/>
      <c r="D62" s="812"/>
      <c r="E62" s="813" t="str">
        <f t="shared" si="9"/>
        <v/>
      </c>
      <c r="F62" s="814" t="str">
        <f t="shared" si="10"/>
        <v/>
      </c>
      <c r="G62" s="815" t="str">
        <f t="shared" si="11"/>
        <v/>
      </c>
      <c r="H62" s="812"/>
      <c r="I62" s="812"/>
      <c r="J62" s="812"/>
      <c r="K62" s="816" t="str">
        <f t="shared" si="12"/>
        <v/>
      </c>
      <c r="L62" s="817" t="str">
        <f t="shared" si="13"/>
        <v/>
      </c>
      <c r="M62" s="818"/>
      <c r="N62" s="815" t="str">
        <f t="shared" si="14"/>
        <v/>
      </c>
      <c r="O62" s="811"/>
      <c r="P62" s="820" t="str">
        <f t="shared" si="15"/>
        <v/>
      </c>
    </row>
    <row r="63" spans="1:16" s="11" customFormat="1" ht="15" customHeight="1">
      <c r="A63" s="35">
        <f t="shared" si="16"/>
        <v>43</v>
      </c>
      <c r="B63" s="823"/>
      <c r="C63" s="811"/>
      <c r="D63" s="812"/>
      <c r="E63" s="813" t="str">
        <f t="shared" si="9"/>
        <v/>
      </c>
      <c r="F63" s="814" t="str">
        <f t="shared" si="10"/>
        <v/>
      </c>
      <c r="G63" s="815" t="str">
        <f t="shared" si="11"/>
        <v/>
      </c>
      <c r="H63" s="812"/>
      <c r="I63" s="812"/>
      <c r="J63" s="812"/>
      <c r="K63" s="816" t="str">
        <f t="shared" si="12"/>
        <v/>
      </c>
      <c r="L63" s="817" t="str">
        <f t="shared" si="13"/>
        <v/>
      </c>
      <c r="M63" s="818"/>
      <c r="N63" s="815" t="str">
        <f t="shared" si="14"/>
        <v/>
      </c>
      <c r="O63" s="811"/>
      <c r="P63" s="820" t="str">
        <f t="shared" si="15"/>
        <v/>
      </c>
    </row>
    <row r="64" spans="1:16" s="11" customFormat="1" ht="15" customHeight="1">
      <c r="A64" s="35">
        <f t="shared" si="16"/>
        <v>44</v>
      </c>
      <c r="B64" s="823"/>
      <c r="C64" s="811"/>
      <c r="D64" s="812"/>
      <c r="E64" s="813" t="str">
        <f t="shared" si="9"/>
        <v/>
      </c>
      <c r="F64" s="814" t="str">
        <f t="shared" si="10"/>
        <v/>
      </c>
      <c r="G64" s="815" t="str">
        <f t="shared" si="11"/>
        <v/>
      </c>
      <c r="H64" s="812"/>
      <c r="I64" s="812"/>
      <c r="J64" s="812"/>
      <c r="K64" s="816" t="str">
        <f t="shared" si="12"/>
        <v/>
      </c>
      <c r="L64" s="817" t="str">
        <f t="shared" si="13"/>
        <v/>
      </c>
      <c r="M64" s="818"/>
      <c r="N64" s="815" t="str">
        <f t="shared" si="14"/>
        <v/>
      </c>
      <c r="O64" s="811"/>
      <c r="P64" s="820" t="str">
        <f t="shared" si="15"/>
        <v/>
      </c>
    </row>
    <row r="65" spans="1:16" s="11" customFormat="1" ht="15" customHeight="1">
      <c r="A65" s="35">
        <f t="shared" si="16"/>
        <v>45</v>
      </c>
      <c r="B65" s="823"/>
      <c r="C65" s="811"/>
      <c r="D65" s="812"/>
      <c r="E65" s="813" t="str">
        <f t="shared" si="9"/>
        <v/>
      </c>
      <c r="F65" s="814" t="str">
        <f t="shared" si="10"/>
        <v/>
      </c>
      <c r="G65" s="815" t="str">
        <f t="shared" si="11"/>
        <v/>
      </c>
      <c r="H65" s="812"/>
      <c r="I65" s="812"/>
      <c r="J65" s="812"/>
      <c r="K65" s="816" t="str">
        <f t="shared" si="12"/>
        <v/>
      </c>
      <c r="L65" s="817" t="str">
        <f t="shared" si="13"/>
        <v/>
      </c>
      <c r="M65" s="818"/>
      <c r="N65" s="815" t="str">
        <f t="shared" si="14"/>
        <v/>
      </c>
      <c r="O65" s="811"/>
      <c r="P65" s="820" t="str">
        <f t="shared" si="15"/>
        <v/>
      </c>
    </row>
    <row r="66" spans="1:16" s="11" customFormat="1" ht="15" customHeight="1">
      <c r="A66" s="35">
        <f t="shared" si="16"/>
        <v>46</v>
      </c>
      <c r="B66" s="823"/>
      <c r="C66" s="811"/>
      <c r="D66" s="812"/>
      <c r="E66" s="813" t="str">
        <f t="shared" si="9"/>
        <v/>
      </c>
      <c r="F66" s="814" t="str">
        <f t="shared" si="10"/>
        <v/>
      </c>
      <c r="G66" s="815" t="str">
        <f t="shared" si="11"/>
        <v/>
      </c>
      <c r="H66" s="812"/>
      <c r="I66" s="812"/>
      <c r="J66" s="812"/>
      <c r="K66" s="816" t="str">
        <f t="shared" si="12"/>
        <v/>
      </c>
      <c r="L66" s="817" t="str">
        <f t="shared" si="13"/>
        <v/>
      </c>
      <c r="M66" s="818"/>
      <c r="N66" s="815" t="str">
        <f t="shared" si="14"/>
        <v/>
      </c>
      <c r="O66" s="811"/>
      <c r="P66" s="820" t="str">
        <f t="shared" si="15"/>
        <v/>
      </c>
    </row>
    <row r="67" spans="1:16" s="11" customFormat="1" ht="15" customHeight="1">
      <c r="A67" s="35">
        <f t="shared" si="16"/>
        <v>47</v>
      </c>
      <c r="B67" s="823"/>
      <c r="C67" s="811"/>
      <c r="D67" s="812"/>
      <c r="E67" s="813" t="str">
        <f t="shared" si="9"/>
        <v/>
      </c>
      <c r="F67" s="814" t="str">
        <f t="shared" si="10"/>
        <v/>
      </c>
      <c r="G67" s="815" t="str">
        <f t="shared" si="11"/>
        <v/>
      </c>
      <c r="H67" s="812"/>
      <c r="I67" s="812"/>
      <c r="J67" s="812"/>
      <c r="K67" s="816" t="str">
        <f t="shared" si="12"/>
        <v/>
      </c>
      <c r="L67" s="817" t="str">
        <f t="shared" si="13"/>
        <v/>
      </c>
      <c r="M67" s="818"/>
      <c r="N67" s="815" t="str">
        <f t="shared" si="14"/>
        <v/>
      </c>
      <c r="O67" s="811"/>
      <c r="P67" s="820" t="str">
        <f t="shared" si="15"/>
        <v/>
      </c>
    </row>
    <row r="68" spans="1:16" s="11" customFormat="1" ht="15" customHeight="1">
      <c r="A68" s="35">
        <f t="shared" si="16"/>
        <v>48</v>
      </c>
      <c r="B68" s="823"/>
      <c r="C68" s="811"/>
      <c r="D68" s="812"/>
      <c r="E68" s="813" t="str">
        <f t="shared" si="9"/>
        <v/>
      </c>
      <c r="F68" s="814" t="str">
        <f t="shared" si="10"/>
        <v/>
      </c>
      <c r="G68" s="815" t="str">
        <f t="shared" si="11"/>
        <v/>
      </c>
      <c r="H68" s="812"/>
      <c r="I68" s="812"/>
      <c r="J68" s="812"/>
      <c r="K68" s="816" t="str">
        <f t="shared" si="12"/>
        <v/>
      </c>
      <c r="L68" s="817" t="str">
        <f t="shared" si="13"/>
        <v/>
      </c>
      <c r="M68" s="818"/>
      <c r="N68" s="815" t="str">
        <f t="shared" si="14"/>
        <v/>
      </c>
      <c r="O68" s="811"/>
      <c r="P68" s="820" t="str">
        <f t="shared" si="15"/>
        <v/>
      </c>
    </row>
    <row r="69" spans="1:16" s="11" customFormat="1" ht="15" customHeight="1">
      <c r="A69" s="35">
        <f t="shared" si="16"/>
        <v>49</v>
      </c>
      <c r="B69" s="823"/>
      <c r="C69" s="811"/>
      <c r="D69" s="812"/>
      <c r="E69" s="813" t="str">
        <f t="shared" si="9"/>
        <v/>
      </c>
      <c r="F69" s="814" t="str">
        <f t="shared" si="10"/>
        <v/>
      </c>
      <c r="G69" s="815" t="str">
        <f t="shared" si="11"/>
        <v/>
      </c>
      <c r="H69" s="812"/>
      <c r="I69" s="812"/>
      <c r="J69" s="812"/>
      <c r="K69" s="816" t="str">
        <f t="shared" si="12"/>
        <v/>
      </c>
      <c r="L69" s="817" t="str">
        <f t="shared" si="13"/>
        <v/>
      </c>
      <c r="M69" s="818"/>
      <c r="N69" s="815" t="str">
        <f t="shared" si="14"/>
        <v/>
      </c>
      <c r="O69" s="811"/>
      <c r="P69" s="820" t="str">
        <f t="shared" si="15"/>
        <v/>
      </c>
    </row>
    <row r="70" spans="1:16" s="11" customFormat="1" ht="15" customHeight="1">
      <c r="A70" s="35">
        <f t="shared" si="16"/>
        <v>50</v>
      </c>
      <c r="B70" s="823"/>
      <c r="C70" s="811"/>
      <c r="D70" s="812"/>
      <c r="E70" s="813" t="str">
        <f t="shared" si="9"/>
        <v/>
      </c>
      <c r="F70" s="814" t="str">
        <f t="shared" si="10"/>
        <v/>
      </c>
      <c r="G70" s="815" t="str">
        <f t="shared" si="11"/>
        <v/>
      </c>
      <c r="H70" s="812"/>
      <c r="I70" s="812"/>
      <c r="J70" s="812"/>
      <c r="K70" s="816" t="str">
        <f t="shared" si="12"/>
        <v/>
      </c>
      <c r="L70" s="817" t="str">
        <f t="shared" si="13"/>
        <v/>
      </c>
      <c r="M70" s="818"/>
      <c r="N70" s="815" t="str">
        <f t="shared" si="14"/>
        <v/>
      </c>
      <c r="O70" s="811"/>
      <c r="P70" s="820" t="str">
        <f t="shared" si="15"/>
        <v/>
      </c>
    </row>
    <row r="71" spans="1:16" s="11" customFormat="1" ht="15" customHeight="1">
      <c r="A71" s="35">
        <f t="shared" si="16"/>
        <v>51</v>
      </c>
      <c r="B71" s="823"/>
      <c r="C71" s="811"/>
      <c r="D71" s="812"/>
      <c r="E71" s="813" t="str">
        <f t="shared" si="9"/>
        <v/>
      </c>
      <c r="F71" s="814" t="str">
        <f t="shared" si="10"/>
        <v/>
      </c>
      <c r="G71" s="815" t="str">
        <f t="shared" si="11"/>
        <v/>
      </c>
      <c r="H71" s="812"/>
      <c r="I71" s="812"/>
      <c r="J71" s="812"/>
      <c r="K71" s="816" t="str">
        <f t="shared" si="12"/>
        <v/>
      </c>
      <c r="L71" s="817" t="str">
        <f t="shared" si="13"/>
        <v/>
      </c>
      <c r="M71" s="818"/>
      <c r="N71" s="815" t="str">
        <f t="shared" si="14"/>
        <v/>
      </c>
      <c r="O71" s="811"/>
      <c r="P71" s="820" t="str">
        <f t="shared" si="15"/>
        <v/>
      </c>
    </row>
    <row r="72" spans="1:16" s="11" customFormat="1" ht="15" customHeight="1">
      <c r="A72" s="35">
        <f t="shared" si="16"/>
        <v>52</v>
      </c>
      <c r="B72" s="823"/>
      <c r="C72" s="811"/>
      <c r="D72" s="812"/>
      <c r="E72" s="813" t="str">
        <f t="shared" si="9"/>
        <v/>
      </c>
      <c r="F72" s="814" t="str">
        <f t="shared" si="10"/>
        <v/>
      </c>
      <c r="G72" s="815" t="str">
        <f t="shared" si="11"/>
        <v/>
      </c>
      <c r="H72" s="812"/>
      <c r="I72" s="812"/>
      <c r="J72" s="812"/>
      <c r="K72" s="816" t="str">
        <f t="shared" si="12"/>
        <v/>
      </c>
      <c r="L72" s="817" t="str">
        <f t="shared" si="13"/>
        <v/>
      </c>
      <c r="M72" s="818"/>
      <c r="N72" s="815" t="str">
        <f t="shared" si="14"/>
        <v/>
      </c>
      <c r="O72" s="811"/>
      <c r="P72" s="820" t="str">
        <f t="shared" si="15"/>
        <v/>
      </c>
    </row>
    <row r="73" spans="1:16" s="11" customFormat="1" ht="15" customHeight="1">
      <c r="A73" s="35">
        <f t="shared" si="16"/>
        <v>53</v>
      </c>
      <c r="B73" s="823"/>
      <c r="C73" s="811"/>
      <c r="D73" s="812"/>
      <c r="E73" s="813" t="str">
        <f t="shared" si="9"/>
        <v/>
      </c>
      <c r="F73" s="814" t="str">
        <f t="shared" si="10"/>
        <v/>
      </c>
      <c r="G73" s="815" t="str">
        <f t="shared" si="11"/>
        <v/>
      </c>
      <c r="H73" s="812"/>
      <c r="I73" s="812"/>
      <c r="J73" s="812"/>
      <c r="K73" s="816" t="str">
        <f t="shared" si="12"/>
        <v/>
      </c>
      <c r="L73" s="817" t="str">
        <f t="shared" si="13"/>
        <v/>
      </c>
      <c r="M73" s="818"/>
      <c r="N73" s="815" t="str">
        <f t="shared" si="14"/>
        <v/>
      </c>
      <c r="O73" s="811"/>
      <c r="P73" s="820" t="str">
        <f t="shared" si="15"/>
        <v/>
      </c>
    </row>
    <row r="74" spans="1:16" s="11" customFormat="1" ht="15" customHeight="1">
      <c r="A74" s="35">
        <f t="shared" si="16"/>
        <v>54</v>
      </c>
      <c r="B74" s="823"/>
      <c r="C74" s="811"/>
      <c r="D74" s="812"/>
      <c r="E74" s="813" t="str">
        <f t="shared" si="9"/>
        <v/>
      </c>
      <c r="F74" s="814" t="str">
        <f t="shared" si="10"/>
        <v/>
      </c>
      <c r="G74" s="815" t="str">
        <f t="shared" si="11"/>
        <v/>
      </c>
      <c r="H74" s="812"/>
      <c r="I74" s="812"/>
      <c r="J74" s="812"/>
      <c r="K74" s="816" t="str">
        <f t="shared" si="12"/>
        <v/>
      </c>
      <c r="L74" s="817" t="str">
        <f t="shared" si="13"/>
        <v/>
      </c>
      <c r="M74" s="818"/>
      <c r="N74" s="815" t="str">
        <f t="shared" si="14"/>
        <v/>
      </c>
      <c r="O74" s="811"/>
      <c r="P74" s="820" t="str">
        <f t="shared" si="15"/>
        <v/>
      </c>
    </row>
    <row r="75" spans="1:16" s="11" customFormat="1" ht="15" customHeight="1">
      <c r="A75" s="35">
        <f t="shared" si="16"/>
        <v>55</v>
      </c>
      <c r="B75" s="823"/>
      <c r="C75" s="811"/>
      <c r="D75" s="812"/>
      <c r="E75" s="813" t="str">
        <f t="shared" si="9"/>
        <v/>
      </c>
      <c r="F75" s="814" t="str">
        <f t="shared" si="10"/>
        <v/>
      </c>
      <c r="G75" s="815" t="str">
        <f t="shared" si="11"/>
        <v/>
      </c>
      <c r="H75" s="812"/>
      <c r="I75" s="812"/>
      <c r="J75" s="812"/>
      <c r="K75" s="816" t="str">
        <f t="shared" si="12"/>
        <v/>
      </c>
      <c r="L75" s="817" t="str">
        <f t="shared" si="13"/>
        <v/>
      </c>
      <c r="M75" s="818"/>
      <c r="N75" s="815" t="str">
        <f t="shared" si="14"/>
        <v/>
      </c>
      <c r="O75" s="811"/>
      <c r="P75" s="820" t="str">
        <f t="shared" si="15"/>
        <v/>
      </c>
    </row>
    <row r="76" spans="1:16" s="11" customFormat="1" ht="15" customHeight="1">
      <c r="A76" s="35">
        <f t="shared" si="16"/>
        <v>56</v>
      </c>
      <c r="B76" s="823"/>
      <c r="C76" s="811"/>
      <c r="D76" s="812"/>
      <c r="E76" s="813" t="str">
        <f t="shared" si="9"/>
        <v/>
      </c>
      <c r="F76" s="814" t="str">
        <f t="shared" si="10"/>
        <v/>
      </c>
      <c r="G76" s="815" t="str">
        <f t="shared" si="11"/>
        <v/>
      </c>
      <c r="H76" s="812"/>
      <c r="I76" s="812"/>
      <c r="J76" s="812"/>
      <c r="K76" s="816" t="str">
        <f t="shared" si="12"/>
        <v/>
      </c>
      <c r="L76" s="817" t="str">
        <f t="shared" si="13"/>
        <v/>
      </c>
      <c r="M76" s="818"/>
      <c r="N76" s="815" t="str">
        <f t="shared" si="14"/>
        <v/>
      </c>
      <c r="O76" s="811"/>
      <c r="P76" s="820" t="str">
        <f t="shared" si="15"/>
        <v/>
      </c>
    </row>
    <row r="77" spans="1:16" s="11" customFormat="1" ht="15" customHeight="1">
      <c r="A77" s="35">
        <f t="shared" si="16"/>
        <v>57</v>
      </c>
      <c r="B77" s="823"/>
      <c r="C77" s="811"/>
      <c r="D77" s="812"/>
      <c r="E77" s="813" t="str">
        <f t="shared" si="9"/>
        <v/>
      </c>
      <c r="F77" s="814" t="str">
        <f t="shared" si="10"/>
        <v/>
      </c>
      <c r="G77" s="815" t="str">
        <f t="shared" si="11"/>
        <v/>
      </c>
      <c r="H77" s="812"/>
      <c r="I77" s="812"/>
      <c r="J77" s="812"/>
      <c r="K77" s="816" t="str">
        <f t="shared" si="12"/>
        <v/>
      </c>
      <c r="L77" s="817" t="str">
        <f t="shared" si="13"/>
        <v/>
      </c>
      <c r="M77" s="818"/>
      <c r="N77" s="815" t="str">
        <f t="shared" si="14"/>
        <v/>
      </c>
      <c r="O77" s="811"/>
      <c r="P77" s="820" t="str">
        <f t="shared" si="15"/>
        <v/>
      </c>
    </row>
    <row r="78" spans="1:16" s="11" customFormat="1" ht="15" customHeight="1">
      <c r="A78" s="35">
        <f t="shared" si="16"/>
        <v>58</v>
      </c>
      <c r="B78" s="823"/>
      <c r="C78" s="811"/>
      <c r="D78" s="812"/>
      <c r="E78" s="813" t="str">
        <f t="shared" si="9"/>
        <v/>
      </c>
      <c r="F78" s="814" t="str">
        <f t="shared" si="10"/>
        <v/>
      </c>
      <c r="G78" s="815" t="str">
        <f t="shared" si="11"/>
        <v/>
      </c>
      <c r="H78" s="812"/>
      <c r="I78" s="812"/>
      <c r="J78" s="812"/>
      <c r="K78" s="816" t="str">
        <f t="shared" si="12"/>
        <v/>
      </c>
      <c r="L78" s="817" t="str">
        <f t="shared" si="13"/>
        <v/>
      </c>
      <c r="M78" s="818"/>
      <c r="N78" s="815" t="str">
        <f t="shared" si="14"/>
        <v/>
      </c>
      <c r="O78" s="811"/>
      <c r="P78" s="820" t="str">
        <f t="shared" si="15"/>
        <v/>
      </c>
    </row>
    <row r="79" spans="1:16" s="11" customFormat="1" ht="15" customHeight="1">
      <c r="A79" s="35">
        <f t="shared" si="16"/>
        <v>59</v>
      </c>
      <c r="B79" s="823"/>
      <c r="C79" s="811"/>
      <c r="D79" s="812"/>
      <c r="E79" s="813" t="str">
        <f t="shared" si="9"/>
        <v/>
      </c>
      <c r="F79" s="814" t="str">
        <f t="shared" si="10"/>
        <v/>
      </c>
      <c r="G79" s="815" t="str">
        <f t="shared" si="11"/>
        <v/>
      </c>
      <c r="H79" s="812"/>
      <c r="I79" s="812"/>
      <c r="J79" s="812"/>
      <c r="K79" s="816" t="str">
        <f t="shared" si="12"/>
        <v/>
      </c>
      <c r="L79" s="817" t="str">
        <f t="shared" si="13"/>
        <v/>
      </c>
      <c r="M79" s="818"/>
      <c r="N79" s="815" t="str">
        <f t="shared" si="14"/>
        <v/>
      </c>
      <c r="O79" s="811"/>
      <c r="P79" s="820" t="str">
        <f t="shared" si="15"/>
        <v/>
      </c>
    </row>
    <row r="80" spans="1:16" s="11" customFormat="1" ht="15" customHeight="1">
      <c r="A80" s="35">
        <f t="shared" si="16"/>
        <v>60</v>
      </c>
      <c r="B80" s="823"/>
      <c r="C80" s="811"/>
      <c r="D80" s="812"/>
      <c r="E80" s="813" t="str">
        <f t="shared" si="9"/>
        <v/>
      </c>
      <c r="F80" s="814" t="str">
        <f t="shared" si="10"/>
        <v/>
      </c>
      <c r="G80" s="815" t="str">
        <f t="shared" si="11"/>
        <v/>
      </c>
      <c r="H80" s="812"/>
      <c r="I80" s="812"/>
      <c r="J80" s="812"/>
      <c r="K80" s="816" t="str">
        <f t="shared" si="12"/>
        <v/>
      </c>
      <c r="L80" s="817" t="str">
        <f t="shared" si="13"/>
        <v/>
      </c>
      <c r="M80" s="818"/>
      <c r="N80" s="815" t="str">
        <f t="shared" si="14"/>
        <v/>
      </c>
      <c r="O80" s="811"/>
      <c r="P80" s="820" t="str">
        <f t="shared" si="15"/>
        <v/>
      </c>
    </row>
    <row r="81" spans="1:16" s="11" customFormat="1" ht="15" customHeight="1">
      <c r="A81" s="35">
        <f t="shared" si="16"/>
        <v>61</v>
      </c>
      <c r="B81" s="823"/>
      <c r="C81" s="811"/>
      <c r="D81" s="812"/>
      <c r="E81" s="813" t="str">
        <f t="shared" si="9"/>
        <v/>
      </c>
      <c r="F81" s="814" t="str">
        <f t="shared" si="10"/>
        <v/>
      </c>
      <c r="G81" s="815" t="str">
        <f t="shared" si="11"/>
        <v/>
      </c>
      <c r="H81" s="812"/>
      <c r="I81" s="812"/>
      <c r="J81" s="812"/>
      <c r="K81" s="816" t="str">
        <f t="shared" si="12"/>
        <v/>
      </c>
      <c r="L81" s="817" t="str">
        <f t="shared" si="13"/>
        <v/>
      </c>
      <c r="M81" s="818"/>
      <c r="N81" s="815" t="str">
        <f t="shared" si="14"/>
        <v/>
      </c>
      <c r="O81" s="811"/>
      <c r="P81" s="820" t="str">
        <f t="shared" si="15"/>
        <v/>
      </c>
    </row>
    <row r="82" spans="1:16" s="11" customFormat="1" ht="15" customHeight="1">
      <c r="A82" s="35">
        <f t="shared" si="16"/>
        <v>62</v>
      </c>
      <c r="B82" s="823"/>
      <c r="C82" s="811"/>
      <c r="D82" s="812"/>
      <c r="E82" s="813" t="str">
        <f t="shared" si="9"/>
        <v/>
      </c>
      <c r="F82" s="814" t="str">
        <f t="shared" si="10"/>
        <v/>
      </c>
      <c r="G82" s="815" t="str">
        <f t="shared" si="11"/>
        <v/>
      </c>
      <c r="H82" s="812"/>
      <c r="I82" s="812"/>
      <c r="J82" s="812"/>
      <c r="K82" s="816" t="str">
        <f t="shared" si="12"/>
        <v/>
      </c>
      <c r="L82" s="817" t="str">
        <f t="shared" si="13"/>
        <v/>
      </c>
      <c r="M82" s="818"/>
      <c r="N82" s="815" t="str">
        <f t="shared" si="14"/>
        <v/>
      </c>
      <c r="O82" s="811"/>
      <c r="P82" s="820" t="str">
        <f t="shared" si="15"/>
        <v/>
      </c>
    </row>
    <row r="83" spans="1:16" s="11" customFormat="1" ht="15" customHeight="1">
      <c r="A83" s="35">
        <f t="shared" si="16"/>
        <v>63</v>
      </c>
      <c r="B83" s="823"/>
      <c r="C83" s="811"/>
      <c r="D83" s="812"/>
      <c r="E83" s="813" t="str">
        <f t="shared" si="9"/>
        <v/>
      </c>
      <c r="F83" s="814" t="str">
        <f t="shared" si="10"/>
        <v/>
      </c>
      <c r="G83" s="815" t="str">
        <f t="shared" si="11"/>
        <v/>
      </c>
      <c r="H83" s="812"/>
      <c r="I83" s="812"/>
      <c r="J83" s="812"/>
      <c r="K83" s="816" t="str">
        <f t="shared" si="12"/>
        <v/>
      </c>
      <c r="L83" s="817" t="str">
        <f t="shared" si="13"/>
        <v/>
      </c>
      <c r="M83" s="818"/>
      <c r="N83" s="815" t="str">
        <f t="shared" si="14"/>
        <v/>
      </c>
      <c r="O83" s="811"/>
      <c r="P83" s="820" t="str">
        <f t="shared" si="15"/>
        <v/>
      </c>
    </row>
    <row r="84" spans="1:16" s="11" customFormat="1" ht="15" customHeight="1">
      <c r="A84" s="35">
        <f t="shared" si="16"/>
        <v>64</v>
      </c>
      <c r="B84" s="823"/>
      <c r="C84" s="811"/>
      <c r="D84" s="812"/>
      <c r="E84" s="813" t="str">
        <f t="shared" si="9"/>
        <v/>
      </c>
      <c r="F84" s="814" t="str">
        <f t="shared" si="10"/>
        <v/>
      </c>
      <c r="G84" s="815" t="str">
        <f t="shared" si="11"/>
        <v/>
      </c>
      <c r="H84" s="812"/>
      <c r="I84" s="812"/>
      <c r="J84" s="812"/>
      <c r="K84" s="816" t="str">
        <f t="shared" si="12"/>
        <v/>
      </c>
      <c r="L84" s="817" t="str">
        <f t="shared" si="13"/>
        <v/>
      </c>
      <c r="M84" s="818"/>
      <c r="N84" s="815" t="str">
        <f t="shared" si="14"/>
        <v/>
      </c>
      <c r="O84" s="811"/>
      <c r="P84" s="820" t="str">
        <f t="shared" si="15"/>
        <v/>
      </c>
    </row>
    <row r="85" spans="1:16" s="11" customFormat="1" ht="15" customHeight="1">
      <c r="A85" s="35">
        <f t="shared" si="16"/>
        <v>65</v>
      </c>
      <c r="B85" s="823"/>
      <c r="C85" s="811"/>
      <c r="D85" s="812"/>
      <c r="E85" s="813" t="str">
        <f t="shared" si="9"/>
        <v/>
      </c>
      <c r="F85" s="814" t="str">
        <f t="shared" si="10"/>
        <v/>
      </c>
      <c r="G85" s="815" t="str">
        <f t="shared" si="11"/>
        <v/>
      </c>
      <c r="H85" s="812"/>
      <c r="I85" s="812"/>
      <c r="J85" s="812"/>
      <c r="K85" s="816" t="str">
        <f t="shared" si="12"/>
        <v/>
      </c>
      <c r="L85" s="817" t="str">
        <f t="shared" si="13"/>
        <v/>
      </c>
      <c r="M85" s="818"/>
      <c r="N85" s="815" t="str">
        <f t="shared" si="14"/>
        <v/>
      </c>
      <c r="O85" s="811"/>
      <c r="P85" s="820" t="str">
        <f t="shared" si="15"/>
        <v/>
      </c>
    </row>
    <row r="86" spans="1:16" s="11" customFormat="1" ht="15" customHeight="1">
      <c r="A86" s="35">
        <f t="shared" si="16"/>
        <v>66</v>
      </c>
      <c r="B86" s="823"/>
      <c r="C86" s="811"/>
      <c r="D86" s="812"/>
      <c r="E86" s="813" t="str">
        <f t="shared" si="9"/>
        <v/>
      </c>
      <c r="F86" s="814" t="str">
        <f t="shared" si="10"/>
        <v/>
      </c>
      <c r="G86" s="815" t="str">
        <f t="shared" si="11"/>
        <v/>
      </c>
      <c r="H86" s="812"/>
      <c r="I86" s="812"/>
      <c r="J86" s="812"/>
      <c r="K86" s="816" t="str">
        <f t="shared" si="12"/>
        <v/>
      </c>
      <c r="L86" s="817" t="str">
        <f t="shared" si="13"/>
        <v/>
      </c>
      <c r="M86" s="818"/>
      <c r="N86" s="815" t="str">
        <f t="shared" si="14"/>
        <v/>
      </c>
      <c r="O86" s="811"/>
      <c r="P86" s="820" t="str">
        <f t="shared" si="15"/>
        <v/>
      </c>
    </row>
    <row r="87" spans="1:16" s="11" customFormat="1" ht="15" customHeight="1">
      <c r="A87" s="35">
        <f t="shared" si="16"/>
        <v>67</v>
      </c>
      <c r="B87" s="823"/>
      <c r="C87" s="811"/>
      <c r="D87" s="812"/>
      <c r="E87" s="813" t="str">
        <f t="shared" si="9"/>
        <v/>
      </c>
      <c r="F87" s="814" t="str">
        <f t="shared" si="10"/>
        <v/>
      </c>
      <c r="G87" s="815" t="str">
        <f t="shared" si="11"/>
        <v/>
      </c>
      <c r="H87" s="812"/>
      <c r="I87" s="812"/>
      <c r="J87" s="812"/>
      <c r="K87" s="816" t="str">
        <f t="shared" si="12"/>
        <v/>
      </c>
      <c r="L87" s="817" t="str">
        <f t="shared" si="13"/>
        <v/>
      </c>
      <c r="M87" s="818"/>
      <c r="N87" s="815" t="str">
        <f t="shared" si="14"/>
        <v/>
      </c>
      <c r="O87" s="811"/>
      <c r="P87" s="820" t="str">
        <f t="shared" si="15"/>
        <v/>
      </c>
    </row>
    <row r="88" spans="1:16" s="11" customFormat="1" ht="15" customHeight="1">
      <c r="A88" s="35">
        <f t="shared" ref="A88:A107" si="17">A87+1</f>
        <v>68</v>
      </c>
      <c r="B88" s="823"/>
      <c r="C88" s="811"/>
      <c r="D88" s="812"/>
      <c r="E88" s="813" t="str">
        <f t="shared" si="9"/>
        <v/>
      </c>
      <c r="F88" s="814" t="str">
        <f t="shared" si="10"/>
        <v/>
      </c>
      <c r="G88" s="815" t="str">
        <f t="shared" si="11"/>
        <v/>
      </c>
      <c r="H88" s="812"/>
      <c r="I88" s="812"/>
      <c r="J88" s="812"/>
      <c r="K88" s="816" t="str">
        <f t="shared" si="12"/>
        <v/>
      </c>
      <c r="L88" s="817" t="str">
        <f t="shared" si="13"/>
        <v/>
      </c>
      <c r="M88" s="818"/>
      <c r="N88" s="815" t="str">
        <f t="shared" si="14"/>
        <v/>
      </c>
      <c r="O88" s="811"/>
      <c r="P88" s="820" t="str">
        <f t="shared" si="15"/>
        <v/>
      </c>
    </row>
    <row r="89" spans="1:16" s="11" customFormat="1" ht="15" customHeight="1">
      <c r="A89" s="35">
        <f t="shared" si="17"/>
        <v>69</v>
      </c>
      <c r="B89" s="823"/>
      <c r="C89" s="811"/>
      <c r="D89" s="812"/>
      <c r="E89" s="813" t="str">
        <f t="shared" si="9"/>
        <v/>
      </c>
      <c r="F89" s="814" t="str">
        <f t="shared" si="10"/>
        <v/>
      </c>
      <c r="G89" s="815" t="str">
        <f t="shared" si="11"/>
        <v/>
      </c>
      <c r="H89" s="812"/>
      <c r="I89" s="812"/>
      <c r="J89" s="812"/>
      <c r="K89" s="816" t="str">
        <f t="shared" si="12"/>
        <v/>
      </c>
      <c r="L89" s="817" t="str">
        <f t="shared" si="13"/>
        <v/>
      </c>
      <c r="M89" s="818"/>
      <c r="N89" s="815" t="str">
        <f t="shared" si="14"/>
        <v/>
      </c>
      <c r="O89" s="811"/>
      <c r="P89" s="820" t="str">
        <f t="shared" si="15"/>
        <v/>
      </c>
    </row>
    <row r="90" spans="1:16" s="11" customFormat="1" ht="15" customHeight="1">
      <c r="A90" s="35">
        <f t="shared" si="17"/>
        <v>70</v>
      </c>
      <c r="B90" s="823"/>
      <c r="C90" s="811"/>
      <c r="D90" s="812"/>
      <c r="E90" s="813" t="str">
        <f t="shared" si="9"/>
        <v/>
      </c>
      <c r="F90" s="814" t="str">
        <f t="shared" si="10"/>
        <v/>
      </c>
      <c r="G90" s="815" t="str">
        <f t="shared" si="11"/>
        <v/>
      </c>
      <c r="H90" s="812"/>
      <c r="I90" s="812"/>
      <c r="J90" s="812"/>
      <c r="K90" s="816" t="str">
        <f t="shared" si="12"/>
        <v/>
      </c>
      <c r="L90" s="817" t="str">
        <f t="shared" si="13"/>
        <v/>
      </c>
      <c r="M90" s="818"/>
      <c r="N90" s="815" t="str">
        <f t="shared" si="14"/>
        <v/>
      </c>
      <c r="O90" s="811"/>
      <c r="P90" s="820" t="str">
        <f t="shared" si="15"/>
        <v/>
      </c>
    </row>
    <row r="91" spans="1:16" s="11" customFormat="1" ht="15" customHeight="1">
      <c r="A91" s="35">
        <f t="shared" si="17"/>
        <v>71</v>
      </c>
      <c r="B91" s="823"/>
      <c r="C91" s="811"/>
      <c r="D91" s="812"/>
      <c r="E91" s="813" t="str">
        <f t="shared" si="9"/>
        <v/>
      </c>
      <c r="F91" s="814" t="str">
        <f t="shared" si="10"/>
        <v/>
      </c>
      <c r="G91" s="815" t="str">
        <f t="shared" si="11"/>
        <v/>
      </c>
      <c r="H91" s="812"/>
      <c r="I91" s="812"/>
      <c r="J91" s="812"/>
      <c r="K91" s="816" t="str">
        <f t="shared" si="12"/>
        <v/>
      </c>
      <c r="L91" s="817" t="str">
        <f t="shared" si="13"/>
        <v/>
      </c>
      <c r="M91" s="818"/>
      <c r="N91" s="815" t="str">
        <f t="shared" si="14"/>
        <v/>
      </c>
      <c r="O91" s="811"/>
      <c r="P91" s="820" t="str">
        <f t="shared" si="15"/>
        <v/>
      </c>
    </row>
    <row r="92" spans="1:16" s="11" customFormat="1" ht="15" customHeight="1">
      <c r="A92" s="35">
        <f t="shared" si="17"/>
        <v>72</v>
      </c>
      <c r="B92" s="823"/>
      <c r="C92" s="811"/>
      <c r="D92" s="812"/>
      <c r="E92" s="813" t="str">
        <f t="shared" si="9"/>
        <v/>
      </c>
      <c r="F92" s="814" t="str">
        <f t="shared" si="10"/>
        <v/>
      </c>
      <c r="G92" s="815" t="str">
        <f t="shared" si="11"/>
        <v/>
      </c>
      <c r="H92" s="812"/>
      <c r="I92" s="812"/>
      <c r="J92" s="812"/>
      <c r="K92" s="816" t="str">
        <f t="shared" si="12"/>
        <v/>
      </c>
      <c r="L92" s="817" t="str">
        <f t="shared" si="13"/>
        <v/>
      </c>
      <c r="M92" s="818"/>
      <c r="N92" s="815" t="str">
        <f t="shared" si="14"/>
        <v/>
      </c>
      <c r="O92" s="811"/>
      <c r="P92" s="820" t="str">
        <f t="shared" si="15"/>
        <v/>
      </c>
    </row>
    <row r="93" spans="1:16" s="11" customFormat="1" ht="15" customHeight="1">
      <c r="A93" s="35">
        <f t="shared" si="17"/>
        <v>73</v>
      </c>
      <c r="B93" s="823"/>
      <c r="C93" s="811"/>
      <c r="D93" s="812"/>
      <c r="E93" s="813" t="str">
        <f t="shared" si="9"/>
        <v/>
      </c>
      <c r="F93" s="814" t="str">
        <f t="shared" si="10"/>
        <v/>
      </c>
      <c r="G93" s="815" t="str">
        <f t="shared" si="11"/>
        <v/>
      </c>
      <c r="H93" s="812"/>
      <c r="I93" s="812"/>
      <c r="J93" s="812"/>
      <c r="K93" s="816" t="str">
        <f t="shared" si="12"/>
        <v/>
      </c>
      <c r="L93" s="817" t="str">
        <f t="shared" si="13"/>
        <v/>
      </c>
      <c r="M93" s="818"/>
      <c r="N93" s="815" t="str">
        <f t="shared" si="14"/>
        <v/>
      </c>
      <c r="O93" s="811"/>
      <c r="P93" s="820" t="str">
        <f t="shared" si="15"/>
        <v/>
      </c>
    </row>
    <row r="94" spans="1:16" s="11" customFormat="1" ht="15" customHeight="1">
      <c r="A94" s="35">
        <f t="shared" si="17"/>
        <v>74</v>
      </c>
      <c r="B94" s="823"/>
      <c r="C94" s="811"/>
      <c r="D94" s="812"/>
      <c r="E94" s="813" t="str">
        <f t="shared" si="9"/>
        <v/>
      </c>
      <c r="F94" s="814" t="str">
        <f t="shared" si="10"/>
        <v/>
      </c>
      <c r="G94" s="815" t="str">
        <f t="shared" si="11"/>
        <v/>
      </c>
      <c r="H94" s="812"/>
      <c r="I94" s="812"/>
      <c r="J94" s="812"/>
      <c r="K94" s="816" t="str">
        <f t="shared" si="12"/>
        <v/>
      </c>
      <c r="L94" s="817" t="str">
        <f t="shared" si="13"/>
        <v/>
      </c>
      <c r="M94" s="818"/>
      <c r="N94" s="815" t="str">
        <f t="shared" si="14"/>
        <v/>
      </c>
      <c r="O94" s="811"/>
      <c r="P94" s="820" t="str">
        <f t="shared" si="15"/>
        <v/>
      </c>
    </row>
    <row r="95" spans="1:16" s="11" customFormat="1" ht="15" customHeight="1">
      <c r="A95" s="35">
        <f t="shared" si="17"/>
        <v>75</v>
      </c>
      <c r="B95" s="823"/>
      <c r="C95" s="811"/>
      <c r="D95" s="812"/>
      <c r="E95" s="813" t="str">
        <f t="shared" si="9"/>
        <v/>
      </c>
      <c r="F95" s="814" t="str">
        <f t="shared" si="10"/>
        <v/>
      </c>
      <c r="G95" s="815" t="str">
        <f t="shared" si="11"/>
        <v/>
      </c>
      <c r="H95" s="812"/>
      <c r="I95" s="812"/>
      <c r="J95" s="812"/>
      <c r="K95" s="816" t="str">
        <f t="shared" si="12"/>
        <v/>
      </c>
      <c r="L95" s="817" t="str">
        <f t="shared" si="13"/>
        <v/>
      </c>
      <c r="M95" s="818"/>
      <c r="N95" s="815" t="str">
        <f t="shared" si="14"/>
        <v/>
      </c>
      <c r="O95" s="811"/>
      <c r="P95" s="820" t="str">
        <f t="shared" si="15"/>
        <v/>
      </c>
    </row>
    <row r="96" spans="1:16" s="11" customFormat="1" ht="15" customHeight="1">
      <c r="A96" s="35">
        <f t="shared" si="17"/>
        <v>76</v>
      </c>
      <c r="B96" s="823"/>
      <c r="C96" s="811"/>
      <c r="D96" s="812"/>
      <c r="E96" s="813" t="str">
        <f t="shared" si="9"/>
        <v/>
      </c>
      <c r="F96" s="814" t="str">
        <f t="shared" si="10"/>
        <v/>
      </c>
      <c r="G96" s="815" t="str">
        <f t="shared" si="11"/>
        <v/>
      </c>
      <c r="H96" s="812"/>
      <c r="I96" s="812"/>
      <c r="J96" s="812"/>
      <c r="K96" s="816" t="str">
        <f t="shared" si="12"/>
        <v/>
      </c>
      <c r="L96" s="817" t="str">
        <f t="shared" si="13"/>
        <v/>
      </c>
      <c r="M96" s="818"/>
      <c r="N96" s="815" t="str">
        <f t="shared" si="14"/>
        <v/>
      </c>
      <c r="O96" s="811"/>
      <c r="P96" s="820" t="str">
        <f t="shared" si="15"/>
        <v/>
      </c>
    </row>
    <row r="97" spans="1:16" s="11" customFormat="1" ht="15" customHeight="1">
      <c r="A97" s="35">
        <f t="shared" si="17"/>
        <v>77</v>
      </c>
      <c r="B97" s="823"/>
      <c r="C97" s="811"/>
      <c r="D97" s="812"/>
      <c r="E97" s="813" t="str">
        <f t="shared" si="9"/>
        <v/>
      </c>
      <c r="F97" s="814" t="str">
        <f t="shared" si="10"/>
        <v/>
      </c>
      <c r="G97" s="815" t="str">
        <f t="shared" si="11"/>
        <v/>
      </c>
      <c r="H97" s="812"/>
      <c r="I97" s="812"/>
      <c r="J97" s="812"/>
      <c r="K97" s="816" t="str">
        <f t="shared" si="12"/>
        <v/>
      </c>
      <c r="L97" s="817" t="str">
        <f t="shared" si="13"/>
        <v/>
      </c>
      <c r="M97" s="818"/>
      <c r="N97" s="815" t="str">
        <f t="shared" si="14"/>
        <v/>
      </c>
      <c r="O97" s="811"/>
      <c r="P97" s="820" t="str">
        <f t="shared" si="15"/>
        <v/>
      </c>
    </row>
    <row r="98" spans="1:16" s="11" customFormat="1" ht="15" customHeight="1">
      <c r="A98" s="35">
        <f t="shared" si="17"/>
        <v>78</v>
      </c>
      <c r="B98" s="823"/>
      <c r="C98" s="811"/>
      <c r="D98" s="812"/>
      <c r="E98" s="813" t="str">
        <f t="shared" si="9"/>
        <v/>
      </c>
      <c r="F98" s="814" t="str">
        <f t="shared" si="10"/>
        <v/>
      </c>
      <c r="G98" s="815" t="str">
        <f t="shared" si="11"/>
        <v/>
      </c>
      <c r="H98" s="812"/>
      <c r="I98" s="812"/>
      <c r="J98" s="812"/>
      <c r="K98" s="816" t="str">
        <f t="shared" si="12"/>
        <v/>
      </c>
      <c r="L98" s="817" t="str">
        <f t="shared" si="13"/>
        <v/>
      </c>
      <c r="M98" s="818"/>
      <c r="N98" s="815" t="str">
        <f t="shared" si="14"/>
        <v/>
      </c>
      <c r="O98" s="811"/>
      <c r="P98" s="820" t="str">
        <f t="shared" si="15"/>
        <v/>
      </c>
    </row>
    <row r="99" spans="1:16" s="11" customFormat="1" ht="15" customHeight="1">
      <c r="A99" s="35">
        <f t="shared" si="17"/>
        <v>79</v>
      </c>
      <c r="B99" s="823"/>
      <c r="C99" s="811"/>
      <c r="D99" s="812"/>
      <c r="E99" s="813" t="str">
        <f t="shared" si="9"/>
        <v/>
      </c>
      <c r="F99" s="814" t="str">
        <f t="shared" si="10"/>
        <v/>
      </c>
      <c r="G99" s="815" t="str">
        <f t="shared" si="11"/>
        <v/>
      </c>
      <c r="H99" s="812"/>
      <c r="I99" s="812"/>
      <c r="J99" s="812"/>
      <c r="K99" s="816" t="str">
        <f t="shared" si="12"/>
        <v/>
      </c>
      <c r="L99" s="817" t="str">
        <f t="shared" si="13"/>
        <v/>
      </c>
      <c r="M99" s="818"/>
      <c r="N99" s="815" t="str">
        <f t="shared" si="14"/>
        <v/>
      </c>
      <c r="O99" s="811"/>
      <c r="P99" s="820" t="str">
        <f t="shared" si="15"/>
        <v/>
      </c>
    </row>
    <row r="100" spans="1:16" s="11" customFormat="1" ht="15" customHeight="1">
      <c r="A100" s="35">
        <f t="shared" si="17"/>
        <v>80</v>
      </c>
      <c r="B100" s="823"/>
      <c r="C100" s="811"/>
      <c r="D100" s="812"/>
      <c r="E100" s="813" t="str">
        <f t="shared" ref="E100:E107" si="18">IF(OR(D100="YES", D100="B",D100="BZ",D100="H",D100="HSP",D100="H/V",D100="SP",D100="V",D100="DS",D100="EM",D100="FHT",D100="GA",D100="HHT",D100="M",D100="RHT", D100="RHT/S", D100="RI",D100="S", D100="SW",D100="RELAY",D100="DH",D100="AD",D100="MAG",D100="FAN",D100="SA",,D100="SA",D100="SAA",D100="SAAB",D100="SAB", D100="SAPA",D100="SAPAB",D100="SAPB",D100="SACOA",D100="SACOB",D100="SACOAB", D100="SAPCOA", D100="SAPCOB",D100="SAPCOB",D100="SAPCOAB",D100="SALi", D100="SAALi",D100="SAPLi",D100="SAAR",,D100="SAPABR",D100="SAABR",D100="SAPCOLi",D100="SACOALi",D100="SAALiV",D100="SAPALiV",D100="SAAV",D100="SAPAV",D100="SAPABV",D100="SAABV", D100="COPI", D100="COPI-B", D100="PANEL",D100="BATT",D100="ANNUN", D100="BOOSTER",D100="SFD", D100="S/CO", D100="ET", D100="MOD-2", D100="MOD-10", D100="MOD-M",D100="MOD-R", D100="MOD-R6", D100="MOD-CR", D100="MOD-1", D100="MOD-S",D100="MOD-P",),"3", IF(OR(D100="EOL"),"m",""))</f>
        <v/>
      </c>
      <c r="F100" s="814" t="str">
        <f t="shared" ref="F100:F107" si="19">IF(OR(D100="PANEL", D100="ANNUN", D100="S/CO", D100="MOD-2", D100="MOD-10", D100="MOD-M",D100="ISO-D", D100="SFD", D100="DS", D100="ET", D100="FHT", D100="GA", D100="HHT", D100="M", D100="RHT", D100="RHT/S",D100="S",D100="S/CO", D100="FS",D100="TS",D100="SS",D100="LA",D100="FP",D100="PL",D100="SUP"), "3", IF(OR(D100="B", D100="BZ", D100="H", D100="HSP", D100="H/V", D100="SP", D100="V", D100="SW", D100="AD", D100="MAG", D100="FAN", D100="RI", D100="EOL", D100="EM",  D100="SW", D100="RELAY", D100="DH",D100="MOD-R", D100="MOD-R6", D100="MOD-CR"), "m", ""))</f>
        <v/>
      </c>
      <c r="G100" s="815" t="str">
        <f t="shared" ref="G100:G107" si="20">IF(OR(D100="YES",D100="PANEL",D100="BOOSTER",D100="B",D100="BZ",D100="H",D100="HSP",D100="H/V",D100="SP",D100="V",D100="AD",D100="MAG",D100="FAN",D100="RELAY",D100="DH",D100="SW",D100="MOD-R", D100="MOD-R6", D100="MOD-CR",D100="ISO-A"),"3",IF(OR(D100="SFD"),"m",""))</f>
        <v/>
      </c>
      <c r="H100" s="812"/>
      <c r="I100" s="812"/>
      <c r="J100" s="812"/>
      <c r="K100" s="816" t="str">
        <f t="shared" ref="K100:K107" si="21">IF(D100="EOL","3","")</f>
        <v/>
      </c>
      <c r="L100" s="817" t="str">
        <f t="shared" ref="L100:L107" si="22">IF(OR(D100="SA",D100="SAA",D100="SAAB",D100="SAB", D100="SAPA",D100="SAPAB",D100="SAPB",D100="SACOA",D100="SACOB",D100="SACOAB", D100="SAPCOA", D100="SAPCOB",D100="SAPCOB",D100="SAPCOAB",D100="SALi", D100="SAALi",D100="SAPLi",D100="SAAR",,D100="SAPABR",D100="SAABR",D100="SAPCOLi",D100="SACOALi",D100="SAALiV",D100="SAPALiV",D100="SAAV",D100="SAPAV",D100="SAPABV",D100="SAABV"),"3","")</f>
        <v/>
      </c>
      <c r="M100" s="818"/>
      <c r="N100" s="815" t="str">
        <f t="shared" ref="N100:N107" si="23">IF(OR(D100="PANEL", D100="ANNUN", D100="BATT",D100="BOOSTER",D100="B", D100="BZ", D100="H", D100="HSP", D100="H/V", D100="SP", D100="V", D100="DS", D100="EOL", D100="EM", D100="ET", D100="FHT", D100="GA", D100="HHT", D100="M", D100="RHT",D100="RHT/S", D100="RI", D100="S",D100="S/CO",D100="SW",D100="ISO-D",D100="ISO-A",D100="SA",D100="SAA",D100="SAAB",D100="SAB", D100="SAPA",D100="SAPAB",D100="SAPB",D100="SACOA",D100="SACOB",D100="SACOAB", D100="SAPCOA", D100="SAPCOB",D100="SAPCOB",D100="SAPCOAB",D100="SALi", D100="SAALi",D100="SAPLi",D100="SAAR",D100="SAPABR",D100="SAABR",,D100="SAPCOLi",D100="SACOALi",D100="SAALiV",D100="SAPALiV",D100="SAAV",D100="SAPAV",D100="SAPABV",D100="SAABV", D100="COPI", D100="COPI-B", D100="SW",D100="MOD-1", D100="MOD-S",D100="MOD-P",D100="MOD-2", D100="MOD-10", D100="MOD-M",D100="MOD-R", D100="MOD-R6", D100="MOD-CR",D100="SFD"), "3", IF(OR(D100="RELAY", D100="AD", D100="MAG", D100="FAN",D100="DH"), "m", ""))</f>
        <v/>
      </c>
      <c r="O100" s="811"/>
      <c r="P100" s="820" t="str">
        <f t="shared" ref="P100:P107" si="24">IF($D100="COPI-B","Built-in End of Life Timer will sound when it requires replacement ~5 years from date of install.",IF($D100="COPI","Built-in End of Life Timer will sound when it requires replacement ~5 years from date of install.",IF($D100="DS","__ inches of water",IF($D100="TS","See Sprinkler Company's report.",IF($D100="SS","See Sprinkler Company's report.",IF($D100="LA","See Sprinkler Company's report.",IF($D100="FS","See Sprinkler Company's report.",IF($D100="DH","Closes on Alarm",IF($D100="S","Sensitivity: V or % or seconds or flashes",IF($M100="OLD","Recommend Replacement",IF($D100="SUP","See Kitchen Suppression Company's report.","")))))))))))</f>
        <v/>
      </c>
    </row>
    <row r="101" spans="1:16" s="11" customFormat="1" ht="15" customHeight="1">
      <c r="A101" s="35">
        <f t="shared" si="17"/>
        <v>81</v>
      </c>
      <c r="B101" s="823"/>
      <c r="C101" s="811"/>
      <c r="D101" s="812"/>
      <c r="E101" s="813" t="str">
        <f t="shared" si="18"/>
        <v/>
      </c>
      <c r="F101" s="814" t="str">
        <f t="shared" si="19"/>
        <v/>
      </c>
      <c r="G101" s="815" t="str">
        <f t="shared" si="20"/>
        <v/>
      </c>
      <c r="H101" s="812"/>
      <c r="I101" s="812"/>
      <c r="J101" s="812"/>
      <c r="K101" s="816" t="str">
        <f t="shared" si="21"/>
        <v/>
      </c>
      <c r="L101" s="817" t="str">
        <f t="shared" si="22"/>
        <v/>
      </c>
      <c r="M101" s="818"/>
      <c r="N101" s="815" t="str">
        <f t="shared" si="23"/>
        <v/>
      </c>
      <c r="O101" s="811"/>
      <c r="P101" s="820" t="str">
        <f t="shared" si="24"/>
        <v/>
      </c>
    </row>
    <row r="102" spans="1:16" s="11" customFormat="1" ht="15" customHeight="1">
      <c r="A102" s="35">
        <f t="shared" si="17"/>
        <v>82</v>
      </c>
      <c r="B102" s="823"/>
      <c r="C102" s="811"/>
      <c r="D102" s="812"/>
      <c r="E102" s="813" t="str">
        <f t="shared" si="18"/>
        <v/>
      </c>
      <c r="F102" s="814" t="str">
        <f t="shared" si="19"/>
        <v/>
      </c>
      <c r="G102" s="815" t="str">
        <f t="shared" si="20"/>
        <v/>
      </c>
      <c r="H102" s="812"/>
      <c r="I102" s="812"/>
      <c r="J102" s="812"/>
      <c r="K102" s="816" t="str">
        <f t="shared" si="21"/>
        <v/>
      </c>
      <c r="L102" s="817" t="str">
        <f t="shared" si="22"/>
        <v/>
      </c>
      <c r="M102" s="818"/>
      <c r="N102" s="815" t="str">
        <f t="shared" si="23"/>
        <v/>
      </c>
      <c r="O102" s="811"/>
      <c r="P102" s="820" t="str">
        <f t="shared" si="24"/>
        <v/>
      </c>
    </row>
    <row r="103" spans="1:16" s="11" customFormat="1" ht="15" customHeight="1">
      <c r="A103" s="35">
        <f t="shared" si="17"/>
        <v>83</v>
      </c>
      <c r="B103" s="823"/>
      <c r="C103" s="811"/>
      <c r="D103" s="812"/>
      <c r="E103" s="813" t="str">
        <f t="shared" si="18"/>
        <v/>
      </c>
      <c r="F103" s="814" t="str">
        <f t="shared" si="19"/>
        <v/>
      </c>
      <c r="G103" s="815" t="str">
        <f t="shared" si="20"/>
        <v/>
      </c>
      <c r="H103" s="812"/>
      <c r="I103" s="812"/>
      <c r="J103" s="812"/>
      <c r="K103" s="816" t="str">
        <f t="shared" si="21"/>
        <v/>
      </c>
      <c r="L103" s="817" t="str">
        <f t="shared" si="22"/>
        <v/>
      </c>
      <c r="M103" s="818"/>
      <c r="N103" s="815" t="str">
        <f t="shared" si="23"/>
        <v/>
      </c>
      <c r="O103" s="811"/>
      <c r="P103" s="820" t="str">
        <f t="shared" si="24"/>
        <v/>
      </c>
    </row>
    <row r="104" spans="1:16" s="11" customFormat="1" ht="15" customHeight="1">
      <c r="A104" s="35">
        <f t="shared" si="17"/>
        <v>84</v>
      </c>
      <c r="B104" s="823"/>
      <c r="C104" s="811"/>
      <c r="D104" s="812"/>
      <c r="E104" s="813" t="str">
        <f t="shared" si="18"/>
        <v/>
      </c>
      <c r="F104" s="814" t="str">
        <f t="shared" si="19"/>
        <v/>
      </c>
      <c r="G104" s="815" t="str">
        <f t="shared" si="20"/>
        <v/>
      </c>
      <c r="H104" s="812"/>
      <c r="I104" s="812"/>
      <c r="J104" s="812"/>
      <c r="K104" s="816" t="str">
        <f t="shared" si="21"/>
        <v/>
      </c>
      <c r="L104" s="817" t="str">
        <f t="shared" si="22"/>
        <v/>
      </c>
      <c r="M104" s="818"/>
      <c r="N104" s="815" t="str">
        <f t="shared" si="23"/>
        <v/>
      </c>
      <c r="O104" s="811"/>
      <c r="P104" s="820" t="str">
        <f t="shared" si="24"/>
        <v/>
      </c>
    </row>
    <row r="105" spans="1:16" s="11" customFormat="1" ht="15" customHeight="1">
      <c r="A105" s="35">
        <f t="shared" si="17"/>
        <v>85</v>
      </c>
      <c r="B105" s="823"/>
      <c r="C105" s="811"/>
      <c r="D105" s="812"/>
      <c r="E105" s="813" t="str">
        <f t="shared" si="18"/>
        <v/>
      </c>
      <c r="F105" s="814" t="str">
        <f t="shared" si="19"/>
        <v/>
      </c>
      <c r="G105" s="815" t="str">
        <f t="shared" si="20"/>
        <v/>
      </c>
      <c r="H105" s="812"/>
      <c r="I105" s="812"/>
      <c r="J105" s="812"/>
      <c r="K105" s="816" t="str">
        <f t="shared" si="21"/>
        <v/>
      </c>
      <c r="L105" s="817" t="str">
        <f t="shared" si="22"/>
        <v/>
      </c>
      <c r="M105" s="818"/>
      <c r="N105" s="815" t="str">
        <f t="shared" si="23"/>
        <v/>
      </c>
      <c r="O105" s="811"/>
      <c r="P105" s="820" t="str">
        <f t="shared" si="24"/>
        <v/>
      </c>
    </row>
    <row r="106" spans="1:16" s="11" customFormat="1" ht="15" customHeight="1">
      <c r="A106" s="35">
        <f t="shared" si="17"/>
        <v>86</v>
      </c>
      <c r="B106" s="823"/>
      <c r="C106" s="811"/>
      <c r="D106" s="812"/>
      <c r="E106" s="813" t="str">
        <f t="shared" si="18"/>
        <v/>
      </c>
      <c r="F106" s="814" t="str">
        <f t="shared" si="19"/>
        <v/>
      </c>
      <c r="G106" s="815" t="str">
        <f t="shared" si="20"/>
        <v/>
      </c>
      <c r="H106" s="812"/>
      <c r="I106" s="812"/>
      <c r="J106" s="812"/>
      <c r="K106" s="816" t="str">
        <f t="shared" si="21"/>
        <v/>
      </c>
      <c r="L106" s="817" t="str">
        <f t="shared" si="22"/>
        <v/>
      </c>
      <c r="M106" s="818"/>
      <c r="N106" s="815" t="str">
        <f t="shared" si="23"/>
        <v/>
      </c>
      <c r="O106" s="811"/>
      <c r="P106" s="820" t="str">
        <f t="shared" si="24"/>
        <v/>
      </c>
    </row>
    <row r="107" spans="1:16" s="11" customFormat="1" ht="15" customHeight="1">
      <c r="A107" s="35">
        <f t="shared" si="17"/>
        <v>87</v>
      </c>
      <c r="B107" s="823"/>
      <c r="C107" s="811"/>
      <c r="D107" s="812"/>
      <c r="E107" s="813" t="str">
        <f t="shared" si="18"/>
        <v/>
      </c>
      <c r="F107" s="814" t="str">
        <f t="shared" si="19"/>
        <v/>
      </c>
      <c r="G107" s="815" t="str">
        <f t="shared" si="20"/>
        <v/>
      </c>
      <c r="H107" s="812"/>
      <c r="I107" s="812"/>
      <c r="J107" s="812"/>
      <c r="K107" s="816" t="str">
        <f t="shared" si="21"/>
        <v/>
      </c>
      <c r="L107" s="817" t="str">
        <f t="shared" si="22"/>
        <v/>
      </c>
      <c r="M107" s="818"/>
      <c r="N107" s="815" t="str">
        <f t="shared" si="23"/>
        <v/>
      </c>
      <c r="O107" s="811"/>
      <c r="P107" s="820" t="str">
        <f t="shared" si="24"/>
        <v/>
      </c>
    </row>
    <row r="108" spans="1:16" s="11" customFormat="1" ht="15" customHeight="1">
      <c r="A108" s="35">
        <f t="shared" ref="A108:A116" si="25">A107+1</f>
        <v>88</v>
      </c>
      <c r="B108" s="29"/>
      <c r="C108" s="251"/>
      <c r="D108" s="30"/>
      <c r="E108" s="252" t="str">
        <f t="shared" ref="E108:E117" si="26">IF(OR(D108="YES", D108="B",D108="BZ",D108="H",D108="HSP",D108="H/V",D108="SP",D108="V",D108="DS",D108="EM",D108="FHT",D108="GA",D108="HHT",D108="M",D108="RHT", D108="RHT/S", D108="RI",D108="S", D108="SW",D108="RELAY",D108="DH",D108="AD",D108="MAG",D108="FAN",D108="SA",,D108="SA",D108="SAA",D108="SAAB",D108="SAB", D108="SAPA",D108="SAPAB",D108="SAPB",D108="SACOA",D108="SACOB",D108="SACOAB", D108="SAPCOA", D108="SAPCOB",D108="SAPCOB",D108="SAPCOAB",D108="SALi", D108="SAALi",D108="SAPLi",D108="SAAR",,D108="SAPABR",D108="SAABR",D108="SAPCOLi",D108="SACOALi",D108="SAALiV",D108="SAPALiV",D108="SAAV",D108="SAPAV",D108="SAPABV",D108="SAABV", D108="COPI", D108="COPI-B", D108="PANEL",D108="BATT",D108="ANNUN", D108="BOOSTER",D108="SFD", D108="S/CO", D108="ET", D108="MOD-2", D108="MOD-10", D108="MOD-M",D108="MOD-R", D108="MOD-R6", D108="MOD-CR", D108="MOD-1", D108="MOD-S",D108="MOD-P",),"3", IF(OR(D108="EOL"),"m",""))</f>
        <v/>
      </c>
      <c r="F108" s="255" t="str">
        <f t="shared" ref="F108:F118" si="27">IF(OR(D108="PANEL", D108="ANNUN", D108="S/CO", D108="MOD-2", D108="MOD-10", D108="MOD-M",D108="ISO-D", D108="SFD", D108="DS", D108="ET", D108="FHT", D108="GA", D108="HHT", D108="M", D108="RHT", D108="RHT/S",D108="S",D108="S/CO", D108="FS",D108="TS",D108="SS",D108="LA",D108="FP",D108="PL",D108="SUP"), "3", IF(OR(D108="B", D108="BZ", D108="H", D108="HSP", D108="H/V", D108="SP", D108="V", D108="SW", D108="AD", D108="MAG", D108="FAN", D108="RI", D108="EOL", D108="EM",  D108="SW", D108="RELAY", D108="DH",D108="MOD-R", D108="MOD-R6", D108="MOD-CR"), "m", ""))</f>
        <v/>
      </c>
      <c r="G108" s="31" t="str">
        <f t="shared" ref="G108:G118" si="28">IF(OR(D108="YES",D108="PANEL",D108="BOOSTER",D108="B",D108="BZ",D108="H",D108="HSP",D108="H/V",D108="SP",D108="V",D108="AD",D108="MAG",D108="FAN",D108="RELAY",D108="DH",D108="SW",D108="MOD-R", D108="MOD-R6", D108="MOD-CR",D108="ISO-A"),"3",IF(OR(D108="SFD"),"m",""))</f>
        <v/>
      </c>
      <c r="H108" s="30"/>
      <c r="I108" s="30"/>
      <c r="J108" s="30"/>
      <c r="K108" s="256" t="str">
        <f t="shared" ref="K108:K118" si="29">IF(D108="EOL","3","")</f>
        <v/>
      </c>
      <c r="L108" s="257" t="str">
        <f t="shared" ref="L108:L118" si="30">IF(OR(D108="SA",D108="SAA",D108="SAAB",D108="SAB", D108="SAPA",D108="SAPAB",D108="SAPB",D108="SACOA",D108="SACOB",D108="SACOAB", D108="SAPCOA", D108="SAPCOB",D108="SAPCOB",D108="SAPCOAB",D108="SALi", D108="SAALi",D108="SAPLi",D108="SAAR",,D108="SAPABR",D108="SAABR",D108="SAPCOLi",D108="SACOALi",D108="SAALiV",D108="SAPALiV",D108="SAAV",D108="SAPAV",D108="SAPABV",D108="SAABV"),"3","")</f>
        <v/>
      </c>
      <c r="M108" s="258"/>
      <c r="N108" s="31" t="str">
        <f t="shared" ref="N108:N118" si="31">IF(OR(D108="PANEL", D108="ANNUN", D108="BATT",D108="BOOSTER",D108="B", D108="BZ", D108="H", D108="HSP", D108="H/V", D108="SP", D108="V", D108="DS", D108="EOL", D108="EM", D108="ET", D108="FHT", D108="GA", D108="HHT", D108="M", D108="RHT",D108="RHT/S", D108="RI", D108="S",D108="S/CO",D108="SW",D108="ISO-D",D108="ISO-A",D108="SA",D108="SAA",D108="SAAB",D108="SAB", D108="SAPA",D108="SAPAB",D108="SAPB",D108="SACOA",D108="SACOB",D108="SACOAB", D108="SAPCOA", D108="SAPCOB",D108="SAPCOB",D108="SAPCOAB",D108="SALi", D108="SAALi",D108="SAPLi",D108="SAAR",D108="SAPABR",D108="SAABR",,D108="SAPCOLi",D108="SACOALi",D108="SAALiV",D108="SAPALiV",D108="SAAV",D108="SAPAV",D108="SAPABV",D108="SAABV", D108="COPI", D108="COPI-B", D108="SW",D108="MOD-1", D108="MOD-S",D108="MOD-P",D108="MOD-2", D108="MOD-10", D108="MOD-M",D108="MOD-R", D108="MOD-R6", D108="MOD-CR",D108="SFD"), "3", IF(OR(D108="RELAY", D108="AD", D108="MAG", D108="FAN",D108="DH"), "m", ""))</f>
        <v/>
      </c>
      <c r="O108" s="251"/>
      <c r="P108" s="449" t="str">
        <f t="shared" ref="P108:P117" si="32">IF($D108="COPI-B","Built-in End of Life Timer will sound when it requires replacement ~5 years from date of install.",IF($D108="COPI","Built-in End of Life Timer will sound when it requires replacement ~5 years from date of install.",IF($D108="DS","__ inches of water",IF($D108="TS","See Sprinkler Company's report.",IF($D108="SS","See Sprinkler Company's report.",IF($D108="LA","See Sprinkler Company's report.",IF($D108="FS","See Sprinkler Company's report.",IF($D108="DH","Closes on Alarm",IF($D108="S","Sensitivity: V or % or seconds or flashes",IF($M108="OLD","Recommend Replacement",IF($D108="SUP","See Kitchen Suppression Company's report.","")))))))))))</f>
        <v/>
      </c>
    </row>
    <row r="109" spans="1:16" s="11" customFormat="1" ht="15" customHeight="1">
      <c r="A109" s="35">
        <f t="shared" si="25"/>
        <v>89</v>
      </c>
      <c r="B109" s="29"/>
      <c r="C109" s="251"/>
      <c r="D109" s="30"/>
      <c r="E109" s="252" t="str">
        <f t="shared" si="26"/>
        <v/>
      </c>
      <c r="F109" s="255" t="str">
        <f t="shared" si="27"/>
        <v/>
      </c>
      <c r="G109" s="31" t="str">
        <f t="shared" si="28"/>
        <v/>
      </c>
      <c r="H109" s="30"/>
      <c r="I109" s="30"/>
      <c r="J109" s="30"/>
      <c r="K109" s="256" t="str">
        <f t="shared" si="29"/>
        <v/>
      </c>
      <c r="L109" s="257" t="str">
        <f t="shared" si="30"/>
        <v/>
      </c>
      <c r="M109" s="258"/>
      <c r="N109" s="31" t="str">
        <f t="shared" si="31"/>
        <v/>
      </c>
      <c r="O109" s="251"/>
      <c r="P109" s="449" t="str">
        <f t="shared" si="32"/>
        <v/>
      </c>
    </row>
    <row r="110" spans="1:16" s="11" customFormat="1" ht="15" customHeight="1">
      <c r="A110" s="35">
        <f t="shared" si="25"/>
        <v>90</v>
      </c>
      <c r="B110" s="29"/>
      <c r="C110" s="251"/>
      <c r="D110" s="30"/>
      <c r="E110" s="252" t="str">
        <f t="shared" si="26"/>
        <v/>
      </c>
      <c r="F110" s="255" t="str">
        <f t="shared" si="27"/>
        <v/>
      </c>
      <c r="G110" s="31" t="str">
        <f t="shared" si="28"/>
        <v/>
      </c>
      <c r="H110" s="30"/>
      <c r="I110" s="30"/>
      <c r="J110" s="30"/>
      <c r="K110" s="256" t="str">
        <f t="shared" si="29"/>
        <v/>
      </c>
      <c r="L110" s="257" t="str">
        <f t="shared" si="30"/>
        <v/>
      </c>
      <c r="M110" s="258"/>
      <c r="N110" s="31" t="str">
        <f t="shared" si="31"/>
        <v/>
      </c>
      <c r="O110" s="251"/>
      <c r="P110" s="449" t="str">
        <f t="shared" si="32"/>
        <v/>
      </c>
    </row>
    <row r="111" spans="1:16" s="11" customFormat="1" ht="15" customHeight="1">
      <c r="A111" s="35">
        <f t="shared" si="25"/>
        <v>91</v>
      </c>
      <c r="B111" s="29"/>
      <c r="C111" s="251"/>
      <c r="D111" s="30"/>
      <c r="E111" s="252" t="str">
        <f t="shared" si="26"/>
        <v/>
      </c>
      <c r="F111" s="255" t="str">
        <f t="shared" si="27"/>
        <v/>
      </c>
      <c r="G111" s="31" t="str">
        <f t="shared" si="28"/>
        <v/>
      </c>
      <c r="H111" s="30"/>
      <c r="I111" s="30"/>
      <c r="J111" s="30"/>
      <c r="K111" s="256" t="str">
        <f t="shared" si="29"/>
        <v/>
      </c>
      <c r="L111" s="257" t="str">
        <f t="shared" si="30"/>
        <v/>
      </c>
      <c r="M111" s="258"/>
      <c r="N111" s="31" t="str">
        <f t="shared" si="31"/>
        <v/>
      </c>
      <c r="O111" s="251"/>
      <c r="P111" s="449" t="str">
        <f t="shared" si="32"/>
        <v/>
      </c>
    </row>
    <row r="112" spans="1:16" s="11" customFormat="1" ht="15" customHeight="1">
      <c r="A112" s="35">
        <f t="shared" si="25"/>
        <v>92</v>
      </c>
      <c r="B112" s="29"/>
      <c r="C112" s="251"/>
      <c r="D112" s="30"/>
      <c r="E112" s="252" t="str">
        <f t="shared" si="26"/>
        <v/>
      </c>
      <c r="F112" s="255" t="str">
        <f t="shared" si="27"/>
        <v/>
      </c>
      <c r="G112" s="31" t="str">
        <f t="shared" si="28"/>
        <v/>
      </c>
      <c r="H112" s="30"/>
      <c r="I112" s="30"/>
      <c r="J112" s="30"/>
      <c r="K112" s="256" t="str">
        <f t="shared" si="29"/>
        <v/>
      </c>
      <c r="L112" s="257" t="str">
        <f t="shared" si="30"/>
        <v/>
      </c>
      <c r="M112" s="258"/>
      <c r="N112" s="31" t="str">
        <f t="shared" si="31"/>
        <v/>
      </c>
      <c r="O112" s="251"/>
      <c r="P112" s="449" t="str">
        <f t="shared" si="32"/>
        <v/>
      </c>
    </row>
    <row r="113" spans="1:16" s="11" customFormat="1" ht="15" customHeight="1">
      <c r="A113" s="35">
        <f t="shared" si="25"/>
        <v>93</v>
      </c>
      <c r="B113" s="29"/>
      <c r="C113" s="251"/>
      <c r="D113" s="30"/>
      <c r="E113" s="252" t="str">
        <f t="shared" si="26"/>
        <v/>
      </c>
      <c r="F113" s="255" t="str">
        <f t="shared" si="27"/>
        <v/>
      </c>
      <c r="G113" s="31" t="str">
        <f t="shared" si="28"/>
        <v/>
      </c>
      <c r="H113" s="30"/>
      <c r="I113" s="30"/>
      <c r="J113" s="30"/>
      <c r="K113" s="256" t="str">
        <f t="shared" si="29"/>
        <v/>
      </c>
      <c r="L113" s="257" t="str">
        <f t="shared" si="30"/>
        <v/>
      </c>
      <c r="M113" s="258"/>
      <c r="N113" s="31" t="str">
        <f t="shared" si="31"/>
        <v/>
      </c>
      <c r="O113" s="251"/>
      <c r="P113" s="449" t="str">
        <f t="shared" si="32"/>
        <v/>
      </c>
    </row>
    <row r="114" spans="1:16" s="11" customFormat="1" ht="15" customHeight="1">
      <c r="A114" s="35">
        <f t="shared" si="25"/>
        <v>94</v>
      </c>
      <c r="B114" s="29"/>
      <c r="C114" s="251"/>
      <c r="D114" s="30"/>
      <c r="E114" s="252" t="str">
        <f t="shared" si="26"/>
        <v/>
      </c>
      <c r="F114" s="255" t="str">
        <f t="shared" si="27"/>
        <v/>
      </c>
      <c r="G114" s="31" t="str">
        <f t="shared" si="28"/>
        <v/>
      </c>
      <c r="H114" s="30"/>
      <c r="I114" s="30"/>
      <c r="J114" s="30"/>
      <c r="K114" s="256" t="str">
        <f t="shared" si="29"/>
        <v/>
      </c>
      <c r="L114" s="257" t="str">
        <f t="shared" si="30"/>
        <v/>
      </c>
      <c r="M114" s="258"/>
      <c r="N114" s="31" t="str">
        <f t="shared" si="31"/>
        <v/>
      </c>
      <c r="O114" s="251"/>
      <c r="P114" s="449" t="str">
        <f t="shared" si="32"/>
        <v/>
      </c>
    </row>
    <row r="115" spans="1:16" s="11" customFormat="1" ht="15" customHeight="1">
      <c r="A115" s="35">
        <f t="shared" si="25"/>
        <v>95</v>
      </c>
      <c r="B115" s="29"/>
      <c r="C115" s="251"/>
      <c r="D115" s="30"/>
      <c r="E115" s="252" t="str">
        <f t="shared" si="26"/>
        <v/>
      </c>
      <c r="F115" s="255" t="str">
        <f t="shared" si="27"/>
        <v/>
      </c>
      <c r="G115" s="31" t="str">
        <f t="shared" si="28"/>
        <v/>
      </c>
      <c r="H115" s="30"/>
      <c r="I115" s="30"/>
      <c r="J115" s="30"/>
      <c r="K115" s="256" t="str">
        <f t="shared" si="29"/>
        <v/>
      </c>
      <c r="L115" s="257" t="str">
        <f t="shared" si="30"/>
        <v/>
      </c>
      <c r="M115" s="258"/>
      <c r="N115" s="31" t="str">
        <f t="shared" si="31"/>
        <v/>
      </c>
      <c r="O115" s="251"/>
      <c r="P115" s="449" t="str">
        <f t="shared" si="32"/>
        <v/>
      </c>
    </row>
    <row r="116" spans="1:16" s="11" customFormat="1" ht="15" customHeight="1">
      <c r="A116" s="35">
        <f t="shared" si="25"/>
        <v>96</v>
      </c>
      <c r="B116" s="29"/>
      <c r="C116" s="251"/>
      <c r="D116" s="30"/>
      <c r="E116" s="252" t="str">
        <f t="shared" si="26"/>
        <v/>
      </c>
      <c r="F116" s="255" t="str">
        <f t="shared" si="27"/>
        <v/>
      </c>
      <c r="G116" s="31" t="str">
        <f t="shared" si="28"/>
        <v/>
      </c>
      <c r="H116" s="30"/>
      <c r="I116" s="30"/>
      <c r="J116" s="30"/>
      <c r="K116" s="256" t="str">
        <f t="shared" si="29"/>
        <v/>
      </c>
      <c r="L116" s="257" t="str">
        <f t="shared" si="30"/>
        <v/>
      </c>
      <c r="M116" s="258"/>
      <c r="N116" s="31" t="str">
        <f t="shared" si="31"/>
        <v/>
      </c>
      <c r="O116" s="251"/>
      <c r="P116" s="449" t="str">
        <f t="shared" si="32"/>
        <v/>
      </c>
    </row>
    <row r="117" spans="1:16" s="11" customFormat="1" ht="15" customHeight="1">
      <c r="A117" s="35">
        <f t="shared" ref="A117:A119" si="33">A116+1</f>
        <v>97</v>
      </c>
      <c r="B117" s="29"/>
      <c r="C117" s="251"/>
      <c r="D117" s="30"/>
      <c r="E117" s="252" t="str">
        <f t="shared" si="26"/>
        <v/>
      </c>
      <c r="F117" s="255" t="str">
        <f t="shared" si="27"/>
        <v/>
      </c>
      <c r="G117" s="31" t="str">
        <f t="shared" si="28"/>
        <v/>
      </c>
      <c r="H117" s="30"/>
      <c r="I117" s="30"/>
      <c r="J117" s="30"/>
      <c r="K117" s="256" t="str">
        <f t="shared" si="29"/>
        <v/>
      </c>
      <c r="L117" s="257" t="str">
        <f t="shared" si="30"/>
        <v/>
      </c>
      <c r="M117" s="258"/>
      <c r="N117" s="31" t="str">
        <f t="shared" si="31"/>
        <v/>
      </c>
      <c r="O117" s="251"/>
      <c r="P117" s="449" t="str">
        <f t="shared" si="32"/>
        <v/>
      </c>
    </row>
    <row r="118" spans="1:16" s="11" customFormat="1" ht="15" customHeight="1">
      <c r="A118" s="35">
        <f t="shared" si="33"/>
        <v>98</v>
      </c>
      <c r="B118" s="29"/>
      <c r="C118" s="251"/>
      <c r="D118" s="30"/>
      <c r="E118" s="252" t="str">
        <f t="shared" ref="E118:E181" si="34">IF(OR(D118="YES", D118="B",D118="BZ",D118="H",D118="HSP",D118="H/V",D118="SP",D118="V",D118="DS",D118="EM",D118="FHT",D118="GA",D118="HHT",D118="M",D118="RHT", D118="RHT/S", D118="RI",D118="S", D118="SW",D118="RELAY",D118="DH",D118="AD",D118="MAG",D118="FAN",D118="SA",,D118="SA",D118="SAA",D118="SAAB",D118="SAB", D118="SAPA",D118="SAPAB",D118="SAPB",D118="SACOA",D118="SACOB",D118="SACOAB", D118="SAPCOA", D118="SAPCOB",D118="SAPCOB",D118="SAPCOAB",D118="SALi", D118="SAALi",D118="SAPLi",D118="SAAR",,D118="SAPABR",D118="SAABR",D118="SAPCOLi",D118="SACOALi",D118="SAALiV",D118="SAPALiV",D118="SAAV",D118="SAPAV",D118="SAPABV",D118="SAABV", D118="COPI", D118="COPI-B", D118="PANEL",D118="BATT",D118="ANNUN", D118="BOOSTER",D118="SFD", D118="S/CO", D118="ET", D118="MOD-2", D118="MOD-10", D118="MOD-M",D118="MOD-R", D118="MOD-R6", D118="MOD-CR", D118="MOD-1", D118="MOD-S",D118="MOD-P",),"3", IF(OR(D118="EOL"),"m",""))</f>
        <v/>
      </c>
      <c r="F118" s="255" t="str">
        <f t="shared" si="27"/>
        <v/>
      </c>
      <c r="G118" s="31" t="str">
        <f t="shared" si="28"/>
        <v/>
      </c>
      <c r="H118" s="30"/>
      <c r="I118" s="30"/>
      <c r="J118" s="30"/>
      <c r="K118" s="256" t="str">
        <f t="shared" si="29"/>
        <v/>
      </c>
      <c r="L118" s="257" t="str">
        <f t="shared" si="30"/>
        <v/>
      </c>
      <c r="M118" s="258"/>
      <c r="N118" s="31" t="str">
        <f t="shared" si="31"/>
        <v/>
      </c>
      <c r="O118" s="251"/>
      <c r="P118" s="449" t="str">
        <f t="shared" ref="P118:P181" si="35">IF($D118="COPI-B","Built-in End of Life Timer will sound when it requires replacement ~5 years from date of install.",IF($D118="COPI","Built-in End of Life Timer will sound when it requires replacement ~5 years from date of install.",IF($D118="DS","__ inches of water",IF($D118="TS","See Sprinkler Company's report.",IF($D118="SS","See Sprinkler Company's report.",IF($D118="LA","See Sprinkler Company's report.",IF($D118="FS","See Sprinkler Company's report.",IF($D118="DH","Closes on Alarm",IF($D118="S","Sensitivity: V or % or seconds or flashes",IF($M118="OLD","Recommend Replacement",IF($D118="SUP","See Kitchen Suppression Company's report.","")))))))))))</f>
        <v/>
      </c>
    </row>
    <row r="119" spans="1:16" s="11" customFormat="1" ht="15" customHeight="1">
      <c r="A119" s="35">
        <f t="shared" si="33"/>
        <v>99</v>
      </c>
      <c r="B119" s="29"/>
      <c r="C119" s="251"/>
      <c r="D119" s="30"/>
      <c r="E119" s="252" t="str">
        <f t="shared" si="34"/>
        <v/>
      </c>
      <c r="F119" s="255" t="str">
        <f t="shared" ref="F119:F182" si="36">IF(OR(D119="PANEL", D119="ANNUN", D119="S/CO", D119="MOD-2", D119="MOD-10", D119="MOD-M",D119="ISO-D", D119="SFD", D119="DS", D119="ET", D119="FHT", D119="GA", D119="HHT", D119="M", D119="RHT", D119="RHT/S",D119="S",D119="S/CO", D119="FS",D119="TS",D119="SS",D119="LA",D119="FP",D119="PL",D119="SUP"), "3", IF(OR(D119="B", D119="BZ", D119="H", D119="HSP", D119="H/V", D119="SP", D119="V", D119="SW", D119="AD", D119="MAG", D119="FAN", D119="RI", D119="EOL", D119="EM",  D119="SW", D119="RELAY", D119="DH",D119="MOD-R", D119="MOD-R6", D119="MOD-CR"), "m", ""))</f>
        <v/>
      </c>
      <c r="G119" s="31" t="str">
        <f t="shared" ref="G119:G182" si="37">IF(OR(D119="YES",D119="PANEL",D119="BOOSTER",D119="B",D119="BZ",D119="H",D119="HSP",D119="H/V",D119="SP",D119="V",D119="AD",D119="MAG",D119="FAN",D119="RELAY",D119="DH",D119="SW",D119="MOD-R", D119="MOD-R6", D119="MOD-CR",D119="ISO-A"),"3",IF(OR(D119="SFD"),"m",""))</f>
        <v/>
      </c>
      <c r="H119" s="30"/>
      <c r="I119" s="30"/>
      <c r="J119" s="30"/>
      <c r="K119" s="256" t="str">
        <f t="shared" ref="K119:K182" si="38">IF(D119="EOL","3","")</f>
        <v/>
      </c>
      <c r="L119" s="257" t="str">
        <f t="shared" ref="L119:L182" si="39">IF(OR(D119="SA",D119="SAA",D119="SAAB",D119="SAB", D119="SAPA",D119="SAPAB",D119="SAPB",D119="SACOA",D119="SACOB",D119="SACOAB", D119="SAPCOA", D119="SAPCOB",D119="SAPCOB",D119="SAPCOAB",D119="SALi", D119="SAALi",D119="SAPLi",D119="SAAR",,D119="SAPABR",D119="SAABR",D119="SAPCOLi",D119="SACOALi",D119="SAALiV",D119="SAPALiV",D119="SAAV",D119="SAPAV",D119="SAPABV",D119="SAABV"),"3","")</f>
        <v/>
      </c>
      <c r="M119" s="258"/>
      <c r="N119" s="31" t="str">
        <f t="shared" ref="N119:N182" si="40">IF(OR(D119="PANEL", D119="ANNUN", D119="BATT",D119="BOOSTER",D119="B", D119="BZ", D119="H", D119="HSP", D119="H/V", D119="SP", D119="V", D119="DS", D119="EOL", D119="EM", D119="ET", D119="FHT", D119="GA", D119="HHT", D119="M", D119="RHT",D119="RHT/S", D119="RI", D119="S",D119="S/CO",D119="SW",D119="ISO-D",D119="ISO-A",D119="SA",D119="SAA",D119="SAAB",D119="SAB", D119="SAPA",D119="SAPAB",D119="SAPB",D119="SACOA",D119="SACOB",D119="SACOAB", D119="SAPCOA", D119="SAPCOB",D119="SAPCOB",D119="SAPCOAB",D119="SALi", D119="SAALi",D119="SAPLi",D119="SAAR",D119="SAPABR",D119="SAABR",,D119="SAPCOLi",D119="SACOALi",D119="SAALiV",D119="SAPALiV",D119="SAAV",D119="SAPAV",D119="SAPABV",D119="SAABV", D119="COPI", D119="COPI-B", D119="SW",D119="MOD-1", D119="MOD-S",D119="MOD-P",D119="MOD-2", D119="MOD-10", D119="MOD-M",D119="MOD-R", D119="MOD-R6", D119="MOD-CR",D119="SFD"), "3", IF(OR(D119="RELAY", D119="AD", D119="MAG", D119="FAN",D119="DH"), "m", ""))</f>
        <v/>
      </c>
      <c r="O119" s="251"/>
      <c r="P119" s="449" t="str">
        <f t="shared" si="35"/>
        <v/>
      </c>
    </row>
    <row r="120" spans="1:16" s="11" customFormat="1" ht="15" customHeight="1">
      <c r="A120" s="35">
        <f t="shared" ref="A120:A183" si="41">A119+1</f>
        <v>100</v>
      </c>
      <c r="B120" s="29"/>
      <c r="C120" s="251"/>
      <c r="D120" s="30"/>
      <c r="E120" s="252" t="str">
        <f t="shared" si="34"/>
        <v/>
      </c>
      <c r="F120" s="255" t="str">
        <f t="shared" si="36"/>
        <v/>
      </c>
      <c r="G120" s="31" t="str">
        <f t="shared" si="37"/>
        <v/>
      </c>
      <c r="H120" s="30"/>
      <c r="I120" s="30"/>
      <c r="J120" s="30"/>
      <c r="K120" s="256" t="str">
        <f t="shared" si="38"/>
        <v/>
      </c>
      <c r="L120" s="257" t="str">
        <f t="shared" si="39"/>
        <v/>
      </c>
      <c r="M120" s="258"/>
      <c r="N120" s="31" t="str">
        <f t="shared" si="40"/>
        <v/>
      </c>
      <c r="O120" s="251"/>
      <c r="P120" s="449" t="str">
        <f t="shared" si="35"/>
        <v/>
      </c>
    </row>
    <row r="121" spans="1:16" s="11" customFormat="1" ht="15" customHeight="1">
      <c r="A121" s="35">
        <f t="shared" si="41"/>
        <v>101</v>
      </c>
      <c r="B121" s="29"/>
      <c r="C121" s="251"/>
      <c r="D121" s="30"/>
      <c r="E121" s="252" t="str">
        <f t="shared" si="34"/>
        <v/>
      </c>
      <c r="F121" s="255" t="str">
        <f t="shared" si="36"/>
        <v/>
      </c>
      <c r="G121" s="31" t="str">
        <f t="shared" si="37"/>
        <v/>
      </c>
      <c r="H121" s="30"/>
      <c r="I121" s="30"/>
      <c r="J121" s="30"/>
      <c r="K121" s="256" t="str">
        <f t="shared" si="38"/>
        <v/>
      </c>
      <c r="L121" s="257" t="str">
        <f t="shared" si="39"/>
        <v/>
      </c>
      <c r="M121" s="258"/>
      <c r="N121" s="31" t="str">
        <f t="shared" si="40"/>
        <v/>
      </c>
      <c r="O121" s="251"/>
      <c r="P121" s="449" t="str">
        <f t="shared" si="35"/>
        <v/>
      </c>
    </row>
    <row r="122" spans="1:16" s="11" customFormat="1" ht="15" customHeight="1">
      <c r="A122" s="35">
        <f t="shared" si="41"/>
        <v>102</v>
      </c>
      <c r="B122" s="29"/>
      <c r="C122" s="251"/>
      <c r="D122" s="30"/>
      <c r="E122" s="252" t="str">
        <f t="shared" si="34"/>
        <v/>
      </c>
      <c r="F122" s="255" t="str">
        <f t="shared" si="36"/>
        <v/>
      </c>
      <c r="G122" s="31" t="str">
        <f t="shared" si="37"/>
        <v/>
      </c>
      <c r="H122" s="30"/>
      <c r="I122" s="30"/>
      <c r="J122" s="30"/>
      <c r="K122" s="256" t="str">
        <f t="shared" si="38"/>
        <v/>
      </c>
      <c r="L122" s="257" t="str">
        <f t="shared" si="39"/>
        <v/>
      </c>
      <c r="M122" s="258"/>
      <c r="N122" s="31" t="str">
        <f t="shared" si="40"/>
        <v/>
      </c>
      <c r="O122" s="251"/>
      <c r="P122" s="449" t="str">
        <f t="shared" si="35"/>
        <v/>
      </c>
    </row>
    <row r="123" spans="1:16" s="11" customFormat="1" ht="15" customHeight="1">
      <c r="A123" s="35">
        <f t="shared" si="41"/>
        <v>103</v>
      </c>
      <c r="B123" s="29"/>
      <c r="C123" s="251"/>
      <c r="D123" s="30"/>
      <c r="E123" s="252" t="str">
        <f t="shared" si="34"/>
        <v/>
      </c>
      <c r="F123" s="255" t="str">
        <f t="shared" si="36"/>
        <v/>
      </c>
      <c r="G123" s="31" t="str">
        <f t="shared" si="37"/>
        <v/>
      </c>
      <c r="H123" s="30"/>
      <c r="I123" s="30"/>
      <c r="J123" s="30"/>
      <c r="K123" s="256" t="str">
        <f t="shared" si="38"/>
        <v/>
      </c>
      <c r="L123" s="257" t="str">
        <f t="shared" si="39"/>
        <v/>
      </c>
      <c r="M123" s="258"/>
      <c r="N123" s="31" t="str">
        <f t="shared" si="40"/>
        <v/>
      </c>
      <c r="O123" s="251"/>
      <c r="P123" s="449" t="str">
        <f t="shared" si="35"/>
        <v/>
      </c>
    </row>
    <row r="124" spans="1:16" s="11" customFormat="1" ht="15" customHeight="1">
      <c r="A124" s="35">
        <f t="shared" si="41"/>
        <v>104</v>
      </c>
      <c r="B124" s="29"/>
      <c r="C124" s="251"/>
      <c r="D124" s="30"/>
      <c r="E124" s="252" t="str">
        <f t="shared" si="34"/>
        <v/>
      </c>
      <c r="F124" s="255" t="str">
        <f t="shared" si="36"/>
        <v/>
      </c>
      <c r="G124" s="31" t="str">
        <f t="shared" si="37"/>
        <v/>
      </c>
      <c r="H124" s="30"/>
      <c r="I124" s="30"/>
      <c r="J124" s="30"/>
      <c r="K124" s="256" t="str">
        <f t="shared" si="38"/>
        <v/>
      </c>
      <c r="L124" s="257" t="str">
        <f t="shared" si="39"/>
        <v/>
      </c>
      <c r="M124" s="258"/>
      <c r="N124" s="31" t="str">
        <f t="shared" si="40"/>
        <v/>
      </c>
      <c r="O124" s="251"/>
      <c r="P124" s="449" t="str">
        <f t="shared" si="35"/>
        <v/>
      </c>
    </row>
    <row r="125" spans="1:16" s="11" customFormat="1" ht="15" customHeight="1">
      <c r="A125" s="35">
        <f t="shared" si="41"/>
        <v>105</v>
      </c>
      <c r="B125" s="29"/>
      <c r="C125" s="251"/>
      <c r="D125" s="30"/>
      <c r="E125" s="252" t="str">
        <f t="shared" si="34"/>
        <v/>
      </c>
      <c r="F125" s="255" t="str">
        <f t="shared" si="36"/>
        <v/>
      </c>
      <c r="G125" s="31" t="str">
        <f t="shared" si="37"/>
        <v/>
      </c>
      <c r="H125" s="30"/>
      <c r="I125" s="30"/>
      <c r="J125" s="30"/>
      <c r="K125" s="256" t="str">
        <f t="shared" si="38"/>
        <v/>
      </c>
      <c r="L125" s="257" t="str">
        <f t="shared" si="39"/>
        <v/>
      </c>
      <c r="M125" s="258"/>
      <c r="N125" s="31" t="str">
        <f t="shared" si="40"/>
        <v/>
      </c>
      <c r="O125" s="251"/>
      <c r="P125" s="449" t="str">
        <f t="shared" si="35"/>
        <v/>
      </c>
    </row>
    <row r="126" spans="1:16" s="11" customFormat="1" ht="15" customHeight="1">
      <c r="A126" s="35">
        <f t="shared" si="41"/>
        <v>106</v>
      </c>
      <c r="B126" s="29"/>
      <c r="C126" s="251"/>
      <c r="D126" s="30"/>
      <c r="E126" s="252" t="str">
        <f t="shared" si="34"/>
        <v/>
      </c>
      <c r="F126" s="255" t="str">
        <f t="shared" si="36"/>
        <v/>
      </c>
      <c r="G126" s="31" t="str">
        <f t="shared" si="37"/>
        <v/>
      </c>
      <c r="H126" s="30"/>
      <c r="I126" s="30"/>
      <c r="J126" s="30"/>
      <c r="K126" s="256" t="str">
        <f t="shared" si="38"/>
        <v/>
      </c>
      <c r="L126" s="257" t="str">
        <f t="shared" si="39"/>
        <v/>
      </c>
      <c r="M126" s="258"/>
      <c r="N126" s="31" t="str">
        <f t="shared" si="40"/>
        <v/>
      </c>
      <c r="O126" s="251"/>
      <c r="P126" s="449" t="str">
        <f t="shared" si="35"/>
        <v/>
      </c>
    </row>
    <row r="127" spans="1:16" s="11" customFormat="1" ht="15" customHeight="1">
      <c r="A127" s="35">
        <f t="shared" si="41"/>
        <v>107</v>
      </c>
      <c r="B127" s="29"/>
      <c r="C127" s="251"/>
      <c r="D127" s="30"/>
      <c r="E127" s="252" t="str">
        <f t="shared" si="34"/>
        <v/>
      </c>
      <c r="F127" s="255" t="str">
        <f t="shared" si="36"/>
        <v/>
      </c>
      <c r="G127" s="31" t="str">
        <f t="shared" si="37"/>
        <v/>
      </c>
      <c r="H127" s="30"/>
      <c r="I127" s="30"/>
      <c r="J127" s="30"/>
      <c r="K127" s="256" t="str">
        <f t="shared" si="38"/>
        <v/>
      </c>
      <c r="L127" s="257" t="str">
        <f t="shared" si="39"/>
        <v/>
      </c>
      <c r="M127" s="258"/>
      <c r="N127" s="31" t="str">
        <f t="shared" si="40"/>
        <v/>
      </c>
      <c r="O127" s="251"/>
      <c r="P127" s="449" t="str">
        <f t="shared" si="35"/>
        <v/>
      </c>
    </row>
    <row r="128" spans="1:16" s="11" customFormat="1" ht="15" customHeight="1">
      <c r="A128" s="35">
        <f t="shared" si="41"/>
        <v>108</v>
      </c>
      <c r="B128" s="29"/>
      <c r="C128" s="251"/>
      <c r="D128" s="30"/>
      <c r="E128" s="252" t="str">
        <f t="shared" si="34"/>
        <v/>
      </c>
      <c r="F128" s="255" t="str">
        <f t="shared" si="36"/>
        <v/>
      </c>
      <c r="G128" s="31" t="str">
        <f t="shared" si="37"/>
        <v/>
      </c>
      <c r="H128" s="30"/>
      <c r="I128" s="30"/>
      <c r="J128" s="30"/>
      <c r="K128" s="256" t="str">
        <f t="shared" si="38"/>
        <v/>
      </c>
      <c r="L128" s="257" t="str">
        <f t="shared" si="39"/>
        <v/>
      </c>
      <c r="M128" s="258"/>
      <c r="N128" s="31" t="str">
        <f t="shared" si="40"/>
        <v/>
      </c>
      <c r="O128" s="251"/>
      <c r="P128" s="449" t="str">
        <f t="shared" si="35"/>
        <v/>
      </c>
    </row>
    <row r="129" spans="1:16" s="11" customFormat="1" ht="15" customHeight="1">
      <c r="A129" s="35">
        <f t="shared" si="41"/>
        <v>109</v>
      </c>
      <c r="B129" s="29"/>
      <c r="C129" s="251"/>
      <c r="D129" s="30"/>
      <c r="E129" s="252" t="str">
        <f t="shared" si="34"/>
        <v/>
      </c>
      <c r="F129" s="255" t="str">
        <f t="shared" si="36"/>
        <v/>
      </c>
      <c r="G129" s="31" t="str">
        <f t="shared" si="37"/>
        <v/>
      </c>
      <c r="H129" s="30"/>
      <c r="I129" s="30"/>
      <c r="J129" s="30"/>
      <c r="K129" s="256" t="str">
        <f t="shared" si="38"/>
        <v/>
      </c>
      <c r="L129" s="257" t="str">
        <f t="shared" si="39"/>
        <v/>
      </c>
      <c r="M129" s="258"/>
      <c r="N129" s="31" t="str">
        <f t="shared" si="40"/>
        <v/>
      </c>
      <c r="O129" s="251"/>
      <c r="P129" s="449" t="str">
        <f t="shared" si="35"/>
        <v/>
      </c>
    </row>
    <row r="130" spans="1:16" s="11" customFormat="1" ht="15" customHeight="1">
      <c r="A130" s="35">
        <f t="shared" si="41"/>
        <v>110</v>
      </c>
      <c r="B130" s="29"/>
      <c r="C130" s="251"/>
      <c r="D130" s="30"/>
      <c r="E130" s="252" t="str">
        <f t="shared" si="34"/>
        <v/>
      </c>
      <c r="F130" s="255" t="str">
        <f t="shared" si="36"/>
        <v/>
      </c>
      <c r="G130" s="31" t="str">
        <f t="shared" si="37"/>
        <v/>
      </c>
      <c r="H130" s="30"/>
      <c r="I130" s="30"/>
      <c r="J130" s="30"/>
      <c r="K130" s="256" t="str">
        <f t="shared" si="38"/>
        <v/>
      </c>
      <c r="L130" s="257" t="str">
        <f t="shared" si="39"/>
        <v/>
      </c>
      <c r="M130" s="258"/>
      <c r="N130" s="31" t="str">
        <f t="shared" si="40"/>
        <v/>
      </c>
      <c r="O130" s="251"/>
      <c r="P130" s="449" t="str">
        <f t="shared" si="35"/>
        <v/>
      </c>
    </row>
    <row r="131" spans="1:16" s="11" customFormat="1" ht="15" customHeight="1">
      <c r="A131" s="35">
        <f t="shared" si="41"/>
        <v>111</v>
      </c>
      <c r="B131" s="29"/>
      <c r="C131" s="251"/>
      <c r="D131" s="30"/>
      <c r="E131" s="252" t="str">
        <f t="shared" si="34"/>
        <v/>
      </c>
      <c r="F131" s="255" t="str">
        <f t="shared" si="36"/>
        <v/>
      </c>
      <c r="G131" s="31" t="str">
        <f t="shared" si="37"/>
        <v/>
      </c>
      <c r="H131" s="30"/>
      <c r="I131" s="30"/>
      <c r="J131" s="30"/>
      <c r="K131" s="256" t="str">
        <f t="shared" si="38"/>
        <v/>
      </c>
      <c r="L131" s="257" t="str">
        <f t="shared" si="39"/>
        <v/>
      </c>
      <c r="M131" s="258"/>
      <c r="N131" s="31" t="str">
        <f t="shared" si="40"/>
        <v/>
      </c>
      <c r="O131" s="251"/>
      <c r="P131" s="449" t="str">
        <f t="shared" si="35"/>
        <v/>
      </c>
    </row>
    <row r="132" spans="1:16" s="11" customFormat="1" ht="15" customHeight="1">
      <c r="A132" s="35">
        <f t="shared" si="41"/>
        <v>112</v>
      </c>
      <c r="B132" s="29"/>
      <c r="C132" s="251"/>
      <c r="D132" s="30"/>
      <c r="E132" s="252" t="str">
        <f t="shared" si="34"/>
        <v/>
      </c>
      <c r="F132" s="255" t="str">
        <f t="shared" si="36"/>
        <v/>
      </c>
      <c r="G132" s="31" t="str">
        <f t="shared" si="37"/>
        <v/>
      </c>
      <c r="H132" s="30"/>
      <c r="I132" s="30"/>
      <c r="J132" s="30"/>
      <c r="K132" s="256" t="str">
        <f t="shared" si="38"/>
        <v/>
      </c>
      <c r="L132" s="257" t="str">
        <f t="shared" si="39"/>
        <v/>
      </c>
      <c r="M132" s="258"/>
      <c r="N132" s="31" t="str">
        <f t="shared" si="40"/>
        <v/>
      </c>
      <c r="O132" s="251"/>
      <c r="P132" s="449" t="str">
        <f t="shared" si="35"/>
        <v/>
      </c>
    </row>
    <row r="133" spans="1:16" s="11" customFormat="1" ht="15" customHeight="1">
      <c r="A133" s="35">
        <f t="shared" si="41"/>
        <v>113</v>
      </c>
      <c r="B133" s="29"/>
      <c r="C133" s="251"/>
      <c r="D133" s="30"/>
      <c r="E133" s="252" t="str">
        <f t="shared" si="34"/>
        <v/>
      </c>
      <c r="F133" s="255" t="str">
        <f t="shared" si="36"/>
        <v/>
      </c>
      <c r="G133" s="31" t="str">
        <f t="shared" si="37"/>
        <v/>
      </c>
      <c r="H133" s="30"/>
      <c r="I133" s="30"/>
      <c r="J133" s="30"/>
      <c r="K133" s="256" t="str">
        <f t="shared" si="38"/>
        <v/>
      </c>
      <c r="L133" s="257" t="str">
        <f t="shared" si="39"/>
        <v/>
      </c>
      <c r="M133" s="258"/>
      <c r="N133" s="31" t="str">
        <f t="shared" si="40"/>
        <v/>
      </c>
      <c r="O133" s="251"/>
      <c r="P133" s="449" t="str">
        <f t="shared" si="35"/>
        <v/>
      </c>
    </row>
    <row r="134" spans="1:16" s="11" customFormat="1" ht="15" customHeight="1">
      <c r="A134" s="35">
        <f t="shared" si="41"/>
        <v>114</v>
      </c>
      <c r="B134" s="29"/>
      <c r="C134" s="251"/>
      <c r="D134" s="30"/>
      <c r="E134" s="252" t="str">
        <f t="shared" si="34"/>
        <v/>
      </c>
      <c r="F134" s="255" t="str">
        <f t="shared" si="36"/>
        <v/>
      </c>
      <c r="G134" s="31" t="str">
        <f t="shared" si="37"/>
        <v/>
      </c>
      <c r="H134" s="30"/>
      <c r="I134" s="30"/>
      <c r="J134" s="30"/>
      <c r="K134" s="256" t="str">
        <f t="shared" si="38"/>
        <v/>
      </c>
      <c r="L134" s="257" t="str">
        <f t="shared" si="39"/>
        <v/>
      </c>
      <c r="M134" s="258"/>
      <c r="N134" s="31" t="str">
        <f t="shared" si="40"/>
        <v/>
      </c>
      <c r="O134" s="251"/>
      <c r="P134" s="449" t="str">
        <f t="shared" si="35"/>
        <v/>
      </c>
    </row>
    <row r="135" spans="1:16" s="11" customFormat="1" ht="15" customHeight="1">
      <c r="A135" s="35">
        <f t="shared" si="41"/>
        <v>115</v>
      </c>
      <c r="B135" s="29"/>
      <c r="C135" s="251"/>
      <c r="D135" s="30"/>
      <c r="E135" s="252" t="str">
        <f t="shared" si="34"/>
        <v/>
      </c>
      <c r="F135" s="255" t="str">
        <f t="shared" si="36"/>
        <v/>
      </c>
      <c r="G135" s="31" t="str">
        <f t="shared" si="37"/>
        <v/>
      </c>
      <c r="H135" s="30"/>
      <c r="I135" s="30"/>
      <c r="J135" s="30"/>
      <c r="K135" s="256" t="str">
        <f t="shared" si="38"/>
        <v/>
      </c>
      <c r="L135" s="257" t="str">
        <f t="shared" si="39"/>
        <v/>
      </c>
      <c r="M135" s="258"/>
      <c r="N135" s="31" t="str">
        <f t="shared" si="40"/>
        <v/>
      </c>
      <c r="O135" s="251"/>
      <c r="P135" s="449" t="str">
        <f t="shared" si="35"/>
        <v/>
      </c>
    </row>
    <row r="136" spans="1:16" s="11" customFormat="1" ht="15" customHeight="1">
      <c r="A136" s="35">
        <f t="shared" si="41"/>
        <v>116</v>
      </c>
      <c r="B136" s="29"/>
      <c r="C136" s="251"/>
      <c r="D136" s="30"/>
      <c r="E136" s="252" t="str">
        <f t="shared" si="34"/>
        <v/>
      </c>
      <c r="F136" s="255" t="str">
        <f t="shared" si="36"/>
        <v/>
      </c>
      <c r="G136" s="31" t="str">
        <f t="shared" si="37"/>
        <v/>
      </c>
      <c r="H136" s="30"/>
      <c r="I136" s="30"/>
      <c r="J136" s="30"/>
      <c r="K136" s="256" t="str">
        <f t="shared" si="38"/>
        <v/>
      </c>
      <c r="L136" s="257" t="str">
        <f t="shared" si="39"/>
        <v/>
      </c>
      <c r="M136" s="258"/>
      <c r="N136" s="31" t="str">
        <f t="shared" si="40"/>
        <v/>
      </c>
      <c r="O136" s="251"/>
      <c r="P136" s="449" t="str">
        <f t="shared" si="35"/>
        <v/>
      </c>
    </row>
    <row r="137" spans="1:16" s="11" customFormat="1" ht="15" customHeight="1">
      <c r="A137" s="35">
        <f t="shared" si="41"/>
        <v>117</v>
      </c>
      <c r="B137" s="29"/>
      <c r="C137" s="251"/>
      <c r="D137" s="30"/>
      <c r="E137" s="252" t="str">
        <f t="shared" si="34"/>
        <v/>
      </c>
      <c r="F137" s="255" t="str">
        <f t="shared" si="36"/>
        <v/>
      </c>
      <c r="G137" s="31" t="str">
        <f t="shared" si="37"/>
        <v/>
      </c>
      <c r="H137" s="30"/>
      <c r="I137" s="30"/>
      <c r="J137" s="30"/>
      <c r="K137" s="256" t="str">
        <f t="shared" si="38"/>
        <v/>
      </c>
      <c r="L137" s="257" t="str">
        <f t="shared" si="39"/>
        <v/>
      </c>
      <c r="M137" s="258"/>
      <c r="N137" s="31" t="str">
        <f t="shared" si="40"/>
        <v/>
      </c>
      <c r="O137" s="251"/>
      <c r="P137" s="449" t="str">
        <f t="shared" si="35"/>
        <v/>
      </c>
    </row>
    <row r="138" spans="1:16" s="11" customFormat="1" ht="15" customHeight="1">
      <c r="A138" s="35">
        <f t="shared" si="41"/>
        <v>118</v>
      </c>
      <c r="B138" s="29"/>
      <c r="C138" s="251"/>
      <c r="D138" s="30"/>
      <c r="E138" s="252" t="str">
        <f t="shared" si="34"/>
        <v/>
      </c>
      <c r="F138" s="255" t="str">
        <f t="shared" si="36"/>
        <v/>
      </c>
      <c r="G138" s="31" t="str">
        <f t="shared" si="37"/>
        <v/>
      </c>
      <c r="H138" s="30"/>
      <c r="I138" s="30"/>
      <c r="J138" s="30"/>
      <c r="K138" s="256" t="str">
        <f t="shared" si="38"/>
        <v/>
      </c>
      <c r="L138" s="257" t="str">
        <f t="shared" si="39"/>
        <v/>
      </c>
      <c r="M138" s="258"/>
      <c r="N138" s="31" t="str">
        <f t="shared" si="40"/>
        <v/>
      </c>
      <c r="O138" s="251"/>
      <c r="P138" s="449" t="str">
        <f t="shared" si="35"/>
        <v/>
      </c>
    </row>
    <row r="139" spans="1:16" s="11" customFormat="1" ht="15" customHeight="1">
      <c r="A139" s="35">
        <f t="shared" si="41"/>
        <v>119</v>
      </c>
      <c r="B139" s="29"/>
      <c r="C139" s="251"/>
      <c r="D139" s="30"/>
      <c r="E139" s="252" t="str">
        <f t="shared" si="34"/>
        <v/>
      </c>
      <c r="F139" s="255" t="str">
        <f t="shared" si="36"/>
        <v/>
      </c>
      <c r="G139" s="31" t="str">
        <f t="shared" si="37"/>
        <v/>
      </c>
      <c r="H139" s="30"/>
      <c r="I139" s="30"/>
      <c r="J139" s="30"/>
      <c r="K139" s="256" t="str">
        <f t="shared" si="38"/>
        <v/>
      </c>
      <c r="L139" s="257" t="str">
        <f t="shared" si="39"/>
        <v/>
      </c>
      <c r="M139" s="258"/>
      <c r="N139" s="31" t="str">
        <f t="shared" si="40"/>
        <v/>
      </c>
      <c r="O139" s="251"/>
      <c r="P139" s="449" t="str">
        <f t="shared" si="35"/>
        <v/>
      </c>
    </row>
    <row r="140" spans="1:16" s="11" customFormat="1" ht="15" customHeight="1">
      <c r="A140" s="35">
        <f t="shared" si="41"/>
        <v>120</v>
      </c>
      <c r="B140" s="29"/>
      <c r="C140" s="251"/>
      <c r="D140" s="30"/>
      <c r="E140" s="252" t="str">
        <f t="shared" si="34"/>
        <v/>
      </c>
      <c r="F140" s="255" t="str">
        <f t="shared" si="36"/>
        <v/>
      </c>
      <c r="G140" s="31" t="str">
        <f t="shared" si="37"/>
        <v/>
      </c>
      <c r="H140" s="30"/>
      <c r="I140" s="30"/>
      <c r="J140" s="30"/>
      <c r="K140" s="256" t="str">
        <f t="shared" si="38"/>
        <v/>
      </c>
      <c r="L140" s="257" t="str">
        <f t="shared" si="39"/>
        <v/>
      </c>
      <c r="M140" s="258"/>
      <c r="N140" s="31" t="str">
        <f t="shared" si="40"/>
        <v/>
      </c>
      <c r="O140" s="251"/>
      <c r="P140" s="449" t="str">
        <f t="shared" si="35"/>
        <v/>
      </c>
    </row>
    <row r="141" spans="1:16" s="11" customFormat="1" ht="15" customHeight="1">
      <c r="A141" s="35">
        <f t="shared" si="41"/>
        <v>121</v>
      </c>
      <c r="B141" s="29"/>
      <c r="C141" s="251"/>
      <c r="D141" s="30"/>
      <c r="E141" s="252" t="str">
        <f t="shared" si="34"/>
        <v/>
      </c>
      <c r="F141" s="255" t="str">
        <f t="shared" si="36"/>
        <v/>
      </c>
      <c r="G141" s="31" t="str">
        <f t="shared" si="37"/>
        <v/>
      </c>
      <c r="H141" s="30"/>
      <c r="I141" s="30"/>
      <c r="J141" s="30"/>
      <c r="K141" s="256" t="str">
        <f t="shared" si="38"/>
        <v/>
      </c>
      <c r="L141" s="257" t="str">
        <f t="shared" si="39"/>
        <v/>
      </c>
      <c r="M141" s="258"/>
      <c r="N141" s="31" t="str">
        <f t="shared" si="40"/>
        <v/>
      </c>
      <c r="O141" s="251"/>
      <c r="P141" s="449" t="str">
        <f t="shared" si="35"/>
        <v/>
      </c>
    </row>
    <row r="142" spans="1:16" s="11" customFormat="1" ht="15" customHeight="1">
      <c r="A142" s="35">
        <f t="shared" si="41"/>
        <v>122</v>
      </c>
      <c r="B142" s="29"/>
      <c r="C142" s="251"/>
      <c r="D142" s="30"/>
      <c r="E142" s="252" t="str">
        <f t="shared" si="34"/>
        <v/>
      </c>
      <c r="F142" s="255" t="str">
        <f t="shared" si="36"/>
        <v/>
      </c>
      <c r="G142" s="31" t="str">
        <f t="shared" si="37"/>
        <v/>
      </c>
      <c r="H142" s="30"/>
      <c r="I142" s="30"/>
      <c r="J142" s="30"/>
      <c r="K142" s="256" t="str">
        <f t="shared" si="38"/>
        <v/>
      </c>
      <c r="L142" s="257" t="str">
        <f t="shared" si="39"/>
        <v/>
      </c>
      <c r="M142" s="258"/>
      <c r="N142" s="31" t="str">
        <f t="shared" si="40"/>
        <v/>
      </c>
      <c r="O142" s="251"/>
      <c r="P142" s="449" t="str">
        <f t="shared" si="35"/>
        <v/>
      </c>
    </row>
    <row r="143" spans="1:16" s="11" customFormat="1" ht="15" customHeight="1">
      <c r="A143" s="35">
        <f t="shared" si="41"/>
        <v>123</v>
      </c>
      <c r="B143" s="29"/>
      <c r="C143" s="251"/>
      <c r="D143" s="30"/>
      <c r="E143" s="252" t="str">
        <f t="shared" si="34"/>
        <v/>
      </c>
      <c r="F143" s="255" t="str">
        <f t="shared" si="36"/>
        <v/>
      </c>
      <c r="G143" s="31" t="str">
        <f t="shared" si="37"/>
        <v/>
      </c>
      <c r="H143" s="30"/>
      <c r="I143" s="30"/>
      <c r="J143" s="30"/>
      <c r="K143" s="256" t="str">
        <f t="shared" si="38"/>
        <v/>
      </c>
      <c r="L143" s="257" t="str">
        <f t="shared" si="39"/>
        <v/>
      </c>
      <c r="M143" s="258"/>
      <c r="N143" s="31" t="str">
        <f t="shared" si="40"/>
        <v/>
      </c>
      <c r="O143" s="251"/>
      <c r="P143" s="449" t="str">
        <f t="shared" si="35"/>
        <v/>
      </c>
    </row>
    <row r="144" spans="1:16" s="11" customFormat="1" ht="15" customHeight="1">
      <c r="A144" s="35">
        <f t="shared" si="41"/>
        <v>124</v>
      </c>
      <c r="B144" s="29"/>
      <c r="C144" s="251"/>
      <c r="D144" s="30"/>
      <c r="E144" s="252" t="str">
        <f t="shared" si="34"/>
        <v/>
      </c>
      <c r="F144" s="255" t="str">
        <f t="shared" si="36"/>
        <v/>
      </c>
      <c r="G144" s="31" t="str">
        <f t="shared" si="37"/>
        <v/>
      </c>
      <c r="H144" s="30"/>
      <c r="I144" s="30"/>
      <c r="J144" s="30"/>
      <c r="K144" s="256" t="str">
        <f t="shared" si="38"/>
        <v/>
      </c>
      <c r="L144" s="257" t="str">
        <f t="shared" si="39"/>
        <v/>
      </c>
      <c r="M144" s="258"/>
      <c r="N144" s="31" t="str">
        <f t="shared" si="40"/>
        <v/>
      </c>
      <c r="O144" s="251"/>
      <c r="P144" s="449" t="str">
        <f t="shared" si="35"/>
        <v/>
      </c>
    </row>
    <row r="145" spans="1:16" s="11" customFormat="1" ht="15" customHeight="1">
      <c r="A145" s="35">
        <f t="shared" si="41"/>
        <v>125</v>
      </c>
      <c r="B145" s="29"/>
      <c r="C145" s="251"/>
      <c r="D145" s="30"/>
      <c r="E145" s="252" t="str">
        <f t="shared" si="34"/>
        <v/>
      </c>
      <c r="F145" s="255" t="str">
        <f t="shared" si="36"/>
        <v/>
      </c>
      <c r="G145" s="31" t="str">
        <f t="shared" si="37"/>
        <v/>
      </c>
      <c r="H145" s="30"/>
      <c r="I145" s="30"/>
      <c r="J145" s="30"/>
      <c r="K145" s="256" t="str">
        <f t="shared" si="38"/>
        <v/>
      </c>
      <c r="L145" s="257" t="str">
        <f t="shared" si="39"/>
        <v/>
      </c>
      <c r="M145" s="258"/>
      <c r="N145" s="31" t="str">
        <f t="shared" si="40"/>
        <v/>
      </c>
      <c r="O145" s="251"/>
      <c r="P145" s="449" t="str">
        <f t="shared" si="35"/>
        <v/>
      </c>
    </row>
    <row r="146" spans="1:16" s="11" customFormat="1" ht="15" customHeight="1">
      <c r="A146" s="35">
        <f t="shared" si="41"/>
        <v>126</v>
      </c>
      <c r="B146" s="29"/>
      <c r="C146" s="251"/>
      <c r="D146" s="30"/>
      <c r="E146" s="252" t="str">
        <f t="shared" si="34"/>
        <v/>
      </c>
      <c r="F146" s="255" t="str">
        <f t="shared" si="36"/>
        <v/>
      </c>
      <c r="G146" s="31" t="str">
        <f t="shared" si="37"/>
        <v/>
      </c>
      <c r="H146" s="30"/>
      <c r="I146" s="30"/>
      <c r="J146" s="30"/>
      <c r="K146" s="256" t="str">
        <f t="shared" si="38"/>
        <v/>
      </c>
      <c r="L146" s="257" t="str">
        <f t="shared" si="39"/>
        <v/>
      </c>
      <c r="M146" s="258"/>
      <c r="N146" s="31" t="str">
        <f t="shared" si="40"/>
        <v/>
      </c>
      <c r="O146" s="251"/>
      <c r="P146" s="449" t="str">
        <f t="shared" si="35"/>
        <v/>
      </c>
    </row>
    <row r="147" spans="1:16" s="11" customFormat="1" ht="15" customHeight="1">
      <c r="A147" s="35">
        <f t="shared" si="41"/>
        <v>127</v>
      </c>
      <c r="B147" s="29"/>
      <c r="C147" s="251"/>
      <c r="D147" s="30"/>
      <c r="E147" s="252" t="str">
        <f t="shared" si="34"/>
        <v/>
      </c>
      <c r="F147" s="255" t="str">
        <f t="shared" si="36"/>
        <v/>
      </c>
      <c r="G147" s="31" t="str">
        <f t="shared" si="37"/>
        <v/>
      </c>
      <c r="H147" s="30"/>
      <c r="I147" s="30"/>
      <c r="J147" s="30"/>
      <c r="K147" s="256" t="str">
        <f t="shared" si="38"/>
        <v/>
      </c>
      <c r="L147" s="257" t="str">
        <f t="shared" si="39"/>
        <v/>
      </c>
      <c r="M147" s="258"/>
      <c r="N147" s="31" t="str">
        <f t="shared" si="40"/>
        <v/>
      </c>
      <c r="O147" s="251"/>
      <c r="P147" s="449" t="str">
        <f t="shared" si="35"/>
        <v/>
      </c>
    </row>
    <row r="148" spans="1:16" s="11" customFormat="1" ht="15" customHeight="1">
      <c r="A148" s="35">
        <f t="shared" si="41"/>
        <v>128</v>
      </c>
      <c r="B148" s="29"/>
      <c r="C148" s="251"/>
      <c r="D148" s="30"/>
      <c r="E148" s="252" t="str">
        <f t="shared" si="34"/>
        <v/>
      </c>
      <c r="F148" s="255" t="str">
        <f t="shared" si="36"/>
        <v/>
      </c>
      <c r="G148" s="31" t="str">
        <f t="shared" si="37"/>
        <v/>
      </c>
      <c r="H148" s="30"/>
      <c r="I148" s="30"/>
      <c r="J148" s="30"/>
      <c r="K148" s="256" t="str">
        <f t="shared" si="38"/>
        <v/>
      </c>
      <c r="L148" s="257" t="str">
        <f t="shared" si="39"/>
        <v/>
      </c>
      <c r="M148" s="258"/>
      <c r="N148" s="31" t="str">
        <f t="shared" si="40"/>
        <v/>
      </c>
      <c r="O148" s="251"/>
      <c r="P148" s="449" t="str">
        <f t="shared" si="35"/>
        <v/>
      </c>
    </row>
    <row r="149" spans="1:16" s="11" customFormat="1" ht="15" customHeight="1">
      <c r="A149" s="35">
        <f t="shared" si="41"/>
        <v>129</v>
      </c>
      <c r="B149" s="29"/>
      <c r="C149" s="251"/>
      <c r="D149" s="30"/>
      <c r="E149" s="252" t="str">
        <f t="shared" si="34"/>
        <v/>
      </c>
      <c r="F149" s="255" t="str">
        <f t="shared" si="36"/>
        <v/>
      </c>
      <c r="G149" s="31" t="str">
        <f t="shared" si="37"/>
        <v/>
      </c>
      <c r="H149" s="30"/>
      <c r="I149" s="30"/>
      <c r="J149" s="30"/>
      <c r="K149" s="256" t="str">
        <f t="shared" si="38"/>
        <v/>
      </c>
      <c r="L149" s="257" t="str">
        <f t="shared" si="39"/>
        <v/>
      </c>
      <c r="M149" s="258"/>
      <c r="N149" s="31" t="str">
        <f t="shared" si="40"/>
        <v/>
      </c>
      <c r="O149" s="251"/>
      <c r="P149" s="449" t="str">
        <f t="shared" si="35"/>
        <v/>
      </c>
    </row>
    <row r="150" spans="1:16" s="11" customFormat="1" ht="15" customHeight="1">
      <c r="A150" s="35">
        <f t="shared" si="41"/>
        <v>130</v>
      </c>
      <c r="B150" s="29"/>
      <c r="C150" s="251"/>
      <c r="D150" s="30"/>
      <c r="E150" s="252" t="str">
        <f t="shared" si="34"/>
        <v/>
      </c>
      <c r="F150" s="255" t="str">
        <f t="shared" si="36"/>
        <v/>
      </c>
      <c r="G150" s="31" t="str">
        <f t="shared" si="37"/>
        <v/>
      </c>
      <c r="H150" s="30"/>
      <c r="I150" s="30"/>
      <c r="J150" s="30"/>
      <c r="K150" s="256" t="str">
        <f t="shared" si="38"/>
        <v/>
      </c>
      <c r="L150" s="257" t="str">
        <f t="shared" si="39"/>
        <v/>
      </c>
      <c r="M150" s="258"/>
      <c r="N150" s="31" t="str">
        <f t="shared" si="40"/>
        <v/>
      </c>
      <c r="O150" s="251"/>
      <c r="P150" s="449" t="str">
        <f t="shared" si="35"/>
        <v/>
      </c>
    </row>
    <row r="151" spans="1:16" s="11" customFormat="1" ht="15" customHeight="1">
      <c r="A151" s="35">
        <f t="shared" si="41"/>
        <v>131</v>
      </c>
      <c r="B151" s="29"/>
      <c r="C151" s="251"/>
      <c r="D151" s="30"/>
      <c r="E151" s="252" t="str">
        <f t="shared" si="34"/>
        <v/>
      </c>
      <c r="F151" s="255" t="str">
        <f t="shared" si="36"/>
        <v/>
      </c>
      <c r="G151" s="31" t="str">
        <f t="shared" si="37"/>
        <v/>
      </c>
      <c r="H151" s="30"/>
      <c r="I151" s="30"/>
      <c r="J151" s="30"/>
      <c r="K151" s="256" t="str">
        <f t="shared" si="38"/>
        <v/>
      </c>
      <c r="L151" s="257" t="str">
        <f t="shared" si="39"/>
        <v/>
      </c>
      <c r="M151" s="258"/>
      <c r="N151" s="31" t="str">
        <f t="shared" si="40"/>
        <v/>
      </c>
      <c r="O151" s="251"/>
      <c r="P151" s="449" t="str">
        <f t="shared" si="35"/>
        <v/>
      </c>
    </row>
    <row r="152" spans="1:16" s="11" customFormat="1" ht="15" customHeight="1">
      <c r="A152" s="35">
        <f t="shared" si="41"/>
        <v>132</v>
      </c>
      <c r="B152" s="29"/>
      <c r="C152" s="251"/>
      <c r="D152" s="30"/>
      <c r="E152" s="252" t="str">
        <f t="shared" si="34"/>
        <v/>
      </c>
      <c r="F152" s="255" t="str">
        <f t="shared" si="36"/>
        <v/>
      </c>
      <c r="G152" s="31" t="str">
        <f t="shared" si="37"/>
        <v/>
      </c>
      <c r="H152" s="30"/>
      <c r="I152" s="30"/>
      <c r="J152" s="30"/>
      <c r="K152" s="256" t="str">
        <f t="shared" si="38"/>
        <v/>
      </c>
      <c r="L152" s="257" t="str">
        <f t="shared" si="39"/>
        <v/>
      </c>
      <c r="M152" s="258"/>
      <c r="N152" s="31" t="str">
        <f t="shared" si="40"/>
        <v/>
      </c>
      <c r="O152" s="251"/>
      <c r="P152" s="449" t="str">
        <f t="shared" si="35"/>
        <v/>
      </c>
    </row>
    <row r="153" spans="1:16" s="11" customFormat="1" ht="15" customHeight="1">
      <c r="A153" s="35">
        <f t="shared" si="41"/>
        <v>133</v>
      </c>
      <c r="B153" s="29"/>
      <c r="C153" s="251"/>
      <c r="D153" s="30"/>
      <c r="E153" s="252" t="str">
        <f t="shared" si="34"/>
        <v/>
      </c>
      <c r="F153" s="255" t="str">
        <f t="shared" si="36"/>
        <v/>
      </c>
      <c r="G153" s="31" t="str">
        <f t="shared" si="37"/>
        <v/>
      </c>
      <c r="H153" s="30"/>
      <c r="I153" s="30"/>
      <c r="J153" s="30"/>
      <c r="K153" s="256" t="str">
        <f t="shared" si="38"/>
        <v/>
      </c>
      <c r="L153" s="257" t="str">
        <f t="shared" si="39"/>
        <v/>
      </c>
      <c r="M153" s="258"/>
      <c r="N153" s="31" t="str">
        <f t="shared" si="40"/>
        <v/>
      </c>
      <c r="O153" s="251"/>
      <c r="P153" s="449" t="str">
        <f t="shared" si="35"/>
        <v/>
      </c>
    </row>
    <row r="154" spans="1:16" s="11" customFormat="1" ht="15" customHeight="1">
      <c r="A154" s="35">
        <f t="shared" si="41"/>
        <v>134</v>
      </c>
      <c r="B154" s="29"/>
      <c r="C154" s="251"/>
      <c r="D154" s="30"/>
      <c r="E154" s="252" t="str">
        <f t="shared" si="34"/>
        <v/>
      </c>
      <c r="F154" s="255" t="str">
        <f t="shared" si="36"/>
        <v/>
      </c>
      <c r="G154" s="31" t="str">
        <f t="shared" si="37"/>
        <v/>
      </c>
      <c r="H154" s="30"/>
      <c r="I154" s="30"/>
      <c r="J154" s="30"/>
      <c r="K154" s="256" t="str">
        <f t="shared" si="38"/>
        <v/>
      </c>
      <c r="L154" s="257" t="str">
        <f t="shared" si="39"/>
        <v/>
      </c>
      <c r="M154" s="258"/>
      <c r="N154" s="31" t="str">
        <f t="shared" si="40"/>
        <v/>
      </c>
      <c r="O154" s="251"/>
      <c r="P154" s="449" t="str">
        <f t="shared" si="35"/>
        <v/>
      </c>
    </row>
    <row r="155" spans="1:16" s="11" customFormat="1" ht="15" customHeight="1">
      <c r="A155" s="35">
        <f t="shared" si="41"/>
        <v>135</v>
      </c>
      <c r="B155" s="29"/>
      <c r="C155" s="251"/>
      <c r="D155" s="30"/>
      <c r="E155" s="252" t="str">
        <f t="shared" si="34"/>
        <v/>
      </c>
      <c r="F155" s="255" t="str">
        <f t="shared" si="36"/>
        <v/>
      </c>
      <c r="G155" s="31" t="str">
        <f t="shared" si="37"/>
        <v/>
      </c>
      <c r="H155" s="30"/>
      <c r="I155" s="30"/>
      <c r="J155" s="30"/>
      <c r="K155" s="256" t="str">
        <f t="shared" si="38"/>
        <v/>
      </c>
      <c r="L155" s="257" t="str">
        <f t="shared" si="39"/>
        <v/>
      </c>
      <c r="M155" s="258"/>
      <c r="N155" s="31" t="str">
        <f t="shared" si="40"/>
        <v/>
      </c>
      <c r="O155" s="251"/>
      <c r="P155" s="449" t="str">
        <f t="shared" si="35"/>
        <v/>
      </c>
    </row>
    <row r="156" spans="1:16" s="11" customFormat="1" ht="15" customHeight="1">
      <c r="A156" s="35">
        <f t="shared" si="41"/>
        <v>136</v>
      </c>
      <c r="B156" s="29"/>
      <c r="C156" s="251"/>
      <c r="D156" s="30"/>
      <c r="E156" s="252" t="str">
        <f t="shared" si="34"/>
        <v/>
      </c>
      <c r="F156" s="255" t="str">
        <f t="shared" si="36"/>
        <v/>
      </c>
      <c r="G156" s="31" t="str">
        <f t="shared" si="37"/>
        <v/>
      </c>
      <c r="H156" s="30"/>
      <c r="I156" s="30"/>
      <c r="J156" s="30"/>
      <c r="K156" s="256" t="str">
        <f t="shared" si="38"/>
        <v/>
      </c>
      <c r="L156" s="257" t="str">
        <f t="shared" si="39"/>
        <v/>
      </c>
      <c r="M156" s="258"/>
      <c r="N156" s="31" t="str">
        <f t="shared" si="40"/>
        <v/>
      </c>
      <c r="O156" s="251"/>
      <c r="P156" s="449" t="str">
        <f t="shared" si="35"/>
        <v/>
      </c>
    </row>
    <row r="157" spans="1:16" s="11" customFormat="1" ht="15" customHeight="1">
      <c r="A157" s="35">
        <f t="shared" si="41"/>
        <v>137</v>
      </c>
      <c r="B157" s="29"/>
      <c r="C157" s="251"/>
      <c r="D157" s="30"/>
      <c r="E157" s="252" t="str">
        <f t="shared" si="34"/>
        <v/>
      </c>
      <c r="F157" s="255" t="str">
        <f t="shared" si="36"/>
        <v/>
      </c>
      <c r="G157" s="31" t="str">
        <f t="shared" si="37"/>
        <v/>
      </c>
      <c r="H157" s="30"/>
      <c r="I157" s="30"/>
      <c r="J157" s="30"/>
      <c r="K157" s="256" t="str">
        <f t="shared" si="38"/>
        <v/>
      </c>
      <c r="L157" s="257" t="str">
        <f t="shared" si="39"/>
        <v/>
      </c>
      <c r="M157" s="258"/>
      <c r="N157" s="31" t="str">
        <f t="shared" si="40"/>
        <v/>
      </c>
      <c r="O157" s="251"/>
      <c r="P157" s="449" t="str">
        <f t="shared" si="35"/>
        <v/>
      </c>
    </row>
    <row r="158" spans="1:16" s="11" customFormat="1" ht="15" customHeight="1">
      <c r="A158" s="35">
        <f t="shared" si="41"/>
        <v>138</v>
      </c>
      <c r="B158" s="29"/>
      <c r="C158" s="251"/>
      <c r="D158" s="30"/>
      <c r="E158" s="252" t="str">
        <f t="shared" si="34"/>
        <v/>
      </c>
      <c r="F158" s="255" t="str">
        <f t="shared" si="36"/>
        <v/>
      </c>
      <c r="G158" s="31" t="str">
        <f t="shared" si="37"/>
        <v/>
      </c>
      <c r="H158" s="30"/>
      <c r="I158" s="30"/>
      <c r="J158" s="30"/>
      <c r="K158" s="256" t="str">
        <f t="shared" si="38"/>
        <v/>
      </c>
      <c r="L158" s="257" t="str">
        <f t="shared" si="39"/>
        <v/>
      </c>
      <c r="M158" s="258"/>
      <c r="N158" s="31" t="str">
        <f t="shared" si="40"/>
        <v/>
      </c>
      <c r="O158" s="251"/>
      <c r="P158" s="449" t="str">
        <f t="shared" si="35"/>
        <v/>
      </c>
    </row>
    <row r="159" spans="1:16" s="11" customFormat="1" ht="15" customHeight="1">
      <c r="A159" s="35">
        <f t="shared" si="41"/>
        <v>139</v>
      </c>
      <c r="B159" s="29"/>
      <c r="C159" s="251"/>
      <c r="D159" s="30"/>
      <c r="E159" s="252" t="str">
        <f t="shared" si="34"/>
        <v/>
      </c>
      <c r="F159" s="255" t="str">
        <f t="shared" si="36"/>
        <v/>
      </c>
      <c r="G159" s="31" t="str">
        <f t="shared" si="37"/>
        <v/>
      </c>
      <c r="H159" s="30"/>
      <c r="I159" s="30"/>
      <c r="J159" s="30"/>
      <c r="K159" s="256" t="str">
        <f t="shared" si="38"/>
        <v/>
      </c>
      <c r="L159" s="257" t="str">
        <f t="shared" si="39"/>
        <v/>
      </c>
      <c r="M159" s="258"/>
      <c r="N159" s="31" t="str">
        <f t="shared" si="40"/>
        <v/>
      </c>
      <c r="O159" s="251"/>
      <c r="P159" s="449" t="str">
        <f t="shared" si="35"/>
        <v/>
      </c>
    </row>
    <row r="160" spans="1:16" s="11" customFormat="1" ht="15" customHeight="1">
      <c r="A160" s="35">
        <f t="shared" si="41"/>
        <v>140</v>
      </c>
      <c r="B160" s="29"/>
      <c r="C160" s="251"/>
      <c r="D160" s="30"/>
      <c r="E160" s="252" t="str">
        <f t="shared" si="34"/>
        <v/>
      </c>
      <c r="F160" s="255" t="str">
        <f t="shared" si="36"/>
        <v/>
      </c>
      <c r="G160" s="31" t="str">
        <f t="shared" si="37"/>
        <v/>
      </c>
      <c r="H160" s="30"/>
      <c r="I160" s="30"/>
      <c r="J160" s="30"/>
      <c r="K160" s="256" t="str">
        <f t="shared" si="38"/>
        <v/>
      </c>
      <c r="L160" s="257" t="str">
        <f t="shared" si="39"/>
        <v/>
      </c>
      <c r="M160" s="258"/>
      <c r="N160" s="31" t="str">
        <f t="shared" si="40"/>
        <v/>
      </c>
      <c r="O160" s="251"/>
      <c r="P160" s="449" t="str">
        <f t="shared" si="35"/>
        <v/>
      </c>
    </row>
    <row r="161" spans="1:16" s="11" customFormat="1" ht="15" customHeight="1">
      <c r="A161" s="35">
        <f t="shared" si="41"/>
        <v>141</v>
      </c>
      <c r="B161" s="29"/>
      <c r="C161" s="251"/>
      <c r="D161" s="30"/>
      <c r="E161" s="252" t="str">
        <f t="shared" si="34"/>
        <v/>
      </c>
      <c r="F161" s="255" t="str">
        <f t="shared" si="36"/>
        <v/>
      </c>
      <c r="G161" s="31" t="str">
        <f t="shared" si="37"/>
        <v/>
      </c>
      <c r="H161" s="30"/>
      <c r="I161" s="30"/>
      <c r="J161" s="30"/>
      <c r="K161" s="256" t="str">
        <f t="shared" si="38"/>
        <v/>
      </c>
      <c r="L161" s="257" t="str">
        <f t="shared" si="39"/>
        <v/>
      </c>
      <c r="M161" s="258"/>
      <c r="N161" s="31" t="str">
        <f t="shared" si="40"/>
        <v/>
      </c>
      <c r="O161" s="251"/>
      <c r="P161" s="449" t="str">
        <f t="shared" si="35"/>
        <v/>
      </c>
    </row>
    <row r="162" spans="1:16" s="11" customFormat="1" ht="15" customHeight="1">
      <c r="A162" s="35">
        <f t="shared" si="41"/>
        <v>142</v>
      </c>
      <c r="B162" s="29"/>
      <c r="C162" s="251"/>
      <c r="D162" s="30"/>
      <c r="E162" s="252" t="str">
        <f t="shared" si="34"/>
        <v/>
      </c>
      <c r="F162" s="255" t="str">
        <f t="shared" si="36"/>
        <v/>
      </c>
      <c r="G162" s="31" t="str">
        <f t="shared" si="37"/>
        <v/>
      </c>
      <c r="H162" s="30"/>
      <c r="I162" s="30"/>
      <c r="J162" s="30"/>
      <c r="K162" s="256" t="str">
        <f t="shared" si="38"/>
        <v/>
      </c>
      <c r="L162" s="257" t="str">
        <f t="shared" si="39"/>
        <v/>
      </c>
      <c r="M162" s="258"/>
      <c r="N162" s="31" t="str">
        <f t="shared" si="40"/>
        <v/>
      </c>
      <c r="O162" s="251"/>
      <c r="P162" s="449" t="str">
        <f t="shared" si="35"/>
        <v/>
      </c>
    </row>
    <row r="163" spans="1:16" s="11" customFormat="1" ht="15" customHeight="1">
      <c r="A163" s="35">
        <f t="shared" si="41"/>
        <v>143</v>
      </c>
      <c r="B163" s="29"/>
      <c r="C163" s="251"/>
      <c r="D163" s="30"/>
      <c r="E163" s="252" t="str">
        <f t="shared" si="34"/>
        <v/>
      </c>
      <c r="F163" s="255" t="str">
        <f t="shared" si="36"/>
        <v/>
      </c>
      <c r="G163" s="31" t="str">
        <f t="shared" si="37"/>
        <v/>
      </c>
      <c r="H163" s="30"/>
      <c r="I163" s="30"/>
      <c r="J163" s="30"/>
      <c r="K163" s="256" t="str">
        <f t="shared" si="38"/>
        <v/>
      </c>
      <c r="L163" s="257" t="str">
        <f t="shared" si="39"/>
        <v/>
      </c>
      <c r="M163" s="258"/>
      <c r="N163" s="31" t="str">
        <f t="shared" si="40"/>
        <v/>
      </c>
      <c r="O163" s="251"/>
      <c r="P163" s="449" t="str">
        <f t="shared" si="35"/>
        <v/>
      </c>
    </row>
    <row r="164" spans="1:16" s="11" customFormat="1" ht="15" customHeight="1">
      <c r="A164" s="35">
        <f t="shared" si="41"/>
        <v>144</v>
      </c>
      <c r="B164" s="29"/>
      <c r="C164" s="251"/>
      <c r="D164" s="30"/>
      <c r="E164" s="252" t="str">
        <f t="shared" si="34"/>
        <v/>
      </c>
      <c r="F164" s="255" t="str">
        <f t="shared" si="36"/>
        <v/>
      </c>
      <c r="G164" s="31" t="str">
        <f t="shared" si="37"/>
        <v/>
      </c>
      <c r="H164" s="30"/>
      <c r="I164" s="30"/>
      <c r="J164" s="30"/>
      <c r="K164" s="256" t="str">
        <f t="shared" si="38"/>
        <v/>
      </c>
      <c r="L164" s="257" t="str">
        <f t="shared" si="39"/>
        <v/>
      </c>
      <c r="M164" s="258"/>
      <c r="N164" s="31" t="str">
        <f t="shared" si="40"/>
        <v/>
      </c>
      <c r="O164" s="251"/>
      <c r="P164" s="449" t="str">
        <f t="shared" si="35"/>
        <v/>
      </c>
    </row>
    <row r="165" spans="1:16" s="11" customFormat="1" ht="15" customHeight="1">
      <c r="A165" s="35">
        <f t="shared" si="41"/>
        <v>145</v>
      </c>
      <c r="B165" s="29"/>
      <c r="C165" s="251"/>
      <c r="D165" s="30"/>
      <c r="E165" s="252" t="str">
        <f t="shared" si="34"/>
        <v/>
      </c>
      <c r="F165" s="255" t="str">
        <f t="shared" si="36"/>
        <v/>
      </c>
      <c r="G165" s="31" t="str">
        <f t="shared" si="37"/>
        <v/>
      </c>
      <c r="H165" s="30"/>
      <c r="I165" s="30"/>
      <c r="J165" s="30"/>
      <c r="K165" s="256" t="str">
        <f t="shared" si="38"/>
        <v/>
      </c>
      <c r="L165" s="257" t="str">
        <f t="shared" si="39"/>
        <v/>
      </c>
      <c r="M165" s="258"/>
      <c r="N165" s="31" t="str">
        <f t="shared" si="40"/>
        <v/>
      </c>
      <c r="O165" s="251"/>
      <c r="P165" s="449" t="str">
        <f t="shared" si="35"/>
        <v/>
      </c>
    </row>
    <row r="166" spans="1:16" s="11" customFormat="1" ht="15" customHeight="1">
      <c r="A166" s="35">
        <f t="shared" si="41"/>
        <v>146</v>
      </c>
      <c r="B166" s="29"/>
      <c r="C166" s="251"/>
      <c r="D166" s="30"/>
      <c r="E166" s="252" t="str">
        <f t="shared" si="34"/>
        <v/>
      </c>
      <c r="F166" s="255" t="str">
        <f t="shared" si="36"/>
        <v/>
      </c>
      <c r="G166" s="31" t="str">
        <f t="shared" si="37"/>
        <v/>
      </c>
      <c r="H166" s="30"/>
      <c r="I166" s="30"/>
      <c r="J166" s="30"/>
      <c r="K166" s="256" t="str">
        <f t="shared" si="38"/>
        <v/>
      </c>
      <c r="L166" s="257" t="str">
        <f t="shared" si="39"/>
        <v/>
      </c>
      <c r="M166" s="258"/>
      <c r="N166" s="31" t="str">
        <f t="shared" si="40"/>
        <v/>
      </c>
      <c r="O166" s="251"/>
      <c r="P166" s="449" t="str">
        <f t="shared" si="35"/>
        <v/>
      </c>
    </row>
    <row r="167" spans="1:16" s="11" customFormat="1" ht="15" customHeight="1">
      <c r="A167" s="35">
        <f t="shared" si="41"/>
        <v>147</v>
      </c>
      <c r="B167" s="29"/>
      <c r="C167" s="251"/>
      <c r="D167" s="30"/>
      <c r="E167" s="252" t="str">
        <f t="shared" si="34"/>
        <v/>
      </c>
      <c r="F167" s="255" t="str">
        <f t="shared" si="36"/>
        <v/>
      </c>
      <c r="G167" s="31" t="str">
        <f t="shared" si="37"/>
        <v/>
      </c>
      <c r="H167" s="30"/>
      <c r="I167" s="30"/>
      <c r="J167" s="30"/>
      <c r="K167" s="256" t="str">
        <f t="shared" si="38"/>
        <v/>
      </c>
      <c r="L167" s="257" t="str">
        <f t="shared" si="39"/>
        <v/>
      </c>
      <c r="M167" s="258"/>
      <c r="N167" s="31" t="str">
        <f t="shared" si="40"/>
        <v/>
      </c>
      <c r="O167" s="251"/>
      <c r="P167" s="449" t="str">
        <f t="shared" si="35"/>
        <v/>
      </c>
    </row>
    <row r="168" spans="1:16" s="11" customFormat="1" ht="15" customHeight="1">
      <c r="A168" s="35">
        <f t="shared" si="41"/>
        <v>148</v>
      </c>
      <c r="B168" s="29"/>
      <c r="C168" s="251"/>
      <c r="D168" s="30"/>
      <c r="E168" s="252" t="str">
        <f t="shared" si="34"/>
        <v/>
      </c>
      <c r="F168" s="255" t="str">
        <f t="shared" si="36"/>
        <v/>
      </c>
      <c r="G168" s="31" t="str">
        <f t="shared" si="37"/>
        <v/>
      </c>
      <c r="H168" s="30"/>
      <c r="I168" s="30"/>
      <c r="J168" s="30"/>
      <c r="K168" s="256" t="str">
        <f t="shared" si="38"/>
        <v/>
      </c>
      <c r="L168" s="257" t="str">
        <f t="shared" si="39"/>
        <v/>
      </c>
      <c r="M168" s="258"/>
      <c r="N168" s="31" t="str">
        <f t="shared" si="40"/>
        <v/>
      </c>
      <c r="O168" s="251"/>
      <c r="P168" s="449" t="str">
        <f t="shared" si="35"/>
        <v/>
      </c>
    </row>
    <row r="169" spans="1:16" s="11" customFormat="1" ht="15" customHeight="1">
      <c r="A169" s="35">
        <f t="shared" si="41"/>
        <v>149</v>
      </c>
      <c r="B169" s="29"/>
      <c r="C169" s="251"/>
      <c r="D169" s="30"/>
      <c r="E169" s="252" t="str">
        <f t="shared" si="34"/>
        <v/>
      </c>
      <c r="F169" s="255" t="str">
        <f t="shared" si="36"/>
        <v/>
      </c>
      <c r="G169" s="31" t="str">
        <f t="shared" si="37"/>
        <v/>
      </c>
      <c r="H169" s="30"/>
      <c r="I169" s="30"/>
      <c r="J169" s="30"/>
      <c r="K169" s="256" t="str">
        <f t="shared" si="38"/>
        <v/>
      </c>
      <c r="L169" s="257" t="str">
        <f t="shared" si="39"/>
        <v/>
      </c>
      <c r="M169" s="258"/>
      <c r="N169" s="31" t="str">
        <f t="shared" si="40"/>
        <v/>
      </c>
      <c r="O169" s="251"/>
      <c r="P169" s="449" t="str">
        <f t="shared" si="35"/>
        <v/>
      </c>
    </row>
    <row r="170" spans="1:16" s="11" customFormat="1" ht="15" customHeight="1">
      <c r="A170" s="35">
        <f t="shared" si="41"/>
        <v>150</v>
      </c>
      <c r="B170" s="29"/>
      <c r="C170" s="251"/>
      <c r="D170" s="30"/>
      <c r="E170" s="252" t="str">
        <f t="shared" si="34"/>
        <v/>
      </c>
      <c r="F170" s="255" t="str">
        <f t="shared" si="36"/>
        <v/>
      </c>
      <c r="G170" s="31" t="str">
        <f t="shared" si="37"/>
        <v/>
      </c>
      <c r="H170" s="30"/>
      <c r="I170" s="30"/>
      <c r="J170" s="30"/>
      <c r="K170" s="256" t="str">
        <f t="shared" si="38"/>
        <v/>
      </c>
      <c r="L170" s="257" t="str">
        <f t="shared" si="39"/>
        <v/>
      </c>
      <c r="M170" s="258"/>
      <c r="N170" s="31" t="str">
        <f t="shared" si="40"/>
        <v/>
      </c>
      <c r="O170" s="251"/>
      <c r="P170" s="449" t="str">
        <f t="shared" si="35"/>
        <v/>
      </c>
    </row>
    <row r="171" spans="1:16" s="11" customFormat="1" ht="15" customHeight="1">
      <c r="A171" s="35">
        <f t="shared" si="41"/>
        <v>151</v>
      </c>
      <c r="B171" s="29"/>
      <c r="C171" s="251"/>
      <c r="D171" s="30"/>
      <c r="E171" s="252" t="str">
        <f t="shared" si="34"/>
        <v/>
      </c>
      <c r="F171" s="255" t="str">
        <f t="shared" si="36"/>
        <v/>
      </c>
      <c r="G171" s="31" t="str">
        <f t="shared" si="37"/>
        <v/>
      </c>
      <c r="H171" s="30"/>
      <c r="I171" s="30"/>
      <c r="J171" s="30"/>
      <c r="K171" s="256" t="str">
        <f t="shared" si="38"/>
        <v/>
      </c>
      <c r="L171" s="257" t="str">
        <f t="shared" si="39"/>
        <v/>
      </c>
      <c r="M171" s="258"/>
      <c r="N171" s="31" t="str">
        <f t="shared" si="40"/>
        <v/>
      </c>
      <c r="O171" s="251"/>
      <c r="P171" s="449" t="str">
        <f t="shared" si="35"/>
        <v/>
      </c>
    </row>
    <row r="172" spans="1:16" s="11" customFormat="1" ht="15" customHeight="1">
      <c r="A172" s="35">
        <f t="shared" si="41"/>
        <v>152</v>
      </c>
      <c r="B172" s="29"/>
      <c r="C172" s="251"/>
      <c r="D172" s="30"/>
      <c r="E172" s="252" t="str">
        <f t="shared" si="34"/>
        <v/>
      </c>
      <c r="F172" s="255" t="str">
        <f t="shared" si="36"/>
        <v/>
      </c>
      <c r="G172" s="31" t="str">
        <f t="shared" si="37"/>
        <v/>
      </c>
      <c r="H172" s="30"/>
      <c r="I172" s="30"/>
      <c r="J172" s="30"/>
      <c r="K172" s="256" t="str">
        <f t="shared" si="38"/>
        <v/>
      </c>
      <c r="L172" s="257" t="str">
        <f t="shared" si="39"/>
        <v/>
      </c>
      <c r="M172" s="258"/>
      <c r="N172" s="31" t="str">
        <f t="shared" si="40"/>
        <v/>
      </c>
      <c r="O172" s="251"/>
      <c r="P172" s="449" t="str">
        <f t="shared" si="35"/>
        <v/>
      </c>
    </row>
    <row r="173" spans="1:16" s="11" customFormat="1" ht="15" customHeight="1">
      <c r="A173" s="35">
        <f t="shared" si="41"/>
        <v>153</v>
      </c>
      <c r="B173" s="29"/>
      <c r="C173" s="251"/>
      <c r="D173" s="30"/>
      <c r="E173" s="252" t="str">
        <f t="shared" si="34"/>
        <v/>
      </c>
      <c r="F173" s="255" t="str">
        <f t="shared" si="36"/>
        <v/>
      </c>
      <c r="G173" s="31" t="str">
        <f t="shared" si="37"/>
        <v/>
      </c>
      <c r="H173" s="30"/>
      <c r="I173" s="30"/>
      <c r="J173" s="30"/>
      <c r="K173" s="256" t="str">
        <f t="shared" si="38"/>
        <v/>
      </c>
      <c r="L173" s="257" t="str">
        <f t="shared" si="39"/>
        <v/>
      </c>
      <c r="M173" s="258"/>
      <c r="N173" s="31" t="str">
        <f t="shared" si="40"/>
        <v/>
      </c>
      <c r="O173" s="251"/>
      <c r="P173" s="449" t="str">
        <f t="shared" si="35"/>
        <v/>
      </c>
    </row>
    <row r="174" spans="1:16" s="11" customFormat="1" ht="15" customHeight="1">
      <c r="A174" s="35">
        <f t="shared" si="41"/>
        <v>154</v>
      </c>
      <c r="B174" s="29"/>
      <c r="C174" s="251"/>
      <c r="D174" s="30"/>
      <c r="E174" s="252" t="str">
        <f t="shared" si="34"/>
        <v/>
      </c>
      <c r="F174" s="255" t="str">
        <f t="shared" si="36"/>
        <v/>
      </c>
      <c r="G174" s="31" t="str">
        <f t="shared" si="37"/>
        <v/>
      </c>
      <c r="H174" s="30"/>
      <c r="I174" s="30"/>
      <c r="J174" s="30"/>
      <c r="K174" s="256" t="str">
        <f t="shared" si="38"/>
        <v/>
      </c>
      <c r="L174" s="257" t="str">
        <f t="shared" si="39"/>
        <v/>
      </c>
      <c r="M174" s="258"/>
      <c r="N174" s="31" t="str">
        <f t="shared" si="40"/>
        <v/>
      </c>
      <c r="O174" s="251"/>
      <c r="P174" s="449" t="str">
        <f t="shared" si="35"/>
        <v/>
      </c>
    </row>
    <row r="175" spans="1:16" s="11" customFormat="1" ht="15" customHeight="1">
      <c r="A175" s="35">
        <f t="shared" si="41"/>
        <v>155</v>
      </c>
      <c r="B175" s="29"/>
      <c r="C175" s="251"/>
      <c r="D175" s="30"/>
      <c r="E175" s="252" t="str">
        <f t="shared" si="34"/>
        <v/>
      </c>
      <c r="F175" s="255" t="str">
        <f t="shared" si="36"/>
        <v/>
      </c>
      <c r="G175" s="31" t="str">
        <f t="shared" si="37"/>
        <v/>
      </c>
      <c r="H175" s="30"/>
      <c r="I175" s="30"/>
      <c r="J175" s="30"/>
      <c r="K175" s="256" t="str">
        <f t="shared" si="38"/>
        <v/>
      </c>
      <c r="L175" s="257" t="str">
        <f t="shared" si="39"/>
        <v/>
      </c>
      <c r="M175" s="258"/>
      <c r="N175" s="31" t="str">
        <f t="shared" si="40"/>
        <v/>
      </c>
      <c r="O175" s="251"/>
      <c r="P175" s="449" t="str">
        <f t="shared" si="35"/>
        <v/>
      </c>
    </row>
    <row r="176" spans="1:16" s="11" customFormat="1" ht="15" customHeight="1">
      <c r="A176" s="35">
        <f t="shared" si="41"/>
        <v>156</v>
      </c>
      <c r="B176" s="29"/>
      <c r="C176" s="251"/>
      <c r="D176" s="30"/>
      <c r="E176" s="252" t="str">
        <f t="shared" si="34"/>
        <v/>
      </c>
      <c r="F176" s="255" t="str">
        <f t="shared" si="36"/>
        <v/>
      </c>
      <c r="G176" s="31" t="str">
        <f t="shared" si="37"/>
        <v/>
      </c>
      <c r="H176" s="30"/>
      <c r="I176" s="30"/>
      <c r="J176" s="30"/>
      <c r="K176" s="256" t="str">
        <f t="shared" si="38"/>
        <v/>
      </c>
      <c r="L176" s="257" t="str">
        <f t="shared" si="39"/>
        <v/>
      </c>
      <c r="M176" s="258"/>
      <c r="N176" s="31" t="str">
        <f t="shared" si="40"/>
        <v/>
      </c>
      <c r="O176" s="251"/>
      <c r="P176" s="449" t="str">
        <f t="shared" si="35"/>
        <v/>
      </c>
    </row>
    <row r="177" spans="1:16" s="11" customFormat="1" ht="15" customHeight="1">
      <c r="A177" s="35">
        <f t="shared" si="41"/>
        <v>157</v>
      </c>
      <c r="B177" s="29"/>
      <c r="C177" s="251"/>
      <c r="D177" s="30"/>
      <c r="E177" s="252" t="str">
        <f t="shared" si="34"/>
        <v/>
      </c>
      <c r="F177" s="255" t="str">
        <f t="shared" si="36"/>
        <v/>
      </c>
      <c r="G177" s="31" t="str">
        <f t="shared" si="37"/>
        <v/>
      </c>
      <c r="H177" s="30"/>
      <c r="I177" s="30"/>
      <c r="J177" s="30"/>
      <c r="K177" s="256" t="str">
        <f t="shared" si="38"/>
        <v/>
      </c>
      <c r="L177" s="257" t="str">
        <f t="shared" si="39"/>
        <v/>
      </c>
      <c r="M177" s="258"/>
      <c r="N177" s="31" t="str">
        <f t="shared" si="40"/>
        <v/>
      </c>
      <c r="O177" s="251"/>
      <c r="P177" s="449" t="str">
        <f t="shared" si="35"/>
        <v/>
      </c>
    </row>
    <row r="178" spans="1:16" s="11" customFormat="1" ht="15" customHeight="1">
      <c r="A178" s="35">
        <f t="shared" si="41"/>
        <v>158</v>
      </c>
      <c r="B178" s="29"/>
      <c r="C178" s="251"/>
      <c r="D178" s="30"/>
      <c r="E178" s="252" t="str">
        <f t="shared" si="34"/>
        <v/>
      </c>
      <c r="F178" s="255" t="str">
        <f t="shared" si="36"/>
        <v/>
      </c>
      <c r="G178" s="31" t="str">
        <f t="shared" si="37"/>
        <v/>
      </c>
      <c r="H178" s="30"/>
      <c r="I178" s="30"/>
      <c r="J178" s="30"/>
      <c r="K178" s="256" t="str">
        <f t="shared" si="38"/>
        <v/>
      </c>
      <c r="L178" s="257" t="str">
        <f t="shared" si="39"/>
        <v/>
      </c>
      <c r="M178" s="258"/>
      <c r="N178" s="31" t="str">
        <f t="shared" si="40"/>
        <v/>
      </c>
      <c r="O178" s="251"/>
      <c r="P178" s="449" t="str">
        <f t="shared" si="35"/>
        <v/>
      </c>
    </row>
    <row r="179" spans="1:16" s="11" customFormat="1" ht="15" customHeight="1">
      <c r="A179" s="35">
        <f t="shared" si="41"/>
        <v>159</v>
      </c>
      <c r="B179" s="29"/>
      <c r="C179" s="251"/>
      <c r="D179" s="30"/>
      <c r="E179" s="252" t="str">
        <f t="shared" si="34"/>
        <v/>
      </c>
      <c r="F179" s="255" t="str">
        <f t="shared" si="36"/>
        <v/>
      </c>
      <c r="G179" s="31" t="str">
        <f t="shared" si="37"/>
        <v/>
      </c>
      <c r="H179" s="30"/>
      <c r="I179" s="30"/>
      <c r="J179" s="30"/>
      <c r="K179" s="256" t="str">
        <f t="shared" si="38"/>
        <v/>
      </c>
      <c r="L179" s="257" t="str">
        <f t="shared" si="39"/>
        <v/>
      </c>
      <c r="M179" s="258"/>
      <c r="N179" s="31" t="str">
        <f t="shared" si="40"/>
        <v/>
      </c>
      <c r="O179" s="251"/>
      <c r="P179" s="449" t="str">
        <f t="shared" si="35"/>
        <v/>
      </c>
    </row>
    <row r="180" spans="1:16" s="11" customFormat="1" ht="15" customHeight="1">
      <c r="A180" s="35">
        <f t="shared" si="41"/>
        <v>160</v>
      </c>
      <c r="B180" s="29"/>
      <c r="C180" s="251"/>
      <c r="D180" s="30"/>
      <c r="E180" s="252" t="str">
        <f t="shared" si="34"/>
        <v/>
      </c>
      <c r="F180" s="255" t="str">
        <f t="shared" si="36"/>
        <v/>
      </c>
      <c r="G180" s="31" t="str">
        <f t="shared" si="37"/>
        <v/>
      </c>
      <c r="H180" s="30"/>
      <c r="I180" s="30"/>
      <c r="J180" s="30"/>
      <c r="K180" s="256" t="str">
        <f t="shared" si="38"/>
        <v/>
      </c>
      <c r="L180" s="257" t="str">
        <f t="shared" si="39"/>
        <v/>
      </c>
      <c r="M180" s="258"/>
      <c r="N180" s="31" t="str">
        <f t="shared" si="40"/>
        <v/>
      </c>
      <c r="O180" s="251"/>
      <c r="P180" s="449" t="str">
        <f t="shared" si="35"/>
        <v/>
      </c>
    </row>
    <row r="181" spans="1:16" s="11" customFormat="1" ht="15" customHeight="1">
      <c r="A181" s="35">
        <f t="shared" si="41"/>
        <v>161</v>
      </c>
      <c r="B181" s="29"/>
      <c r="C181" s="251"/>
      <c r="D181" s="30"/>
      <c r="E181" s="252" t="str">
        <f t="shared" si="34"/>
        <v/>
      </c>
      <c r="F181" s="255" t="str">
        <f t="shared" si="36"/>
        <v/>
      </c>
      <c r="G181" s="31" t="str">
        <f t="shared" si="37"/>
        <v/>
      </c>
      <c r="H181" s="30"/>
      <c r="I181" s="30"/>
      <c r="J181" s="30"/>
      <c r="K181" s="256" t="str">
        <f t="shared" si="38"/>
        <v/>
      </c>
      <c r="L181" s="257" t="str">
        <f t="shared" si="39"/>
        <v/>
      </c>
      <c r="M181" s="258"/>
      <c r="N181" s="31" t="str">
        <f t="shared" si="40"/>
        <v/>
      </c>
      <c r="O181" s="251"/>
      <c r="P181" s="449" t="str">
        <f t="shared" si="35"/>
        <v/>
      </c>
    </row>
    <row r="182" spans="1:16" s="11" customFormat="1" ht="15" customHeight="1">
      <c r="A182" s="35">
        <f t="shared" si="41"/>
        <v>162</v>
      </c>
      <c r="B182" s="29"/>
      <c r="C182" s="251"/>
      <c r="D182" s="30"/>
      <c r="E182" s="252" t="str">
        <f t="shared" ref="E182:E245" si="42">IF(OR(D182="YES", D182="B",D182="BZ",D182="H",D182="HSP",D182="H/V",D182="SP",D182="V",D182="DS",D182="EM",D182="FHT",D182="GA",D182="HHT",D182="M",D182="RHT", D182="RHT/S", D182="RI",D182="S", D182="SW",D182="RELAY",D182="DH",D182="AD",D182="MAG",D182="FAN",D182="SA",,D182="SA",D182="SAA",D182="SAAB",D182="SAB", D182="SAPA",D182="SAPAB",D182="SAPB",D182="SACOA",D182="SACOB",D182="SACOAB", D182="SAPCOA", D182="SAPCOB",D182="SAPCOB",D182="SAPCOAB",D182="SALi", D182="SAALi",D182="SAPLi",D182="SAAR",,D182="SAPABR",D182="SAABR",D182="SAPCOLi",D182="SACOALi",D182="SAALiV",D182="SAPALiV",D182="SAAV",D182="SAPAV",D182="SAPABV",D182="SAABV", D182="COPI", D182="COPI-B", D182="PANEL",D182="BATT",D182="ANNUN", D182="BOOSTER",D182="SFD", D182="S/CO", D182="ET", D182="MOD-2", D182="MOD-10", D182="MOD-M",D182="MOD-R", D182="MOD-R6", D182="MOD-CR", D182="MOD-1", D182="MOD-S",D182="MOD-P",),"3", IF(OR(D182="EOL"),"m",""))</f>
        <v/>
      </c>
      <c r="F182" s="255" t="str">
        <f t="shared" si="36"/>
        <v/>
      </c>
      <c r="G182" s="31" t="str">
        <f t="shared" si="37"/>
        <v/>
      </c>
      <c r="H182" s="30"/>
      <c r="I182" s="30"/>
      <c r="J182" s="30"/>
      <c r="K182" s="256" t="str">
        <f t="shared" si="38"/>
        <v/>
      </c>
      <c r="L182" s="257" t="str">
        <f t="shared" si="39"/>
        <v/>
      </c>
      <c r="M182" s="258"/>
      <c r="N182" s="31" t="str">
        <f t="shared" si="40"/>
        <v/>
      </c>
      <c r="O182" s="251"/>
      <c r="P182" s="449" t="str">
        <f t="shared" ref="P182:P245" si="43">IF($D182="COPI-B","Built-in End of Life Timer will sound when it requires replacement ~5 years from date of install.",IF($D182="COPI","Built-in End of Life Timer will sound when it requires replacement ~5 years from date of install.",IF($D182="DS","__ inches of water",IF($D182="TS","See Sprinkler Company's report.",IF($D182="SS","See Sprinkler Company's report.",IF($D182="LA","See Sprinkler Company's report.",IF($D182="FS","See Sprinkler Company's report.",IF($D182="DH","Closes on Alarm",IF($D182="S","Sensitivity: V or % or seconds or flashes",IF($M182="OLD","Recommend Replacement",IF($D182="SUP","See Kitchen Suppression Company's report.","")))))))))))</f>
        <v/>
      </c>
    </row>
    <row r="183" spans="1:16" s="11" customFormat="1" ht="15" customHeight="1">
      <c r="A183" s="35">
        <f t="shared" si="41"/>
        <v>163</v>
      </c>
      <c r="B183" s="29"/>
      <c r="C183" s="251"/>
      <c r="D183" s="30"/>
      <c r="E183" s="252" t="str">
        <f t="shared" si="42"/>
        <v/>
      </c>
      <c r="F183" s="255" t="str">
        <f t="shared" ref="F183:F246" si="44">IF(OR(D183="PANEL", D183="ANNUN", D183="S/CO", D183="MOD-2", D183="MOD-10", D183="MOD-M",D183="ISO-D", D183="SFD", D183="DS", D183="ET", D183="FHT", D183="GA", D183="HHT", D183="M", D183="RHT", D183="RHT/S",D183="S",D183="S/CO", D183="FS",D183="TS",D183="SS",D183="LA",D183="FP",D183="PL",D183="SUP"), "3", IF(OR(D183="B", D183="BZ", D183="H", D183="HSP", D183="H/V", D183="SP", D183="V", D183="SW", D183="AD", D183="MAG", D183="FAN", D183="RI", D183="EOL", D183="EM",  D183="SW", D183="RELAY", D183="DH",D183="MOD-R", D183="MOD-R6", D183="MOD-CR"), "m", ""))</f>
        <v/>
      </c>
      <c r="G183" s="31" t="str">
        <f t="shared" ref="G183:G246" si="45">IF(OR(D183="YES",D183="PANEL",D183="BOOSTER",D183="B",D183="BZ",D183="H",D183="HSP",D183="H/V",D183="SP",D183="V",D183="AD",D183="MAG",D183="FAN",D183="RELAY",D183="DH",D183="SW",D183="MOD-R", D183="MOD-R6", D183="MOD-CR",D183="ISO-A"),"3",IF(OR(D183="SFD"),"m",""))</f>
        <v/>
      </c>
      <c r="H183" s="30"/>
      <c r="I183" s="30"/>
      <c r="J183" s="30"/>
      <c r="K183" s="256" t="str">
        <f t="shared" ref="K183:K246" si="46">IF(D183="EOL","3","")</f>
        <v/>
      </c>
      <c r="L183" s="257" t="str">
        <f t="shared" ref="L183:L246" si="47">IF(OR(D183="SA",D183="SAA",D183="SAAB",D183="SAB", D183="SAPA",D183="SAPAB",D183="SAPB",D183="SACOA",D183="SACOB",D183="SACOAB", D183="SAPCOA", D183="SAPCOB",D183="SAPCOB",D183="SAPCOAB",D183="SALi", D183="SAALi",D183="SAPLi",D183="SAAR",,D183="SAPABR",D183="SAABR",D183="SAPCOLi",D183="SACOALi",D183="SAALiV",D183="SAPALiV",D183="SAAV",D183="SAPAV",D183="SAPABV",D183="SAABV"),"3","")</f>
        <v/>
      </c>
      <c r="M183" s="258"/>
      <c r="N183" s="31" t="str">
        <f t="shared" ref="N183:N246" si="48">IF(OR(D183="PANEL", D183="ANNUN", D183="BATT",D183="BOOSTER",D183="B", D183="BZ", D183="H", D183="HSP", D183="H/V", D183="SP", D183="V", D183="DS", D183="EOL", D183="EM", D183="ET", D183="FHT", D183="GA", D183="HHT", D183="M", D183="RHT",D183="RHT/S", D183="RI", D183="S",D183="S/CO",D183="SW",D183="ISO-D",D183="ISO-A",D183="SA",D183="SAA",D183="SAAB",D183="SAB", D183="SAPA",D183="SAPAB",D183="SAPB",D183="SACOA",D183="SACOB",D183="SACOAB", D183="SAPCOA", D183="SAPCOB",D183="SAPCOB",D183="SAPCOAB",D183="SALi", D183="SAALi",D183="SAPLi",D183="SAAR",D183="SAPABR",D183="SAABR",,D183="SAPCOLi",D183="SACOALi",D183="SAALiV",D183="SAPALiV",D183="SAAV",D183="SAPAV",D183="SAPABV",D183="SAABV", D183="COPI", D183="COPI-B", D183="SW",D183="MOD-1", D183="MOD-S",D183="MOD-P",D183="MOD-2", D183="MOD-10", D183="MOD-M",D183="MOD-R", D183="MOD-R6", D183="MOD-CR",D183="SFD"), "3", IF(OR(D183="RELAY", D183="AD", D183="MAG", D183="FAN",D183="DH"), "m", ""))</f>
        <v/>
      </c>
      <c r="O183" s="251"/>
      <c r="P183" s="449" t="str">
        <f t="shared" si="43"/>
        <v/>
      </c>
    </row>
    <row r="184" spans="1:16" s="11" customFormat="1" ht="15" customHeight="1">
      <c r="A184" s="35">
        <f t="shared" ref="A184:A247" si="49">A183+1</f>
        <v>164</v>
      </c>
      <c r="B184" s="29"/>
      <c r="C184" s="251"/>
      <c r="D184" s="30"/>
      <c r="E184" s="252" t="str">
        <f t="shared" si="42"/>
        <v/>
      </c>
      <c r="F184" s="255" t="str">
        <f t="shared" si="44"/>
        <v/>
      </c>
      <c r="G184" s="31" t="str">
        <f t="shared" si="45"/>
        <v/>
      </c>
      <c r="H184" s="30"/>
      <c r="I184" s="30"/>
      <c r="J184" s="30"/>
      <c r="K184" s="256" t="str">
        <f t="shared" si="46"/>
        <v/>
      </c>
      <c r="L184" s="257" t="str">
        <f t="shared" si="47"/>
        <v/>
      </c>
      <c r="M184" s="258"/>
      <c r="N184" s="31" t="str">
        <f t="shared" si="48"/>
        <v/>
      </c>
      <c r="O184" s="251"/>
      <c r="P184" s="449" t="str">
        <f t="shared" si="43"/>
        <v/>
      </c>
    </row>
    <row r="185" spans="1:16" s="11" customFormat="1" ht="15" customHeight="1">
      <c r="A185" s="35">
        <f t="shared" si="49"/>
        <v>165</v>
      </c>
      <c r="B185" s="29"/>
      <c r="C185" s="251"/>
      <c r="D185" s="30"/>
      <c r="E185" s="252" t="str">
        <f t="shared" si="42"/>
        <v/>
      </c>
      <c r="F185" s="255" t="str">
        <f t="shared" si="44"/>
        <v/>
      </c>
      <c r="G185" s="31" t="str">
        <f t="shared" si="45"/>
        <v/>
      </c>
      <c r="H185" s="30"/>
      <c r="I185" s="30"/>
      <c r="J185" s="30"/>
      <c r="K185" s="256" t="str">
        <f t="shared" si="46"/>
        <v/>
      </c>
      <c r="L185" s="257" t="str">
        <f t="shared" si="47"/>
        <v/>
      </c>
      <c r="M185" s="258"/>
      <c r="N185" s="31" t="str">
        <f t="shared" si="48"/>
        <v/>
      </c>
      <c r="O185" s="251"/>
      <c r="P185" s="449" t="str">
        <f t="shared" si="43"/>
        <v/>
      </c>
    </row>
    <row r="186" spans="1:16" s="11" customFormat="1" ht="15" customHeight="1">
      <c r="A186" s="35">
        <f t="shared" si="49"/>
        <v>166</v>
      </c>
      <c r="B186" s="29"/>
      <c r="C186" s="251"/>
      <c r="D186" s="30"/>
      <c r="E186" s="252" t="str">
        <f t="shared" si="42"/>
        <v/>
      </c>
      <c r="F186" s="255" t="str">
        <f t="shared" si="44"/>
        <v/>
      </c>
      <c r="G186" s="31" t="str">
        <f t="shared" si="45"/>
        <v/>
      </c>
      <c r="H186" s="30"/>
      <c r="I186" s="30"/>
      <c r="J186" s="30"/>
      <c r="K186" s="256" t="str">
        <f t="shared" si="46"/>
        <v/>
      </c>
      <c r="L186" s="257" t="str">
        <f t="shared" si="47"/>
        <v/>
      </c>
      <c r="M186" s="258"/>
      <c r="N186" s="31" t="str">
        <f t="shared" si="48"/>
        <v/>
      </c>
      <c r="O186" s="251"/>
      <c r="P186" s="449" t="str">
        <f t="shared" si="43"/>
        <v/>
      </c>
    </row>
    <row r="187" spans="1:16" s="11" customFormat="1" ht="15" customHeight="1">
      <c r="A187" s="35">
        <f t="shared" si="49"/>
        <v>167</v>
      </c>
      <c r="B187" s="29"/>
      <c r="C187" s="251"/>
      <c r="D187" s="30"/>
      <c r="E187" s="252" t="str">
        <f t="shared" si="42"/>
        <v/>
      </c>
      <c r="F187" s="255" t="str">
        <f t="shared" si="44"/>
        <v/>
      </c>
      <c r="G187" s="31" t="str">
        <f t="shared" si="45"/>
        <v/>
      </c>
      <c r="H187" s="30"/>
      <c r="I187" s="30"/>
      <c r="J187" s="30"/>
      <c r="K187" s="256" t="str">
        <f t="shared" si="46"/>
        <v/>
      </c>
      <c r="L187" s="257" t="str">
        <f t="shared" si="47"/>
        <v/>
      </c>
      <c r="M187" s="258"/>
      <c r="N187" s="31" t="str">
        <f t="shared" si="48"/>
        <v/>
      </c>
      <c r="O187" s="251"/>
      <c r="P187" s="449" t="str">
        <f t="shared" si="43"/>
        <v/>
      </c>
    </row>
    <row r="188" spans="1:16" s="11" customFormat="1" ht="15" customHeight="1">
      <c r="A188" s="35">
        <f t="shared" si="49"/>
        <v>168</v>
      </c>
      <c r="B188" s="29"/>
      <c r="C188" s="251"/>
      <c r="D188" s="30"/>
      <c r="E188" s="252" t="str">
        <f t="shared" si="42"/>
        <v/>
      </c>
      <c r="F188" s="255" t="str">
        <f t="shared" si="44"/>
        <v/>
      </c>
      <c r="G188" s="31" t="str">
        <f t="shared" si="45"/>
        <v/>
      </c>
      <c r="H188" s="30"/>
      <c r="I188" s="30"/>
      <c r="J188" s="30"/>
      <c r="K188" s="256" t="str">
        <f t="shared" si="46"/>
        <v/>
      </c>
      <c r="L188" s="257" t="str">
        <f t="shared" si="47"/>
        <v/>
      </c>
      <c r="M188" s="258"/>
      <c r="N188" s="31" t="str">
        <f t="shared" si="48"/>
        <v/>
      </c>
      <c r="O188" s="251"/>
      <c r="P188" s="449" t="str">
        <f t="shared" si="43"/>
        <v/>
      </c>
    </row>
    <row r="189" spans="1:16" s="11" customFormat="1" ht="15" customHeight="1">
      <c r="A189" s="35">
        <f t="shared" si="49"/>
        <v>169</v>
      </c>
      <c r="B189" s="29"/>
      <c r="C189" s="251"/>
      <c r="D189" s="30"/>
      <c r="E189" s="252" t="str">
        <f t="shared" si="42"/>
        <v/>
      </c>
      <c r="F189" s="255" t="str">
        <f t="shared" si="44"/>
        <v/>
      </c>
      <c r="G189" s="31" t="str">
        <f t="shared" si="45"/>
        <v/>
      </c>
      <c r="H189" s="30"/>
      <c r="I189" s="30"/>
      <c r="J189" s="30"/>
      <c r="K189" s="256" t="str">
        <f t="shared" si="46"/>
        <v/>
      </c>
      <c r="L189" s="257" t="str">
        <f t="shared" si="47"/>
        <v/>
      </c>
      <c r="M189" s="258"/>
      <c r="N189" s="31" t="str">
        <f t="shared" si="48"/>
        <v/>
      </c>
      <c r="O189" s="251"/>
      <c r="P189" s="449" t="str">
        <f t="shared" si="43"/>
        <v/>
      </c>
    </row>
    <row r="190" spans="1:16" s="11" customFormat="1" ht="15" customHeight="1">
      <c r="A190" s="35">
        <f t="shared" si="49"/>
        <v>170</v>
      </c>
      <c r="B190" s="29"/>
      <c r="C190" s="251"/>
      <c r="D190" s="30"/>
      <c r="E190" s="252" t="str">
        <f t="shared" si="42"/>
        <v/>
      </c>
      <c r="F190" s="255" t="str">
        <f t="shared" si="44"/>
        <v/>
      </c>
      <c r="G190" s="31" t="str">
        <f t="shared" si="45"/>
        <v/>
      </c>
      <c r="H190" s="30"/>
      <c r="I190" s="30"/>
      <c r="J190" s="30"/>
      <c r="K190" s="256" t="str">
        <f t="shared" si="46"/>
        <v/>
      </c>
      <c r="L190" s="257" t="str">
        <f t="shared" si="47"/>
        <v/>
      </c>
      <c r="M190" s="258"/>
      <c r="N190" s="31" t="str">
        <f t="shared" si="48"/>
        <v/>
      </c>
      <c r="O190" s="251"/>
      <c r="P190" s="449" t="str">
        <f t="shared" si="43"/>
        <v/>
      </c>
    </row>
    <row r="191" spans="1:16" s="11" customFormat="1" ht="15" customHeight="1">
      <c r="A191" s="35">
        <f t="shared" si="49"/>
        <v>171</v>
      </c>
      <c r="B191" s="29"/>
      <c r="C191" s="251"/>
      <c r="D191" s="30"/>
      <c r="E191" s="252" t="str">
        <f t="shared" si="42"/>
        <v/>
      </c>
      <c r="F191" s="255" t="str">
        <f t="shared" si="44"/>
        <v/>
      </c>
      <c r="G191" s="31" t="str">
        <f t="shared" si="45"/>
        <v/>
      </c>
      <c r="H191" s="30"/>
      <c r="I191" s="30"/>
      <c r="J191" s="30"/>
      <c r="K191" s="256" t="str">
        <f t="shared" si="46"/>
        <v/>
      </c>
      <c r="L191" s="257" t="str">
        <f t="shared" si="47"/>
        <v/>
      </c>
      <c r="M191" s="258"/>
      <c r="N191" s="31" t="str">
        <f t="shared" si="48"/>
        <v/>
      </c>
      <c r="O191" s="251"/>
      <c r="P191" s="449" t="str">
        <f t="shared" si="43"/>
        <v/>
      </c>
    </row>
    <row r="192" spans="1:16" s="11" customFormat="1" ht="15" customHeight="1">
      <c r="A192" s="35">
        <f t="shared" si="49"/>
        <v>172</v>
      </c>
      <c r="B192" s="29"/>
      <c r="C192" s="251"/>
      <c r="D192" s="30"/>
      <c r="E192" s="252" t="str">
        <f t="shared" si="42"/>
        <v/>
      </c>
      <c r="F192" s="255" t="str">
        <f t="shared" si="44"/>
        <v/>
      </c>
      <c r="G192" s="31" t="str">
        <f t="shared" si="45"/>
        <v/>
      </c>
      <c r="H192" s="30"/>
      <c r="I192" s="30"/>
      <c r="J192" s="30"/>
      <c r="K192" s="256" t="str">
        <f t="shared" si="46"/>
        <v/>
      </c>
      <c r="L192" s="257" t="str">
        <f t="shared" si="47"/>
        <v/>
      </c>
      <c r="M192" s="258"/>
      <c r="N192" s="31" t="str">
        <f t="shared" si="48"/>
        <v/>
      </c>
      <c r="O192" s="251"/>
      <c r="P192" s="449" t="str">
        <f t="shared" si="43"/>
        <v/>
      </c>
    </row>
    <row r="193" spans="1:16" s="11" customFormat="1" ht="15" customHeight="1">
      <c r="A193" s="35">
        <f t="shared" si="49"/>
        <v>173</v>
      </c>
      <c r="B193" s="29"/>
      <c r="C193" s="251"/>
      <c r="D193" s="30"/>
      <c r="E193" s="252" t="str">
        <f t="shared" si="42"/>
        <v/>
      </c>
      <c r="F193" s="255" t="str">
        <f t="shared" si="44"/>
        <v/>
      </c>
      <c r="G193" s="31" t="str">
        <f t="shared" si="45"/>
        <v/>
      </c>
      <c r="H193" s="30"/>
      <c r="I193" s="30"/>
      <c r="J193" s="30"/>
      <c r="K193" s="256" t="str">
        <f t="shared" si="46"/>
        <v/>
      </c>
      <c r="L193" s="257" t="str">
        <f t="shared" si="47"/>
        <v/>
      </c>
      <c r="M193" s="258"/>
      <c r="N193" s="31" t="str">
        <f t="shared" si="48"/>
        <v/>
      </c>
      <c r="O193" s="251"/>
      <c r="P193" s="449" t="str">
        <f t="shared" si="43"/>
        <v/>
      </c>
    </row>
    <row r="194" spans="1:16" s="11" customFormat="1" ht="15" customHeight="1">
      <c r="A194" s="35">
        <f t="shared" si="49"/>
        <v>174</v>
      </c>
      <c r="B194" s="29"/>
      <c r="C194" s="251"/>
      <c r="D194" s="30"/>
      <c r="E194" s="252" t="str">
        <f t="shared" si="42"/>
        <v/>
      </c>
      <c r="F194" s="255" t="str">
        <f t="shared" si="44"/>
        <v/>
      </c>
      <c r="G194" s="31" t="str">
        <f t="shared" si="45"/>
        <v/>
      </c>
      <c r="H194" s="30"/>
      <c r="I194" s="30"/>
      <c r="J194" s="30"/>
      <c r="K194" s="256" t="str">
        <f t="shared" si="46"/>
        <v/>
      </c>
      <c r="L194" s="257" t="str">
        <f t="shared" si="47"/>
        <v/>
      </c>
      <c r="M194" s="258"/>
      <c r="N194" s="31" t="str">
        <f t="shared" si="48"/>
        <v/>
      </c>
      <c r="O194" s="251"/>
      <c r="P194" s="449" t="str">
        <f t="shared" si="43"/>
        <v/>
      </c>
    </row>
    <row r="195" spans="1:16" s="11" customFormat="1" ht="15" customHeight="1">
      <c r="A195" s="35">
        <f t="shared" si="49"/>
        <v>175</v>
      </c>
      <c r="B195" s="29"/>
      <c r="C195" s="251"/>
      <c r="D195" s="30"/>
      <c r="E195" s="252" t="str">
        <f t="shared" si="42"/>
        <v/>
      </c>
      <c r="F195" s="255" t="str">
        <f t="shared" si="44"/>
        <v/>
      </c>
      <c r="G195" s="31" t="str">
        <f t="shared" si="45"/>
        <v/>
      </c>
      <c r="H195" s="30"/>
      <c r="I195" s="30"/>
      <c r="J195" s="30"/>
      <c r="K195" s="256" t="str">
        <f t="shared" si="46"/>
        <v/>
      </c>
      <c r="L195" s="257" t="str">
        <f t="shared" si="47"/>
        <v/>
      </c>
      <c r="M195" s="258"/>
      <c r="N195" s="31" t="str">
        <f t="shared" si="48"/>
        <v/>
      </c>
      <c r="O195" s="251"/>
      <c r="P195" s="449" t="str">
        <f t="shared" si="43"/>
        <v/>
      </c>
    </row>
    <row r="196" spans="1:16" s="11" customFormat="1" ht="15" customHeight="1">
      <c r="A196" s="35">
        <f t="shared" si="49"/>
        <v>176</v>
      </c>
      <c r="B196" s="29"/>
      <c r="C196" s="251"/>
      <c r="D196" s="30"/>
      <c r="E196" s="252" t="str">
        <f t="shared" si="42"/>
        <v/>
      </c>
      <c r="F196" s="255" t="str">
        <f t="shared" si="44"/>
        <v/>
      </c>
      <c r="G196" s="31" t="str">
        <f t="shared" si="45"/>
        <v/>
      </c>
      <c r="H196" s="30"/>
      <c r="I196" s="30"/>
      <c r="J196" s="30"/>
      <c r="K196" s="256" t="str">
        <f t="shared" si="46"/>
        <v/>
      </c>
      <c r="L196" s="257" t="str">
        <f t="shared" si="47"/>
        <v/>
      </c>
      <c r="M196" s="258"/>
      <c r="N196" s="31" t="str">
        <f t="shared" si="48"/>
        <v/>
      </c>
      <c r="O196" s="251"/>
      <c r="P196" s="449" t="str">
        <f t="shared" si="43"/>
        <v/>
      </c>
    </row>
    <row r="197" spans="1:16" s="11" customFormat="1" ht="15" customHeight="1">
      <c r="A197" s="35">
        <f t="shared" si="49"/>
        <v>177</v>
      </c>
      <c r="B197" s="29"/>
      <c r="C197" s="251"/>
      <c r="D197" s="30"/>
      <c r="E197" s="252" t="str">
        <f t="shared" si="42"/>
        <v/>
      </c>
      <c r="F197" s="255" t="str">
        <f t="shared" si="44"/>
        <v/>
      </c>
      <c r="G197" s="31" t="str">
        <f t="shared" si="45"/>
        <v/>
      </c>
      <c r="H197" s="30"/>
      <c r="I197" s="30"/>
      <c r="J197" s="30"/>
      <c r="K197" s="256" t="str">
        <f t="shared" si="46"/>
        <v/>
      </c>
      <c r="L197" s="257" t="str">
        <f t="shared" si="47"/>
        <v/>
      </c>
      <c r="M197" s="258"/>
      <c r="N197" s="31" t="str">
        <f t="shared" si="48"/>
        <v/>
      </c>
      <c r="O197" s="251"/>
      <c r="P197" s="449" t="str">
        <f t="shared" si="43"/>
        <v/>
      </c>
    </row>
    <row r="198" spans="1:16" s="11" customFormat="1" ht="15" customHeight="1">
      <c r="A198" s="35">
        <f t="shared" si="49"/>
        <v>178</v>
      </c>
      <c r="B198" s="29"/>
      <c r="C198" s="251"/>
      <c r="D198" s="30"/>
      <c r="E198" s="252" t="str">
        <f t="shared" si="42"/>
        <v/>
      </c>
      <c r="F198" s="255" t="str">
        <f t="shared" si="44"/>
        <v/>
      </c>
      <c r="G198" s="31" t="str">
        <f t="shared" si="45"/>
        <v/>
      </c>
      <c r="H198" s="30"/>
      <c r="I198" s="30"/>
      <c r="J198" s="30"/>
      <c r="K198" s="256" t="str">
        <f t="shared" si="46"/>
        <v/>
      </c>
      <c r="L198" s="257" t="str">
        <f t="shared" si="47"/>
        <v/>
      </c>
      <c r="M198" s="258"/>
      <c r="N198" s="31" t="str">
        <f t="shared" si="48"/>
        <v/>
      </c>
      <c r="O198" s="251"/>
      <c r="P198" s="449" t="str">
        <f t="shared" si="43"/>
        <v/>
      </c>
    </row>
    <row r="199" spans="1:16" s="11" customFormat="1" ht="15" customHeight="1">
      <c r="A199" s="35">
        <f t="shared" si="49"/>
        <v>179</v>
      </c>
      <c r="B199" s="29"/>
      <c r="C199" s="251"/>
      <c r="D199" s="30"/>
      <c r="E199" s="252" t="str">
        <f t="shared" si="42"/>
        <v/>
      </c>
      <c r="F199" s="255" t="str">
        <f t="shared" si="44"/>
        <v/>
      </c>
      <c r="G199" s="31" t="str">
        <f t="shared" si="45"/>
        <v/>
      </c>
      <c r="H199" s="30"/>
      <c r="I199" s="30"/>
      <c r="J199" s="30"/>
      <c r="K199" s="256" t="str">
        <f t="shared" si="46"/>
        <v/>
      </c>
      <c r="L199" s="257" t="str">
        <f t="shared" si="47"/>
        <v/>
      </c>
      <c r="M199" s="258"/>
      <c r="N199" s="31" t="str">
        <f t="shared" si="48"/>
        <v/>
      </c>
      <c r="O199" s="251"/>
      <c r="P199" s="449" t="str">
        <f t="shared" si="43"/>
        <v/>
      </c>
    </row>
    <row r="200" spans="1:16" s="11" customFormat="1" ht="15" customHeight="1">
      <c r="A200" s="35">
        <f t="shared" si="49"/>
        <v>180</v>
      </c>
      <c r="B200" s="29"/>
      <c r="C200" s="251"/>
      <c r="D200" s="30"/>
      <c r="E200" s="252" t="str">
        <f t="shared" si="42"/>
        <v/>
      </c>
      <c r="F200" s="255" t="str">
        <f t="shared" si="44"/>
        <v/>
      </c>
      <c r="G200" s="31" t="str">
        <f t="shared" si="45"/>
        <v/>
      </c>
      <c r="H200" s="30"/>
      <c r="I200" s="30"/>
      <c r="J200" s="30"/>
      <c r="K200" s="256" t="str">
        <f t="shared" si="46"/>
        <v/>
      </c>
      <c r="L200" s="257" t="str">
        <f t="shared" si="47"/>
        <v/>
      </c>
      <c r="M200" s="258"/>
      <c r="N200" s="31" t="str">
        <f t="shared" si="48"/>
        <v/>
      </c>
      <c r="O200" s="251"/>
      <c r="P200" s="449" t="str">
        <f t="shared" si="43"/>
        <v/>
      </c>
    </row>
    <row r="201" spans="1:16" s="11" customFormat="1" ht="15" customHeight="1">
      <c r="A201" s="35">
        <f t="shared" si="49"/>
        <v>181</v>
      </c>
      <c r="B201" s="29"/>
      <c r="C201" s="251"/>
      <c r="D201" s="30"/>
      <c r="E201" s="252" t="str">
        <f t="shared" si="42"/>
        <v/>
      </c>
      <c r="F201" s="255" t="str">
        <f t="shared" si="44"/>
        <v/>
      </c>
      <c r="G201" s="31" t="str">
        <f t="shared" si="45"/>
        <v/>
      </c>
      <c r="H201" s="30"/>
      <c r="I201" s="30"/>
      <c r="J201" s="30"/>
      <c r="K201" s="256" t="str">
        <f t="shared" si="46"/>
        <v/>
      </c>
      <c r="L201" s="257" t="str">
        <f t="shared" si="47"/>
        <v/>
      </c>
      <c r="M201" s="258"/>
      <c r="N201" s="31" t="str">
        <f t="shared" si="48"/>
        <v/>
      </c>
      <c r="O201" s="251"/>
      <c r="P201" s="449" t="str">
        <f t="shared" si="43"/>
        <v/>
      </c>
    </row>
    <row r="202" spans="1:16" s="11" customFormat="1" ht="15" customHeight="1">
      <c r="A202" s="35">
        <f t="shared" si="49"/>
        <v>182</v>
      </c>
      <c r="B202" s="29"/>
      <c r="C202" s="251"/>
      <c r="D202" s="30"/>
      <c r="E202" s="252" t="str">
        <f t="shared" si="42"/>
        <v/>
      </c>
      <c r="F202" s="255" t="str">
        <f t="shared" si="44"/>
        <v/>
      </c>
      <c r="G202" s="31" t="str">
        <f t="shared" si="45"/>
        <v/>
      </c>
      <c r="H202" s="30"/>
      <c r="I202" s="30"/>
      <c r="J202" s="30"/>
      <c r="K202" s="256" t="str">
        <f t="shared" si="46"/>
        <v/>
      </c>
      <c r="L202" s="257" t="str">
        <f t="shared" si="47"/>
        <v/>
      </c>
      <c r="M202" s="258"/>
      <c r="N202" s="31" t="str">
        <f t="shared" si="48"/>
        <v/>
      </c>
      <c r="O202" s="251"/>
      <c r="P202" s="449" t="str">
        <f t="shared" si="43"/>
        <v/>
      </c>
    </row>
    <row r="203" spans="1:16" s="11" customFormat="1" ht="15" customHeight="1">
      <c r="A203" s="35">
        <f t="shared" si="49"/>
        <v>183</v>
      </c>
      <c r="B203" s="29"/>
      <c r="C203" s="251"/>
      <c r="D203" s="30"/>
      <c r="E203" s="252" t="str">
        <f t="shared" si="42"/>
        <v/>
      </c>
      <c r="F203" s="255" t="str">
        <f t="shared" si="44"/>
        <v/>
      </c>
      <c r="G203" s="31" t="str">
        <f t="shared" si="45"/>
        <v/>
      </c>
      <c r="H203" s="30"/>
      <c r="I203" s="30"/>
      <c r="J203" s="30"/>
      <c r="K203" s="256" t="str">
        <f t="shared" si="46"/>
        <v/>
      </c>
      <c r="L203" s="257" t="str">
        <f t="shared" si="47"/>
        <v/>
      </c>
      <c r="M203" s="258"/>
      <c r="N203" s="31" t="str">
        <f t="shared" si="48"/>
        <v/>
      </c>
      <c r="O203" s="251"/>
      <c r="P203" s="449" t="str">
        <f t="shared" si="43"/>
        <v/>
      </c>
    </row>
    <row r="204" spans="1:16" s="11" customFormat="1" ht="15" customHeight="1">
      <c r="A204" s="35">
        <f t="shared" si="49"/>
        <v>184</v>
      </c>
      <c r="B204" s="29"/>
      <c r="C204" s="251"/>
      <c r="D204" s="30"/>
      <c r="E204" s="252" t="str">
        <f t="shared" si="42"/>
        <v/>
      </c>
      <c r="F204" s="255" t="str">
        <f t="shared" si="44"/>
        <v/>
      </c>
      <c r="G204" s="31" t="str">
        <f t="shared" si="45"/>
        <v/>
      </c>
      <c r="H204" s="30"/>
      <c r="I204" s="30"/>
      <c r="J204" s="30"/>
      <c r="K204" s="256" t="str">
        <f t="shared" si="46"/>
        <v/>
      </c>
      <c r="L204" s="257" t="str">
        <f t="shared" si="47"/>
        <v/>
      </c>
      <c r="M204" s="258"/>
      <c r="N204" s="31" t="str">
        <f t="shared" si="48"/>
        <v/>
      </c>
      <c r="O204" s="251"/>
      <c r="P204" s="449" t="str">
        <f t="shared" si="43"/>
        <v/>
      </c>
    </row>
    <row r="205" spans="1:16" s="11" customFormat="1" ht="15" customHeight="1">
      <c r="A205" s="35">
        <f t="shared" si="49"/>
        <v>185</v>
      </c>
      <c r="B205" s="29"/>
      <c r="C205" s="251"/>
      <c r="D205" s="30"/>
      <c r="E205" s="252" t="str">
        <f t="shared" si="42"/>
        <v/>
      </c>
      <c r="F205" s="255" t="str">
        <f t="shared" si="44"/>
        <v/>
      </c>
      <c r="G205" s="31" t="str">
        <f t="shared" si="45"/>
        <v/>
      </c>
      <c r="H205" s="30"/>
      <c r="I205" s="30"/>
      <c r="J205" s="30"/>
      <c r="K205" s="256" t="str">
        <f t="shared" si="46"/>
        <v/>
      </c>
      <c r="L205" s="257" t="str">
        <f t="shared" si="47"/>
        <v/>
      </c>
      <c r="M205" s="258"/>
      <c r="N205" s="31" t="str">
        <f t="shared" si="48"/>
        <v/>
      </c>
      <c r="O205" s="251"/>
      <c r="P205" s="449" t="str">
        <f t="shared" si="43"/>
        <v/>
      </c>
    </row>
    <row r="206" spans="1:16" s="11" customFormat="1" ht="15" customHeight="1">
      <c r="A206" s="35">
        <f t="shared" si="49"/>
        <v>186</v>
      </c>
      <c r="B206" s="29"/>
      <c r="C206" s="251"/>
      <c r="D206" s="30"/>
      <c r="E206" s="252" t="str">
        <f t="shared" si="42"/>
        <v/>
      </c>
      <c r="F206" s="255" t="str">
        <f t="shared" si="44"/>
        <v/>
      </c>
      <c r="G206" s="31" t="str">
        <f t="shared" si="45"/>
        <v/>
      </c>
      <c r="H206" s="30"/>
      <c r="I206" s="30"/>
      <c r="J206" s="30"/>
      <c r="K206" s="256" t="str">
        <f t="shared" si="46"/>
        <v/>
      </c>
      <c r="L206" s="257" t="str">
        <f t="shared" si="47"/>
        <v/>
      </c>
      <c r="M206" s="258"/>
      <c r="N206" s="31" t="str">
        <f t="shared" si="48"/>
        <v/>
      </c>
      <c r="O206" s="251"/>
      <c r="P206" s="449" t="str">
        <f t="shared" si="43"/>
        <v/>
      </c>
    </row>
    <row r="207" spans="1:16" s="11" customFormat="1" ht="15" customHeight="1">
      <c r="A207" s="35">
        <f t="shared" si="49"/>
        <v>187</v>
      </c>
      <c r="B207" s="29"/>
      <c r="C207" s="251"/>
      <c r="D207" s="30"/>
      <c r="E207" s="252" t="str">
        <f t="shared" si="42"/>
        <v/>
      </c>
      <c r="F207" s="255" t="str">
        <f t="shared" si="44"/>
        <v/>
      </c>
      <c r="G207" s="31" t="str">
        <f t="shared" si="45"/>
        <v/>
      </c>
      <c r="H207" s="30"/>
      <c r="I207" s="30"/>
      <c r="J207" s="30"/>
      <c r="K207" s="256" t="str">
        <f t="shared" si="46"/>
        <v/>
      </c>
      <c r="L207" s="257" t="str">
        <f t="shared" si="47"/>
        <v/>
      </c>
      <c r="M207" s="258"/>
      <c r="N207" s="31" t="str">
        <f t="shared" si="48"/>
        <v/>
      </c>
      <c r="O207" s="251"/>
      <c r="P207" s="449" t="str">
        <f t="shared" si="43"/>
        <v/>
      </c>
    </row>
    <row r="208" spans="1:16" s="11" customFormat="1" ht="15" customHeight="1">
      <c r="A208" s="35">
        <f t="shared" si="49"/>
        <v>188</v>
      </c>
      <c r="B208" s="29"/>
      <c r="C208" s="251"/>
      <c r="D208" s="30"/>
      <c r="E208" s="252" t="str">
        <f t="shared" si="42"/>
        <v/>
      </c>
      <c r="F208" s="255" t="str">
        <f t="shared" si="44"/>
        <v/>
      </c>
      <c r="G208" s="31" t="str">
        <f t="shared" si="45"/>
        <v/>
      </c>
      <c r="H208" s="30"/>
      <c r="I208" s="30"/>
      <c r="J208" s="30"/>
      <c r="K208" s="256" t="str">
        <f t="shared" si="46"/>
        <v/>
      </c>
      <c r="L208" s="257" t="str">
        <f t="shared" si="47"/>
        <v/>
      </c>
      <c r="M208" s="258"/>
      <c r="N208" s="31" t="str">
        <f t="shared" si="48"/>
        <v/>
      </c>
      <c r="O208" s="251"/>
      <c r="P208" s="449" t="str">
        <f t="shared" si="43"/>
        <v/>
      </c>
    </row>
    <row r="209" spans="1:16" s="11" customFormat="1" ht="15" customHeight="1">
      <c r="A209" s="35">
        <f t="shared" si="49"/>
        <v>189</v>
      </c>
      <c r="B209" s="29"/>
      <c r="C209" s="251"/>
      <c r="D209" s="30"/>
      <c r="E209" s="252" t="str">
        <f t="shared" si="42"/>
        <v/>
      </c>
      <c r="F209" s="255" t="str">
        <f t="shared" si="44"/>
        <v/>
      </c>
      <c r="G209" s="31" t="str">
        <f t="shared" si="45"/>
        <v/>
      </c>
      <c r="H209" s="30"/>
      <c r="I209" s="30"/>
      <c r="J209" s="30"/>
      <c r="K209" s="256" t="str">
        <f t="shared" si="46"/>
        <v/>
      </c>
      <c r="L209" s="257" t="str">
        <f t="shared" si="47"/>
        <v/>
      </c>
      <c r="M209" s="258"/>
      <c r="N209" s="31" t="str">
        <f t="shared" si="48"/>
        <v/>
      </c>
      <c r="O209" s="251"/>
      <c r="P209" s="449" t="str">
        <f t="shared" si="43"/>
        <v/>
      </c>
    </row>
    <row r="210" spans="1:16" s="11" customFormat="1" ht="15" customHeight="1">
      <c r="A210" s="35">
        <f t="shared" si="49"/>
        <v>190</v>
      </c>
      <c r="B210" s="29"/>
      <c r="C210" s="251"/>
      <c r="D210" s="30"/>
      <c r="E210" s="252" t="str">
        <f t="shared" si="42"/>
        <v/>
      </c>
      <c r="F210" s="255" t="str">
        <f t="shared" si="44"/>
        <v/>
      </c>
      <c r="G210" s="31" t="str">
        <f t="shared" si="45"/>
        <v/>
      </c>
      <c r="H210" s="30"/>
      <c r="I210" s="30"/>
      <c r="J210" s="30"/>
      <c r="K210" s="256" t="str">
        <f t="shared" si="46"/>
        <v/>
      </c>
      <c r="L210" s="257" t="str">
        <f t="shared" si="47"/>
        <v/>
      </c>
      <c r="M210" s="258"/>
      <c r="N210" s="31" t="str">
        <f t="shared" si="48"/>
        <v/>
      </c>
      <c r="O210" s="251"/>
      <c r="P210" s="449" t="str">
        <f t="shared" si="43"/>
        <v/>
      </c>
    </row>
    <row r="211" spans="1:16" s="11" customFormat="1" ht="15" customHeight="1">
      <c r="A211" s="35">
        <f t="shared" si="49"/>
        <v>191</v>
      </c>
      <c r="B211" s="29"/>
      <c r="C211" s="251"/>
      <c r="D211" s="30"/>
      <c r="E211" s="252" t="str">
        <f t="shared" si="42"/>
        <v/>
      </c>
      <c r="F211" s="255" t="str">
        <f t="shared" si="44"/>
        <v/>
      </c>
      <c r="G211" s="31" t="str">
        <f t="shared" si="45"/>
        <v/>
      </c>
      <c r="H211" s="30"/>
      <c r="I211" s="30"/>
      <c r="J211" s="30"/>
      <c r="K211" s="256" t="str">
        <f t="shared" si="46"/>
        <v/>
      </c>
      <c r="L211" s="257" t="str">
        <f t="shared" si="47"/>
        <v/>
      </c>
      <c r="M211" s="258"/>
      <c r="N211" s="31" t="str">
        <f t="shared" si="48"/>
        <v/>
      </c>
      <c r="O211" s="251"/>
      <c r="P211" s="449" t="str">
        <f t="shared" si="43"/>
        <v/>
      </c>
    </row>
    <row r="212" spans="1:16" s="11" customFormat="1" ht="15" customHeight="1">
      <c r="A212" s="35">
        <f t="shared" si="49"/>
        <v>192</v>
      </c>
      <c r="B212" s="29"/>
      <c r="C212" s="251"/>
      <c r="D212" s="30"/>
      <c r="E212" s="252" t="str">
        <f t="shared" si="42"/>
        <v/>
      </c>
      <c r="F212" s="255" t="str">
        <f t="shared" si="44"/>
        <v/>
      </c>
      <c r="G212" s="31" t="str">
        <f t="shared" si="45"/>
        <v/>
      </c>
      <c r="H212" s="30"/>
      <c r="I212" s="30"/>
      <c r="J212" s="30"/>
      <c r="K212" s="256" t="str">
        <f t="shared" si="46"/>
        <v/>
      </c>
      <c r="L212" s="257" t="str">
        <f t="shared" si="47"/>
        <v/>
      </c>
      <c r="M212" s="258"/>
      <c r="N212" s="31" t="str">
        <f t="shared" si="48"/>
        <v/>
      </c>
      <c r="O212" s="251"/>
      <c r="P212" s="449" t="str">
        <f t="shared" si="43"/>
        <v/>
      </c>
    </row>
    <row r="213" spans="1:16" s="11" customFormat="1" ht="15" customHeight="1">
      <c r="A213" s="35">
        <f t="shared" si="49"/>
        <v>193</v>
      </c>
      <c r="B213" s="29"/>
      <c r="C213" s="251"/>
      <c r="D213" s="30"/>
      <c r="E213" s="252" t="str">
        <f t="shared" si="42"/>
        <v/>
      </c>
      <c r="F213" s="255" t="str">
        <f t="shared" si="44"/>
        <v/>
      </c>
      <c r="G213" s="31" t="str">
        <f t="shared" si="45"/>
        <v/>
      </c>
      <c r="H213" s="30"/>
      <c r="I213" s="30"/>
      <c r="J213" s="30"/>
      <c r="K213" s="256" t="str">
        <f t="shared" si="46"/>
        <v/>
      </c>
      <c r="L213" s="257" t="str">
        <f t="shared" si="47"/>
        <v/>
      </c>
      <c r="M213" s="258"/>
      <c r="N213" s="31" t="str">
        <f t="shared" si="48"/>
        <v/>
      </c>
      <c r="O213" s="251"/>
      <c r="P213" s="449" t="str">
        <f t="shared" si="43"/>
        <v/>
      </c>
    </row>
    <row r="214" spans="1:16" s="11" customFormat="1" ht="15" customHeight="1">
      <c r="A214" s="35">
        <f t="shared" si="49"/>
        <v>194</v>
      </c>
      <c r="B214" s="29"/>
      <c r="C214" s="251"/>
      <c r="D214" s="30"/>
      <c r="E214" s="252" t="str">
        <f t="shared" si="42"/>
        <v/>
      </c>
      <c r="F214" s="255" t="str">
        <f t="shared" si="44"/>
        <v/>
      </c>
      <c r="G214" s="31" t="str">
        <f t="shared" si="45"/>
        <v/>
      </c>
      <c r="H214" s="30"/>
      <c r="I214" s="30"/>
      <c r="J214" s="30"/>
      <c r="K214" s="256" t="str">
        <f t="shared" si="46"/>
        <v/>
      </c>
      <c r="L214" s="257" t="str">
        <f t="shared" si="47"/>
        <v/>
      </c>
      <c r="M214" s="258"/>
      <c r="N214" s="31" t="str">
        <f t="shared" si="48"/>
        <v/>
      </c>
      <c r="O214" s="251"/>
      <c r="P214" s="449" t="str">
        <f t="shared" si="43"/>
        <v/>
      </c>
    </row>
    <row r="215" spans="1:16" s="11" customFormat="1" ht="15" customHeight="1">
      <c r="A215" s="35">
        <f t="shared" si="49"/>
        <v>195</v>
      </c>
      <c r="B215" s="29"/>
      <c r="C215" s="251"/>
      <c r="D215" s="30"/>
      <c r="E215" s="252" t="str">
        <f t="shared" si="42"/>
        <v/>
      </c>
      <c r="F215" s="255" t="str">
        <f t="shared" si="44"/>
        <v/>
      </c>
      <c r="G215" s="31" t="str">
        <f t="shared" si="45"/>
        <v/>
      </c>
      <c r="H215" s="30"/>
      <c r="I215" s="30"/>
      <c r="J215" s="30"/>
      <c r="K215" s="256" t="str">
        <f t="shared" si="46"/>
        <v/>
      </c>
      <c r="L215" s="257" t="str">
        <f t="shared" si="47"/>
        <v/>
      </c>
      <c r="M215" s="258"/>
      <c r="N215" s="31" t="str">
        <f t="shared" si="48"/>
        <v/>
      </c>
      <c r="O215" s="251"/>
      <c r="P215" s="449" t="str">
        <f t="shared" si="43"/>
        <v/>
      </c>
    </row>
    <row r="216" spans="1:16" s="11" customFormat="1" ht="15" customHeight="1">
      <c r="A216" s="35">
        <f t="shared" si="49"/>
        <v>196</v>
      </c>
      <c r="B216" s="29"/>
      <c r="C216" s="251"/>
      <c r="D216" s="30"/>
      <c r="E216" s="252" t="str">
        <f t="shared" si="42"/>
        <v/>
      </c>
      <c r="F216" s="255" t="str">
        <f t="shared" si="44"/>
        <v/>
      </c>
      <c r="G216" s="31" t="str">
        <f t="shared" si="45"/>
        <v/>
      </c>
      <c r="H216" s="30"/>
      <c r="I216" s="30"/>
      <c r="J216" s="30"/>
      <c r="K216" s="256" t="str">
        <f t="shared" si="46"/>
        <v/>
      </c>
      <c r="L216" s="257" t="str">
        <f t="shared" si="47"/>
        <v/>
      </c>
      <c r="M216" s="258"/>
      <c r="N216" s="31" t="str">
        <f t="shared" si="48"/>
        <v/>
      </c>
      <c r="O216" s="251"/>
      <c r="P216" s="449" t="str">
        <f t="shared" si="43"/>
        <v/>
      </c>
    </row>
    <row r="217" spans="1:16" s="11" customFormat="1" ht="15" customHeight="1">
      <c r="A217" s="35">
        <f t="shared" si="49"/>
        <v>197</v>
      </c>
      <c r="B217" s="29"/>
      <c r="C217" s="251"/>
      <c r="D217" s="30"/>
      <c r="E217" s="252" t="str">
        <f t="shared" si="42"/>
        <v/>
      </c>
      <c r="F217" s="255" t="str">
        <f t="shared" si="44"/>
        <v/>
      </c>
      <c r="G217" s="31" t="str">
        <f t="shared" si="45"/>
        <v/>
      </c>
      <c r="H217" s="30"/>
      <c r="I217" s="30"/>
      <c r="J217" s="30"/>
      <c r="K217" s="256" t="str">
        <f t="shared" si="46"/>
        <v/>
      </c>
      <c r="L217" s="257" t="str">
        <f t="shared" si="47"/>
        <v/>
      </c>
      <c r="M217" s="258"/>
      <c r="N217" s="31" t="str">
        <f t="shared" si="48"/>
        <v/>
      </c>
      <c r="O217" s="251"/>
      <c r="P217" s="449" t="str">
        <f t="shared" si="43"/>
        <v/>
      </c>
    </row>
    <row r="218" spans="1:16" s="11" customFormat="1" ht="15" customHeight="1">
      <c r="A218" s="35">
        <f t="shared" si="49"/>
        <v>198</v>
      </c>
      <c r="B218" s="29"/>
      <c r="C218" s="251"/>
      <c r="D218" s="30"/>
      <c r="E218" s="252" t="str">
        <f t="shared" si="42"/>
        <v/>
      </c>
      <c r="F218" s="255" t="str">
        <f t="shared" si="44"/>
        <v/>
      </c>
      <c r="G218" s="31" t="str">
        <f t="shared" si="45"/>
        <v/>
      </c>
      <c r="H218" s="30"/>
      <c r="I218" s="30"/>
      <c r="J218" s="30"/>
      <c r="K218" s="256" t="str">
        <f t="shared" si="46"/>
        <v/>
      </c>
      <c r="L218" s="257" t="str">
        <f t="shared" si="47"/>
        <v/>
      </c>
      <c r="M218" s="258"/>
      <c r="N218" s="31" t="str">
        <f t="shared" si="48"/>
        <v/>
      </c>
      <c r="O218" s="251"/>
      <c r="P218" s="449" t="str">
        <f t="shared" si="43"/>
        <v/>
      </c>
    </row>
    <row r="219" spans="1:16" s="11" customFormat="1" ht="15" customHeight="1">
      <c r="A219" s="35">
        <f t="shared" si="49"/>
        <v>199</v>
      </c>
      <c r="B219" s="29"/>
      <c r="C219" s="251"/>
      <c r="D219" s="30"/>
      <c r="E219" s="252" t="str">
        <f t="shared" si="42"/>
        <v/>
      </c>
      <c r="F219" s="255" t="str">
        <f t="shared" si="44"/>
        <v/>
      </c>
      <c r="G219" s="31" t="str">
        <f t="shared" si="45"/>
        <v/>
      </c>
      <c r="H219" s="30"/>
      <c r="I219" s="30"/>
      <c r="J219" s="30"/>
      <c r="K219" s="256" t="str">
        <f t="shared" si="46"/>
        <v/>
      </c>
      <c r="L219" s="257" t="str">
        <f t="shared" si="47"/>
        <v/>
      </c>
      <c r="M219" s="258"/>
      <c r="N219" s="31" t="str">
        <f t="shared" si="48"/>
        <v/>
      </c>
      <c r="O219" s="251"/>
      <c r="P219" s="449" t="str">
        <f t="shared" si="43"/>
        <v/>
      </c>
    </row>
    <row r="220" spans="1:16" s="11" customFormat="1" ht="15" customHeight="1">
      <c r="A220" s="35">
        <f t="shared" si="49"/>
        <v>200</v>
      </c>
      <c r="B220" s="29"/>
      <c r="C220" s="251"/>
      <c r="D220" s="30"/>
      <c r="E220" s="252" t="str">
        <f t="shared" si="42"/>
        <v/>
      </c>
      <c r="F220" s="255" t="str">
        <f t="shared" si="44"/>
        <v/>
      </c>
      <c r="G220" s="31" t="str">
        <f t="shared" si="45"/>
        <v/>
      </c>
      <c r="H220" s="30"/>
      <c r="I220" s="30"/>
      <c r="J220" s="30"/>
      <c r="K220" s="256" t="str">
        <f t="shared" si="46"/>
        <v/>
      </c>
      <c r="L220" s="257" t="str">
        <f t="shared" si="47"/>
        <v/>
      </c>
      <c r="M220" s="258"/>
      <c r="N220" s="31" t="str">
        <f t="shared" si="48"/>
        <v/>
      </c>
      <c r="O220" s="251"/>
      <c r="P220" s="449" t="str">
        <f t="shared" si="43"/>
        <v/>
      </c>
    </row>
    <row r="221" spans="1:16" s="11" customFormat="1" ht="15" customHeight="1">
      <c r="A221" s="35">
        <f t="shared" si="49"/>
        <v>201</v>
      </c>
      <c r="B221" s="29"/>
      <c r="C221" s="251"/>
      <c r="D221" s="30"/>
      <c r="E221" s="252" t="str">
        <f t="shared" si="42"/>
        <v/>
      </c>
      <c r="F221" s="255" t="str">
        <f t="shared" si="44"/>
        <v/>
      </c>
      <c r="G221" s="31" t="str">
        <f t="shared" si="45"/>
        <v/>
      </c>
      <c r="H221" s="30"/>
      <c r="I221" s="30"/>
      <c r="J221" s="30"/>
      <c r="K221" s="256" t="str">
        <f t="shared" si="46"/>
        <v/>
      </c>
      <c r="L221" s="257" t="str">
        <f t="shared" si="47"/>
        <v/>
      </c>
      <c r="M221" s="258"/>
      <c r="N221" s="31" t="str">
        <f t="shared" si="48"/>
        <v/>
      </c>
      <c r="O221" s="251"/>
      <c r="P221" s="449" t="str">
        <f t="shared" si="43"/>
        <v/>
      </c>
    </row>
    <row r="222" spans="1:16" s="11" customFormat="1" ht="15" customHeight="1">
      <c r="A222" s="35">
        <f t="shared" si="49"/>
        <v>202</v>
      </c>
      <c r="B222" s="29"/>
      <c r="C222" s="251"/>
      <c r="D222" s="30"/>
      <c r="E222" s="252" t="str">
        <f t="shared" si="42"/>
        <v/>
      </c>
      <c r="F222" s="255" t="str">
        <f t="shared" si="44"/>
        <v/>
      </c>
      <c r="G222" s="31" t="str">
        <f t="shared" si="45"/>
        <v/>
      </c>
      <c r="H222" s="30"/>
      <c r="I222" s="30"/>
      <c r="J222" s="30"/>
      <c r="K222" s="256" t="str">
        <f t="shared" si="46"/>
        <v/>
      </c>
      <c r="L222" s="257" t="str">
        <f t="shared" si="47"/>
        <v/>
      </c>
      <c r="M222" s="258"/>
      <c r="N222" s="31" t="str">
        <f t="shared" si="48"/>
        <v/>
      </c>
      <c r="O222" s="251"/>
      <c r="P222" s="449" t="str">
        <f t="shared" si="43"/>
        <v/>
      </c>
    </row>
    <row r="223" spans="1:16" s="11" customFormat="1" ht="15" customHeight="1">
      <c r="A223" s="35">
        <f t="shared" si="49"/>
        <v>203</v>
      </c>
      <c r="B223" s="29"/>
      <c r="C223" s="251"/>
      <c r="D223" s="30"/>
      <c r="E223" s="252" t="str">
        <f t="shared" si="42"/>
        <v/>
      </c>
      <c r="F223" s="255" t="str">
        <f t="shared" si="44"/>
        <v/>
      </c>
      <c r="G223" s="31" t="str">
        <f t="shared" si="45"/>
        <v/>
      </c>
      <c r="H223" s="30"/>
      <c r="I223" s="30"/>
      <c r="J223" s="30"/>
      <c r="K223" s="256" t="str">
        <f t="shared" si="46"/>
        <v/>
      </c>
      <c r="L223" s="257" t="str">
        <f t="shared" si="47"/>
        <v/>
      </c>
      <c r="M223" s="258"/>
      <c r="N223" s="31" t="str">
        <f t="shared" si="48"/>
        <v/>
      </c>
      <c r="O223" s="251"/>
      <c r="P223" s="449" t="str">
        <f t="shared" si="43"/>
        <v/>
      </c>
    </row>
    <row r="224" spans="1:16" s="11" customFormat="1" ht="15" customHeight="1">
      <c r="A224" s="35">
        <f t="shared" si="49"/>
        <v>204</v>
      </c>
      <c r="B224" s="29"/>
      <c r="C224" s="251"/>
      <c r="D224" s="30"/>
      <c r="E224" s="252" t="str">
        <f t="shared" si="42"/>
        <v/>
      </c>
      <c r="F224" s="255" t="str">
        <f t="shared" si="44"/>
        <v/>
      </c>
      <c r="G224" s="31" t="str">
        <f t="shared" si="45"/>
        <v/>
      </c>
      <c r="H224" s="30"/>
      <c r="I224" s="30"/>
      <c r="J224" s="30"/>
      <c r="K224" s="256" t="str">
        <f t="shared" si="46"/>
        <v/>
      </c>
      <c r="L224" s="257" t="str">
        <f t="shared" si="47"/>
        <v/>
      </c>
      <c r="M224" s="258"/>
      <c r="N224" s="31" t="str">
        <f t="shared" si="48"/>
        <v/>
      </c>
      <c r="O224" s="251"/>
      <c r="P224" s="449" t="str">
        <f t="shared" si="43"/>
        <v/>
      </c>
    </row>
    <row r="225" spans="1:16" s="11" customFormat="1" ht="15" customHeight="1">
      <c r="A225" s="35">
        <f t="shared" si="49"/>
        <v>205</v>
      </c>
      <c r="B225" s="29"/>
      <c r="C225" s="251"/>
      <c r="D225" s="30"/>
      <c r="E225" s="252" t="str">
        <f t="shared" si="42"/>
        <v/>
      </c>
      <c r="F225" s="255" t="str">
        <f t="shared" si="44"/>
        <v/>
      </c>
      <c r="G225" s="31" t="str">
        <f t="shared" si="45"/>
        <v/>
      </c>
      <c r="H225" s="30"/>
      <c r="I225" s="30"/>
      <c r="J225" s="30"/>
      <c r="K225" s="256" t="str">
        <f t="shared" si="46"/>
        <v/>
      </c>
      <c r="L225" s="257" t="str">
        <f t="shared" si="47"/>
        <v/>
      </c>
      <c r="M225" s="258"/>
      <c r="N225" s="31" t="str">
        <f t="shared" si="48"/>
        <v/>
      </c>
      <c r="O225" s="251"/>
      <c r="P225" s="449" t="str">
        <f t="shared" si="43"/>
        <v/>
      </c>
    </row>
    <row r="226" spans="1:16" s="11" customFormat="1" ht="15" customHeight="1">
      <c r="A226" s="35">
        <f t="shared" si="49"/>
        <v>206</v>
      </c>
      <c r="B226" s="29"/>
      <c r="C226" s="251"/>
      <c r="D226" s="30"/>
      <c r="E226" s="252" t="str">
        <f t="shared" si="42"/>
        <v/>
      </c>
      <c r="F226" s="255" t="str">
        <f t="shared" si="44"/>
        <v/>
      </c>
      <c r="G226" s="31" t="str">
        <f t="shared" si="45"/>
        <v/>
      </c>
      <c r="H226" s="30"/>
      <c r="I226" s="30"/>
      <c r="J226" s="30"/>
      <c r="K226" s="256" t="str">
        <f t="shared" si="46"/>
        <v/>
      </c>
      <c r="L226" s="257" t="str">
        <f t="shared" si="47"/>
        <v/>
      </c>
      <c r="M226" s="258"/>
      <c r="N226" s="31" t="str">
        <f t="shared" si="48"/>
        <v/>
      </c>
      <c r="O226" s="251"/>
      <c r="P226" s="449" t="str">
        <f t="shared" si="43"/>
        <v/>
      </c>
    </row>
    <row r="227" spans="1:16" s="11" customFormat="1" ht="15" customHeight="1">
      <c r="A227" s="35">
        <f t="shared" si="49"/>
        <v>207</v>
      </c>
      <c r="B227" s="29"/>
      <c r="C227" s="251"/>
      <c r="D227" s="30"/>
      <c r="E227" s="252" t="str">
        <f t="shared" si="42"/>
        <v/>
      </c>
      <c r="F227" s="255" t="str">
        <f t="shared" si="44"/>
        <v/>
      </c>
      <c r="G227" s="31" t="str">
        <f t="shared" si="45"/>
        <v/>
      </c>
      <c r="H227" s="30"/>
      <c r="I227" s="30"/>
      <c r="J227" s="30"/>
      <c r="K227" s="256" t="str">
        <f t="shared" si="46"/>
        <v/>
      </c>
      <c r="L227" s="257" t="str">
        <f t="shared" si="47"/>
        <v/>
      </c>
      <c r="M227" s="258"/>
      <c r="N227" s="31" t="str">
        <f t="shared" si="48"/>
        <v/>
      </c>
      <c r="O227" s="251"/>
      <c r="P227" s="449" t="str">
        <f t="shared" si="43"/>
        <v/>
      </c>
    </row>
    <row r="228" spans="1:16" s="11" customFormat="1" ht="15" customHeight="1">
      <c r="A228" s="35">
        <f t="shared" si="49"/>
        <v>208</v>
      </c>
      <c r="B228" s="29"/>
      <c r="C228" s="251"/>
      <c r="D228" s="30"/>
      <c r="E228" s="252" t="str">
        <f t="shared" si="42"/>
        <v/>
      </c>
      <c r="F228" s="255" t="str">
        <f t="shared" si="44"/>
        <v/>
      </c>
      <c r="G228" s="31" t="str">
        <f t="shared" si="45"/>
        <v/>
      </c>
      <c r="H228" s="30"/>
      <c r="I228" s="30"/>
      <c r="J228" s="30"/>
      <c r="K228" s="256" t="str">
        <f t="shared" si="46"/>
        <v/>
      </c>
      <c r="L228" s="257" t="str">
        <f t="shared" si="47"/>
        <v/>
      </c>
      <c r="M228" s="258"/>
      <c r="N228" s="31" t="str">
        <f t="shared" si="48"/>
        <v/>
      </c>
      <c r="O228" s="251"/>
      <c r="P228" s="449" t="str">
        <f t="shared" si="43"/>
        <v/>
      </c>
    </row>
    <row r="229" spans="1:16" s="11" customFormat="1" ht="15" customHeight="1">
      <c r="A229" s="35">
        <f t="shared" si="49"/>
        <v>209</v>
      </c>
      <c r="B229" s="29"/>
      <c r="C229" s="251"/>
      <c r="D229" s="30"/>
      <c r="E229" s="252" t="str">
        <f t="shared" si="42"/>
        <v/>
      </c>
      <c r="F229" s="255" t="str">
        <f t="shared" si="44"/>
        <v/>
      </c>
      <c r="G229" s="31" t="str">
        <f t="shared" si="45"/>
        <v/>
      </c>
      <c r="H229" s="30"/>
      <c r="I229" s="30"/>
      <c r="J229" s="30"/>
      <c r="K229" s="256" t="str">
        <f t="shared" si="46"/>
        <v/>
      </c>
      <c r="L229" s="257" t="str">
        <f t="shared" si="47"/>
        <v/>
      </c>
      <c r="M229" s="258"/>
      <c r="N229" s="31" t="str">
        <f t="shared" si="48"/>
        <v/>
      </c>
      <c r="O229" s="251"/>
      <c r="P229" s="449" t="str">
        <f t="shared" si="43"/>
        <v/>
      </c>
    </row>
    <row r="230" spans="1:16" s="11" customFormat="1" ht="15" customHeight="1">
      <c r="A230" s="35">
        <f t="shared" si="49"/>
        <v>210</v>
      </c>
      <c r="B230" s="29"/>
      <c r="C230" s="251"/>
      <c r="D230" s="30"/>
      <c r="E230" s="252" t="str">
        <f t="shared" si="42"/>
        <v/>
      </c>
      <c r="F230" s="255" t="str">
        <f t="shared" si="44"/>
        <v/>
      </c>
      <c r="G230" s="31" t="str">
        <f t="shared" si="45"/>
        <v/>
      </c>
      <c r="H230" s="30"/>
      <c r="I230" s="30"/>
      <c r="J230" s="30"/>
      <c r="K230" s="256" t="str">
        <f t="shared" si="46"/>
        <v/>
      </c>
      <c r="L230" s="257" t="str">
        <f t="shared" si="47"/>
        <v/>
      </c>
      <c r="M230" s="258"/>
      <c r="N230" s="31" t="str">
        <f t="shared" si="48"/>
        <v/>
      </c>
      <c r="O230" s="251"/>
      <c r="P230" s="449" t="str">
        <f t="shared" si="43"/>
        <v/>
      </c>
    </row>
    <row r="231" spans="1:16" s="11" customFormat="1" ht="15" customHeight="1">
      <c r="A231" s="35">
        <f t="shared" si="49"/>
        <v>211</v>
      </c>
      <c r="B231" s="29"/>
      <c r="C231" s="251"/>
      <c r="D231" s="30"/>
      <c r="E231" s="252" t="str">
        <f t="shared" si="42"/>
        <v/>
      </c>
      <c r="F231" s="255" t="str">
        <f t="shared" si="44"/>
        <v/>
      </c>
      <c r="G231" s="31" t="str">
        <f t="shared" si="45"/>
        <v/>
      </c>
      <c r="H231" s="30"/>
      <c r="I231" s="30"/>
      <c r="J231" s="30"/>
      <c r="K231" s="256" t="str">
        <f t="shared" si="46"/>
        <v/>
      </c>
      <c r="L231" s="257" t="str">
        <f t="shared" si="47"/>
        <v/>
      </c>
      <c r="M231" s="258"/>
      <c r="N231" s="31" t="str">
        <f t="shared" si="48"/>
        <v/>
      </c>
      <c r="O231" s="251"/>
      <c r="P231" s="449" t="str">
        <f t="shared" si="43"/>
        <v/>
      </c>
    </row>
    <row r="232" spans="1:16" s="11" customFormat="1" ht="15" customHeight="1">
      <c r="A232" s="35">
        <f t="shared" si="49"/>
        <v>212</v>
      </c>
      <c r="B232" s="29"/>
      <c r="C232" s="251"/>
      <c r="D232" s="30"/>
      <c r="E232" s="252" t="str">
        <f t="shared" si="42"/>
        <v/>
      </c>
      <c r="F232" s="255" t="str">
        <f t="shared" si="44"/>
        <v/>
      </c>
      <c r="G232" s="31" t="str">
        <f t="shared" si="45"/>
        <v/>
      </c>
      <c r="H232" s="30"/>
      <c r="I232" s="30"/>
      <c r="J232" s="30"/>
      <c r="K232" s="256" t="str">
        <f t="shared" si="46"/>
        <v/>
      </c>
      <c r="L232" s="257" t="str">
        <f t="shared" si="47"/>
        <v/>
      </c>
      <c r="M232" s="258"/>
      <c r="N232" s="31" t="str">
        <f t="shared" si="48"/>
        <v/>
      </c>
      <c r="O232" s="251"/>
      <c r="P232" s="449" t="str">
        <f t="shared" si="43"/>
        <v/>
      </c>
    </row>
    <row r="233" spans="1:16" s="11" customFormat="1" ht="15" customHeight="1">
      <c r="A233" s="35">
        <f t="shared" si="49"/>
        <v>213</v>
      </c>
      <c r="B233" s="29"/>
      <c r="C233" s="251"/>
      <c r="D233" s="30"/>
      <c r="E233" s="252" t="str">
        <f t="shared" si="42"/>
        <v/>
      </c>
      <c r="F233" s="255" t="str">
        <f t="shared" si="44"/>
        <v/>
      </c>
      <c r="G233" s="31" t="str">
        <f t="shared" si="45"/>
        <v/>
      </c>
      <c r="H233" s="30"/>
      <c r="I233" s="30"/>
      <c r="J233" s="30"/>
      <c r="K233" s="256" t="str">
        <f t="shared" si="46"/>
        <v/>
      </c>
      <c r="L233" s="257" t="str">
        <f t="shared" si="47"/>
        <v/>
      </c>
      <c r="M233" s="258"/>
      <c r="N233" s="31" t="str">
        <f t="shared" si="48"/>
        <v/>
      </c>
      <c r="O233" s="251"/>
      <c r="P233" s="449" t="str">
        <f t="shared" si="43"/>
        <v/>
      </c>
    </row>
    <row r="234" spans="1:16" s="11" customFormat="1" ht="15" customHeight="1">
      <c r="A234" s="35">
        <f t="shared" si="49"/>
        <v>214</v>
      </c>
      <c r="B234" s="29"/>
      <c r="C234" s="251"/>
      <c r="D234" s="30"/>
      <c r="E234" s="252" t="str">
        <f t="shared" si="42"/>
        <v/>
      </c>
      <c r="F234" s="255" t="str">
        <f t="shared" si="44"/>
        <v/>
      </c>
      <c r="G234" s="31" t="str">
        <f t="shared" si="45"/>
        <v/>
      </c>
      <c r="H234" s="30"/>
      <c r="I234" s="30"/>
      <c r="J234" s="30"/>
      <c r="K234" s="256" t="str">
        <f t="shared" si="46"/>
        <v/>
      </c>
      <c r="L234" s="257" t="str">
        <f t="shared" si="47"/>
        <v/>
      </c>
      <c r="M234" s="258"/>
      <c r="N234" s="31" t="str">
        <f t="shared" si="48"/>
        <v/>
      </c>
      <c r="O234" s="251"/>
      <c r="P234" s="449" t="str">
        <f t="shared" si="43"/>
        <v/>
      </c>
    </row>
    <row r="235" spans="1:16" s="11" customFormat="1" ht="15" customHeight="1">
      <c r="A235" s="35">
        <f t="shared" si="49"/>
        <v>215</v>
      </c>
      <c r="B235" s="29"/>
      <c r="C235" s="251"/>
      <c r="D235" s="30"/>
      <c r="E235" s="252" t="str">
        <f t="shared" si="42"/>
        <v/>
      </c>
      <c r="F235" s="255" t="str">
        <f t="shared" si="44"/>
        <v/>
      </c>
      <c r="G235" s="31" t="str">
        <f t="shared" si="45"/>
        <v/>
      </c>
      <c r="H235" s="30"/>
      <c r="I235" s="30"/>
      <c r="J235" s="30"/>
      <c r="K235" s="256" t="str">
        <f t="shared" si="46"/>
        <v/>
      </c>
      <c r="L235" s="257" t="str">
        <f t="shared" si="47"/>
        <v/>
      </c>
      <c r="M235" s="258"/>
      <c r="N235" s="31" t="str">
        <f t="shared" si="48"/>
        <v/>
      </c>
      <c r="O235" s="251"/>
      <c r="P235" s="449" t="str">
        <f t="shared" si="43"/>
        <v/>
      </c>
    </row>
    <row r="236" spans="1:16" s="11" customFormat="1" ht="15" customHeight="1">
      <c r="A236" s="35">
        <f t="shared" si="49"/>
        <v>216</v>
      </c>
      <c r="B236" s="29"/>
      <c r="C236" s="251"/>
      <c r="D236" s="30"/>
      <c r="E236" s="252" t="str">
        <f t="shared" si="42"/>
        <v/>
      </c>
      <c r="F236" s="255" t="str">
        <f t="shared" si="44"/>
        <v/>
      </c>
      <c r="G236" s="31" t="str">
        <f t="shared" si="45"/>
        <v/>
      </c>
      <c r="H236" s="30"/>
      <c r="I236" s="30"/>
      <c r="J236" s="30"/>
      <c r="K236" s="256" t="str">
        <f t="shared" si="46"/>
        <v/>
      </c>
      <c r="L236" s="257" t="str">
        <f t="shared" si="47"/>
        <v/>
      </c>
      <c r="M236" s="258"/>
      <c r="N236" s="31" t="str">
        <f t="shared" si="48"/>
        <v/>
      </c>
      <c r="O236" s="251"/>
      <c r="P236" s="449" t="str">
        <f t="shared" si="43"/>
        <v/>
      </c>
    </row>
    <row r="237" spans="1:16" s="11" customFormat="1" ht="15" customHeight="1">
      <c r="A237" s="35">
        <f t="shared" si="49"/>
        <v>217</v>
      </c>
      <c r="B237" s="29"/>
      <c r="C237" s="251"/>
      <c r="D237" s="30"/>
      <c r="E237" s="252" t="str">
        <f t="shared" si="42"/>
        <v/>
      </c>
      <c r="F237" s="255" t="str">
        <f t="shared" si="44"/>
        <v/>
      </c>
      <c r="G237" s="31" t="str">
        <f t="shared" si="45"/>
        <v/>
      </c>
      <c r="H237" s="30"/>
      <c r="I237" s="30"/>
      <c r="J237" s="30"/>
      <c r="K237" s="256" t="str">
        <f t="shared" si="46"/>
        <v/>
      </c>
      <c r="L237" s="257" t="str">
        <f t="shared" si="47"/>
        <v/>
      </c>
      <c r="M237" s="258"/>
      <c r="N237" s="31" t="str">
        <f t="shared" si="48"/>
        <v/>
      </c>
      <c r="O237" s="251"/>
      <c r="P237" s="449" t="str">
        <f t="shared" si="43"/>
        <v/>
      </c>
    </row>
    <row r="238" spans="1:16" s="11" customFormat="1" ht="15" customHeight="1">
      <c r="A238" s="35">
        <f t="shared" si="49"/>
        <v>218</v>
      </c>
      <c r="B238" s="29"/>
      <c r="C238" s="251"/>
      <c r="D238" s="30"/>
      <c r="E238" s="252" t="str">
        <f t="shared" si="42"/>
        <v/>
      </c>
      <c r="F238" s="255" t="str">
        <f t="shared" si="44"/>
        <v/>
      </c>
      <c r="G238" s="31" t="str">
        <f t="shared" si="45"/>
        <v/>
      </c>
      <c r="H238" s="30"/>
      <c r="I238" s="30"/>
      <c r="J238" s="30"/>
      <c r="K238" s="256" t="str">
        <f t="shared" si="46"/>
        <v/>
      </c>
      <c r="L238" s="257" t="str">
        <f t="shared" si="47"/>
        <v/>
      </c>
      <c r="M238" s="258"/>
      <c r="N238" s="31" t="str">
        <f t="shared" si="48"/>
        <v/>
      </c>
      <c r="O238" s="251"/>
      <c r="P238" s="449" t="str">
        <f t="shared" si="43"/>
        <v/>
      </c>
    </row>
    <row r="239" spans="1:16" s="11" customFormat="1" ht="15" customHeight="1">
      <c r="A239" s="35">
        <f t="shared" si="49"/>
        <v>219</v>
      </c>
      <c r="B239" s="29"/>
      <c r="C239" s="251"/>
      <c r="D239" s="30"/>
      <c r="E239" s="252" t="str">
        <f t="shared" si="42"/>
        <v/>
      </c>
      <c r="F239" s="255" t="str">
        <f t="shared" si="44"/>
        <v/>
      </c>
      <c r="G239" s="31" t="str">
        <f t="shared" si="45"/>
        <v/>
      </c>
      <c r="H239" s="30"/>
      <c r="I239" s="30"/>
      <c r="J239" s="30"/>
      <c r="K239" s="256" t="str">
        <f t="shared" si="46"/>
        <v/>
      </c>
      <c r="L239" s="257" t="str">
        <f t="shared" si="47"/>
        <v/>
      </c>
      <c r="M239" s="258"/>
      <c r="N239" s="31" t="str">
        <f t="shared" si="48"/>
        <v/>
      </c>
      <c r="O239" s="251"/>
      <c r="P239" s="449" t="str">
        <f t="shared" si="43"/>
        <v/>
      </c>
    </row>
    <row r="240" spans="1:16" s="11" customFormat="1" ht="15" customHeight="1">
      <c r="A240" s="35">
        <f t="shared" si="49"/>
        <v>220</v>
      </c>
      <c r="B240" s="29"/>
      <c r="C240" s="251"/>
      <c r="D240" s="30"/>
      <c r="E240" s="252" t="str">
        <f t="shared" si="42"/>
        <v/>
      </c>
      <c r="F240" s="255" t="str">
        <f t="shared" si="44"/>
        <v/>
      </c>
      <c r="G240" s="31" t="str">
        <f t="shared" si="45"/>
        <v/>
      </c>
      <c r="H240" s="30"/>
      <c r="I240" s="30"/>
      <c r="J240" s="30"/>
      <c r="K240" s="256" t="str">
        <f t="shared" si="46"/>
        <v/>
      </c>
      <c r="L240" s="257" t="str">
        <f t="shared" si="47"/>
        <v/>
      </c>
      <c r="M240" s="258"/>
      <c r="N240" s="31" t="str">
        <f t="shared" si="48"/>
        <v/>
      </c>
      <c r="O240" s="251"/>
      <c r="P240" s="449" t="str">
        <f t="shared" si="43"/>
        <v/>
      </c>
    </row>
    <row r="241" spans="1:16" s="11" customFormat="1" ht="15" customHeight="1">
      <c r="A241" s="35">
        <f t="shared" si="49"/>
        <v>221</v>
      </c>
      <c r="B241" s="29"/>
      <c r="C241" s="251"/>
      <c r="D241" s="30"/>
      <c r="E241" s="252" t="str">
        <f t="shared" si="42"/>
        <v/>
      </c>
      <c r="F241" s="255" t="str">
        <f t="shared" si="44"/>
        <v/>
      </c>
      <c r="G241" s="31" t="str">
        <f t="shared" si="45"/>
        <v/>
      </c>
      <c r="H241" s="30"/>
      <c r="I241" s="30"/>
      <c r="J241" s="30"/>
      <c r="K241" s="256" t="str">
        <f t="shared" si="46"/>
        <v/>
      </c>
      <c r="L241" s="257" t="str">
        <f t="shared" si="47"/>
        <v/>
      </c>
      <c r="M241" s="258"/>
      <c r="N241" s="31" t="str">
        <f t="shared" si="48"/>
        <v/>
      </c>
      <c r="O241" s="251"/>
      <c r="P241" s="449" t="str">
        <f t="shared" si="43"/>
        <v/>
      </c>
    </row>
    <row r="242" spans="1:16" s="11" customFormat="1" ht="15" customHeight="1">
      <c r="A242" s="35">
        <f t="shared" si="49"/>
        <v>222</v>
      </c>
      <c r="B242" s="29"/>
      <c r="C242" s="251"/>
      <c r="D242" s="30"/>
      <c r="E242" s="252" t="str">
        <f t="shared" si="42"/>
        <v/>
      </c>
      <c r="F242" s="255" t="str">
        <f t="shared" si="44"/>
        <v/>
      </c>
      <c r="G242" s="31" t="str">
        <f t="shared" si="45"/>
        <v/>
      </c>
      <c r="H242" s="30"/>
      <c r="I242" s="30"/>
      <c r="J242" s="30"/>
      <c r="K242" s="256" t="str">
        <f t="shared" si="46"/>
        <v/>
      </c>
      <c r="L242" s="257" t="str">
        <f t="shared" si="47"/>
        <v/>
      </c>
      <c r="M242" s="258"/>
      <c r="N242" s="31" t="str">
        <f t="shared" si="48"/>
        <v/>
      </c>
      <c r="O242" s="251"/>
      <c r="P242" s="449" t="str">
        <f t="shared" si="43"/>
        <v/>
      </c>
    </row>
    <row r="243" spans="1:16" s="11" customFormat="1" ht="15" customHeight="1">
      <c r="A243" s="35">
        <f t="shared" si="49"/>
        <v>223</v>
      </c>
      <c r="B243" s="29"/>
      <c r="C243" s="251"/>
      <c r="D243" s="30"/>
      <c r="E243" s="252" t="str">
        <f t="shared" si="42"/>
        <v/>
      </c>
      <c r="F243" s="255" t="str">
        <f t="shared" si="44"/>
        <v/>
      </c>
      <c r="G243" s="31" t="str">
        <f t="shared" si="45"/>
        <v/>
      </c>
      <c r="H243" s="30"/>
      <c r="I243" s="30"/>
      <c r="J243" s="30"/>
      <c r="K243" s="256" t="str">
        <f t="shared" si="46"/>
        <v/>
      </c>
      <c r="L243" s="257" t="str">
        <f t="shared" si="47"/>
        <v/>
      </c>
      <c r="M243" s="258"/>
      <c r="N243" s="31" t="str">
        <f t="shared" si="48"/>
        <v/>
      </c>
      <c r="O243" s="251"/>
      <c r="P243" s="449" t="str">
        <f t="shared" si="43"/>
        <v/>
      </c>
    </row>
    <row r="244" spans="1:16" s="11" customFormat="1" ht="15" customHeight="1">
      <c r="A244" s="35">
        <f t="shared" si="49"/>
        <v>224</v>
      </c>
      <c r="B244" s="29"/>
      <c r="C244" s="251"/>
      <c r="D244" s="30"/>
      <c r="E244" s="252" t="str">
        <f t="shared" si="42"/>
        <v/>
      </c>
      <c r="F244" s="255" t="str">
        <f t="shared" si="44"/>
        <v/>
      </c>
      <c r="G244" s="31" t="str">
        <f t="shared" si="45"/>
        <v/>
      </c>
      <c r="H244" s="30"/>
      <c r="I244" s="30"/>
      <c r="J244" s="30"/>
      <c r="K244" s="256" t="str">
        <f t="shared" si="46"/>
        <v/>
      </c>
      <c r="L244" s="257" t="str">
        <f t="shared" si="47"/>
        <v/>
      </c>
      <c r="M244" s="258"/>
      <c r="N244" s="31" t="str">
        <f t="shared" si="48"/>
        <v/>
      </c>
      <c r="O244" s="251"/>
      <c r="P244" s="449" t="str">
        <f t="shared" si="43"/>
        <v/>
      </c>
    </row>
    <row r="245" spans="1:16" s="11" customFormat="1" ht="15" customHeight="1">
      <c r="A245" s="35">
        <f t="shared" si="49"/>
        <v>225</v>
      </c>
      <c r="B245" s="29"/>
      <c r="C245" s="251"/>
      <c r="D245" s="30"/>
      <c r="E245" s="252" t="str">
        <f t="shared" si="42"/>
        <v/>
      </c>
      <c r="F245" s="255" t="str">
        <f t="shared" si="44"/>
        <v/>
      </c>
      <c r="G245" s="31" t="str">
        <f t="shared" si="45"/>
        <v/>
      </c>
      <c r="H245" s="30"/>
      <c r="I245" s="30"/>
      <c r="J245" s="30"/>
      <c r="K245" s="256" t="str">
        <f t="shared" si="46"/>
        <v/>
      </c>
      <c r="L245" s="257" t="str">
        <f t="shared" si="47"/>
        <v/>
      </c>
      <c r="M245" s="258"/>
      <c r="N245" s="31" t="str">
        <f t="shared" si="48"/>
        <v/>
      </c>
      <c r="O245" s="251"/>
      <c r="P245" s="449" t="str">
        <f t="shared" si="43"/>
        <v/>
      </c>
    </row>
    <row r="246" spans="1:16" s="11" customFormat="1" ht="15" customHeight="1">
      <c r="A246" s="35">
        <f t="shared" si="49"/>
        <v>226</v>
      </c>
      <c r="B246" s="29"/>
      <c r="C246" s="251"/>
      <c r="D246" s="30"/>
      <c r="E246" s="252" t="str">
        <f t="shared" ref="E246:E309" si="50">IF(OR(D246="YES", D246="B",D246="BZ",D246="H",D246="HSP",D246="H/V",D246="SP",D246="V",D246="DS",D246="EM",D246="FHT",D246="GA",D246="HHT",D246="M",D246="RHT", D246="RHT/S", D246="RI",D246="S", D246="SW",D246="RELAY",D246="DH",D246="AD",D246="MAG",D246="FAN",D246="SA",,D246="SA",D246="SAA",D246="SAAB",D246="SAB", D246="SAPA",D246="SAPAB",D246="SAPB",D246="SACOA",D246="SACOB",D246="SACOAB", D246="SAPCOA", D246="SAPCOB",D246="SAPCOB",D246="SAPCOAB",D246="SALi", D246="SAALi",D246="SAPLi",D246="SAAR",,D246="SAPABR",D246="SAABR",D246="SAPCOLi",D246="SACOALi",D246="SAALiV",D246="SAPALiV",D246="SAAV",D246="SAPAV",D246="SAPABV",D246="SAABV", D246="COPI", D246="COPI-B", D246="PANEL",D246="BATT",D246="ANNUN", D246="BOOSTER",D246="SFD", D246="S/CO", D246="ET", D246="MOD-2", D246="MOD-10", D246="MOD-M",D246="MOD-R", D246="MOD-R6", D246="MOD-CR", D246="MOD-1", D246="MOD-S",D246="MOD-P",),"3", IF(OR(D246="EOL"),"m",""))</f>
        <v/>
      </c>
      <c r="F246" s="255" t="str">
        <f t="shared" si="44"/>
        <v/>
      </c>
      <c r="G246" s="31" t="str">
        <f t="shared" si="45"/>
        <v/>
      </c>
      <c r="H246" s="30"/>
      <c r="I246" s="30"/>
      <c r="J246" s="30"/>
      <c r="K246" s="256" t="str">
        <f t="shared" si="46"/>
        <v/>
      </c>
      <c r="L246" s="257" t="str">
        <f t="shared" si="47"/>
        <v/>
      </c>
      <c r="M246" s="258"/>
      <c r="N246" s="31" t="str">
        <f t="shared" si="48"/>
        <v/>
      </c>
      <c r="O246" s="251"/>
      <c r="P246" s="449" t="str">
        <f t="shared" ref="P246:P309" si="51">IF($D246="COPI-B","Built-in End of Life Timer will sound when it requires replacement ~5 years from date of install.",IF($D246="COPI","Built-in End of Life Timer will sound when it requires replacement ~5 years from date of install.",IF($D246="DS","__ inches of water",IF($D246="TS","See Sprinkler Company's report.",IF($D246="SS","See Sprinkler Company's report.",IF($D246="LA","See Sprinkler Company's report.",IF($D246="FS","See Sprinkler Company's report.",IF($D246="DH","Closes on Alarm",IF($D246="S","Sensitivity: V or % or seconds or flashes",IF($M246="OLD","Recommend Replacement",IF($D246="SUP","See Kitchen Suppression Company's report.","")))))))))))</f>
        <v/>
      </c>
    </row>
    <row r="247" spans="1:16" s="11" customFormat="1" ht="15" customHeight="1">
      <c r="A247" s="35">
        <f t="shared" si="49"/>
        <v>227</v>
      </c>
      <c r="B247" s="29"/>
      <c r="C247" s="251"/>
      <c r="D247" s="30"/>
      <c r="E247" s="252" t="str">
        <f t="shared" si="50"/>
        <v/>
      </c>
      <c r="F247" s="255" t="str">
        <f t="shared" ref="F247:F310" si="52">IF(OR(D247="PANEL", D247="ANNUN", D247="S/CO", D247="MOD-2", D247="MOD-10", D247="MOD-M",D247="ISO-D", D247="SFD", D247="DS", D247="ET", D247="FHT", D247="GA", D247="HHT", D247="M", D247="RHT", D247="RHT/S",D247="S",D247="S/CO", D247="FS",D247="TS",D247="SS",D247="LA",D247="FP",D247="PL",D247="SUP"), "3", IF(OR(D247="B", D247="BZ", D247="H", D247="HSP", D247="H/V", D247="SP", D247="V", D247="SW", D247="AD", D247="MAG", D247="FAN", D247="RI", D247="EOL", D247="EM",  D247="SW", D247="RELAY", D247="DH",D247="MOD-R", D247="MOD-R6", D247="MOD-CR"), "m", ""))</f>
        <v/>
      </c>
      <c r="G247" s="31" t="str">
        <f t="shared" ref="G247:G310" si="53">IF(OR(D247="YES",D247="PANEL",D247="BOOSTER",D247="B",D247="BZ",D247="H",D247="HSP",D247="H/V",D247="SP",D247="V",D247="AD",D247="MAG",D247="FAN",D247="RELAY",D247="DH",D247="SW",D247="MOD-R", D247="MOD-R6", D247="MOD-CR",D247="ISO-A"),"3",IF(OR(D247="SFD"),"m",""))</f>
        <v/>
      </c>
      <c r="H247" s="30"/>
      <c r="I247" s="30"/>
      <c r="J247" s="30"/>
      <c r="K247" s="256" t="str">
        <f t="shared" ref="K247:K310" si="54">IF(D247="EOL","3","")</f>
        <v/>
      </c>
      <c r="L247" s="257" t="str">
        <f t="shared" ref="L247:L310" si="55">IF(OR(D247="SA",D247="SAA",D247="SAAB",D247="SAB", D247="SAPA",D247="SAPAB",D247="SAPB",D247="SACOA",D247="SACOB",D247="SACOAB", D247="SAPCOA", D247="SAPCOB",D247="SAPCOB",D247="SAPCOAB",D247="SALi", D247="SAALi",D247="SAPLi",D247="SAAR",,D247="SAPABR",D247="SAABR",D247="SAPCOLi",D247="SACOALi",D247="SAALiV",D247="SAPALiV",D247="SAAV",D247="SAPAV",D247="SAPABV",D247="SAABV"),"3","")</f>
        <v/>
      </c>
      <c r="M247" s="258"/>
      <c r="N247" s="31" t="str">
        <f t="shared" ref="N247:N310" si="56">IF(OR(D247="PANEL", D247="ANNUN", D247="BATT",D247="BOOSTER",D247="B", D247="BZ", D247="H", D247="HSP", D247="H/V", D247="SP", D247="V", D247="DS", D247="EOL", D247="EM", D247="ET", D247="FHT", D247="GA", D247="HHT", D247="M", D247="RHT",D247="RHT/S", D247="RI", D247="S",D247="S/CO",D247="SW",D247="ISO-D",D247="ISO-A",D247="SA",D247="SAA",D247="SAAB",D247="SAB", D247="SAPA",D247="SAPAB",D247="SAPB",D247="SACOA",D247="SACOB",D247="SACOAB", D247="SAPCOA", D247="SAPCOB",D247="SAPCOB",D247="SAPCOAB",D247="SALi", D247="SAALi",D247="SAPLi",D247="SAAR",D247="SAPABR",D247="SAABR",,D247="SAPCOLi",D247="SACOALi",D247="SAALiV",D247="SAPALiV",D247="SAAV",D247="SAPAV",D247="SAPABV",D247="SAABV", D247="COPI", D247="COPI-B", D247="SW",D247="MOD-1", D247="MOD-S",D247="MOD-P",D247="MOD-2", D247="MOD-10", D247="MOD-M",D247="MOD-R", D247="MOD-R6", D247="MOD-CR",D247="SFD"), "3", IF(OR(D247="RELAY", D247="AD", D247="MAG", D247="FAN",D247="DH"), "m", ""))</f>
        <v/>
      </c>
      <c r="O247" s="251"/>
      <c r="P247" s="449" t="str">
        <f t="shared" si="51"/>
        <v/>
      </c>
    </row>
    <row r="248" spans="1:16" s="11" customFormat="1" ht="15" customHeight="1">
      <c r="A248" s="35">
        <f t="shared" ref="A248:A311" si="57">A247+1</f>
        <v>228</v>
      </c>
      <c r="B248" s="29"/>
      <c r="C248" s="251"/>
      <c r="D248" s="30"/>
      <c r="E248" s="252" t="str">
        <f t="shared" si="50"/>
        <v/>
      </c>
      <c r="F248" s="255" t="str">
        <f t="shared" si="52"/>
        <v/>
      </c>
      <c r="G248" s="31" t="str">
        <f t="shared" si="53"/>
        <v/>
      </c>
      <c r="H248" s="30"/>
      <c r="I248" s="30"/>
      <c r="J248" s="30"/>
      <c r="K248" s="256" t="str">
        <f t="shared" si="54"/>
        <v/>
      </c>
      <c r="L248" s="257" t="str">
        <f t="shared" si="55"/>
        <v/>
      </c>
      <c r="M248" s="258"/>
      <c r="N248" s="31" t="str">
        <f t="shared" si="56"/>
        <v/>
      </c>
      <c r="O248" s="251"/>
      <c r="P248" s="449" t="str">
        <f t="shared" si="51"/>
        <v/>
      </c>
    </row>
    <row r="249" spans="1:16" s="11" customFormat="1" ht="15" customHeight="1">
      <c r="A249" s="35">
        <f t="shared" si="57"/>
        <v>229</v>
      </c>
      <c r="B249" s="29"/>
      <c r="C249" s="251"/>
      <c r="D249" s="30"/>
      <c r="E249" s="252" t="str">
        <f t="shared" si="50"/>
        <v/>
      </c>
      <c r="F249" s="255" t="str">
        <f t="shared" si="52"/>
        <v/>
      </c>
      <c r="G249" s="31" t="str">
        <f t="shared" si="53"/>
        <v/>
      </c>
      <c r="H249" s="30"/>
      <c r="I249" s="30"/>
      <c r="J249" s="30"/>
      <c r="K249" s="256" t="str">
        <f t="shared" si="54"/>
        <v/>
      </c>
      <c r="L249" s="257" t="str">
        <f t="shared" si="55"/>
        <v/>
      </c>
      <c r="M249" s="258"/>
      <c r="N249" s="31" t="str">
        <f t="shared" si="56"/>
        <v/>
      </c>
      <c r="O249" s="251"/>
      <c r="P249" s="449" t="str">
        <f t="shared" si="51"/>
        <v/>
      </c>
    </row>
    <row r="250" spans="1:16" s="11" customFormat="1" ht="15" customHeight="1">
      <c r="A250" s="35">
        <f t="shared" si="57"/>
        <v>230</v>
      </c>
      <c r="B250" s="29"/>
      <c r="C250" s="251"/>
      <c r="D250" s="30"/>
      <c r="E250" s="252" t="str">
        <f t="shared" si="50"/>
        <v/>
      </c>
      <c r="F250" s="255" t="str">
        <f t="shared" si="52"/>
        <v/>
      </c>
      <c r="G250" s="31" t="str">
        <f t="shared" si="53"/>
        <v/>
      </c>
      <c r="H250" s="30"/>
      <c r="I250" s="30"/>
      <c r="J250" s="30"/>
      <c r="K250" s="256" t="str">
        <f t="shared" si="54"/>
        <v/>
      </c>
      <c r="L250" s="257" t="str">
        <f t="shared" si="55"/>
        <v/>
      </c>
      <c r="M250" s="258"/>
      <c r="N250" s="31" t="str">
        <f t="shared" si="56"/>
        <v/>
      </c>
      <c r="O250" s="251"/>
      <c r="P250" s="449" t="str">
        <f t="shared" si="51"/>
        <v/>
      </c>
    </row>
    <row r="251" spans="1:16" s="11" customFormat="1" ht="15" customHeight="1">
      <c r="A251" s="35">
        <f t="shared" si="57"/>
        <v>231</v>
      </c>
      <c r="B251" s="29"/>
      <c r="C251" s="251"/>
      <c r="D251" s="30"/>
      <c r="E251" s="252" t="str">
        <f t="shared" si="50"/>
        <v/>
      </c>
      <c r="F251" s="255" t="str">
        <f t="shared" si="52"/>
        <v/>
      </c>
      <c r="G251" s="31" t="str">
        <f t="shared" si="53"/>
        <v/>
      </c>
      <c r="H251" s="30"/>
      <c r="I251" s="30"/>
      <c r="J251" s="30"/>
      <c r="K251" s="256" t="str">
        <f t="shared" si="54"/>
        <v/>
      </c>
      <c r="L251" s="257" t="str">
        <f t="shared" si="55"/>
        <v/>
      </c>
      <c r="M251" s="258"/>
      <c r="N251" s="31" t="str">
        <f t="shared" si="56"/>
        <v/>
      </c>
      <c r="O251" s="251"/>
      <c r="P251" s="449" t="str">
        <f t="shared" si="51"/>
        <v/>
      </c>
    </row>
    <row r="252" spans="1:16" s="11" customFormat="1" ht="15" customHeight="1">
      <c r="A252" s="35">
        <f t="shared" si="57"/>
        <v>232</v>
      </c>
      <c r="B252" s="29"/>
      <c r="C252" s="251"/>
      <c r="D252" s="30"/>
      <c r="E252" s="252" t="str">
        <f t="shared" si="50"/>
        <v/>
      </c>
      <c r="F252" s="255" t="str">
        <f t="shared" si="52"/>
        <v/>
      </c>
      <c r="G252" s="31" t="str">
        <f t="shared" si="53"/>
        <v/>
      </c>
      <c r="H252" s="30"/>
      <c r="I252" s="30"/>
      <c r="J252" s="30"/>
      <c r="K252" s="256" t="str">
        <f t="shared" si="54"/>
        <v/>
      </c>
      <c r="L252" s="257" t="str">
        <f t="shared" si="55"/>
        <v/>
      </c>
      <c r="M252" s="258"/>
      <c r="N252" s="31" t="str">
        <f t="shared" si="56"/>
        <v/>
      </c>
      <c r="O252" s="251"/>
      <c r="P252" s="449" t="str">
        <f t="shared" si="51"/>
        <v/>
      </c>
    </row>
    <row r="253" spans="1:16" s="11" customFormat="1" ht="15" customHeight="1">
      <c r="A253" s="35">
        <f t="shared" si="57"/>
        <v>233</v>
      </c>
      <c r="B253" s="29"/>
      <c r="C253" s="251"/>
      <c r="D253" s="30"/>
      <c r="E253" s="252" t="str">
        <f t="shared" si="50"/>
        <v/>
      </c>
      <c r="F253" s="255" t="str">
        <f t="shared" si="52"/>
        <v/>
      </c>
      <c r="G253" s="31" t="str">
        <f t="shared" si="53"/>
        <v/>
      </c>
      <c r="H253" s="30"/>
      <c r="I253" s="30"/>
      <c r="J253" s="30"/>
      <c r="K253" s="256" t="str">
        <f t="shared" si="54"/>
        <v/>
      </c>
      <c r="L253" s="257" t="str">
        <f t="shared" si="55"/>
        <v/>
      </c>
      <c r="M253" s="258"/>
      <c r="N253" s="31" t="str">
        <f t="shared" si="56"/>
        <v/>
      </c>
      <c r="O253" s="251"/>
      <c r="P253" s="449" t="str">
        <f t="shared" si="51"/>
        <v/>
      </c>
    </row>
    <row r="254" spans="1:16" s="11" customFormat="1" ht="15" customHeight="1">
      <c r="A254" s="35">
        <f t="shared" si="57"/>
        <v>234</v>
      </c>
      <c r="B254" s="29"/>
      <c r="C254" s="251"/>
      <c r="D254" s="30"/>
      <c r="E254" s="252" t="str">
        <f t="shared" si="50"/>
        <v/>
      </c>
      <c r="F254" s="255" t="str">
        <f t="shared" si="52"/>
        <v/>
      </c>
      <c r="G254" s="31" t="str">
        <f t="shared" si="53"/>
        <v/>
      </c>
      <c r="H254" s="30"/>
      <c r="I254" s="30"/>
      <c r="J254" s="30"/>
      <c r="K254" s="256" t="str">
        <f t="shared" si="54"/>
        <v/>
      </c>
      <c r="L254" s="257" t="str">
        <f t="shared" si="55"/>
        <v/>
      </c>
      <c r="M254" s="258"/>
      <c r="N254" s="31" t="str">
        <f t="shared" si="56"/>
        <v/>
      </c>
      <c r="O254" s="251"/>
      <c r="P254" s="449" t="str">
        <f t="shared" si="51"/>
        <v/>
      </c>
    </row>
    <row r="255" spans="1:16" s="11" customFormat="1" ht="15" customHeight="1">
      <c r="A255" s="35">
        <f t="shared" si="57"/>
        <v>235</v>
      </c>
      <c r="B255" s="29"/>
      <c r="C255" s="251"/>
      <c r="D255" s="30"/>
      <c r="E255" s="252" t="str">
        <f t="shared" si="50"/>
        <v/>
      </c>
      <c r="F255" s="255" t="str">
        <f t="shared" si="52"/>
        <v/>
      </c>
      <c r="G255" s="31" t="str">
        <f t="shared" si="53"/>
        <v/>
      </c>
      <c r="H255" s="30"/>
      <c r="I255" s="30"/>
      <c r="J255" s="30"/>
      <c r="K255" s="256" t="str">
        <f t="shared" si="54"/>
        <v/>
      </c>
      <c r="L255" s="257" t="str">
        <f t="shared" si="55"/>
        <v/>
      </c>
      <c r="M255" s="258"/>
      <c r="N255" s="31" t="str">
        <f t="shared" si="56"/>
        <v/>
      </c>
      <c r="O255" s="251"/>
      <c r="P255" s="449" t="str">
        <f t="shared" si="51"/>
        <v/>
      </c>
    </row>
    <row r="256" spans="1:16" s="11" customFormat="1" ht="15" customHeight="1">
      <c r="A256" s="35">
        <f t="shared" si="57"/>
        <v>236</v>
      </c>
      <c r="B256" s="29"/>
      <c r="C256" s="251"/>
      <c r="D256" s="30"/>
      <c r="E256" s="252" t="str">
        <f t="shared" si="50"/>
        <v/>
      </c>
      <c r="F256" s="255" t="str">
        <f t="shared" si="52"/>
        <v/>
      </c>
      <c r="G256" s="31" t="str">
        <f t="shared" si="53"/>
        <v/>
      </c>
      <c r="H256" s="30"/>
      <c r="I256" s="30"/>
      <c r="J256" s="30"/>
      <c r="K256" s="256" t="str">
        <f t="shared" si="54"/>
        <v/>
      </c>
      <c r="L256" s="257" t="str">
        <f t="shared" si="55"/>
        <v/>
      </c>
      <c r="M256" s="258"/>
      <c r="N256" s="31" t="str">
        <f t="shared" si="56"/>
        <v/>
      </c>
      <c r="O256" s="251"/>
      <c r="P256" s="449" t="str">
        <f t="shared" si="51"/>
        <v/>
      </c>
    </row>
    <row r="257" spans="1:16" s="11" customFormat="1" ht="15" customHeight="1">
      <c r="A257" s="35">
        <f t="shared" si="57"/>
        <v>237</v>
      </c>
      <c r="B257" s="29"/>
      <c r="C257" s="251"/>
      <c r="D257" s="30"/>
      <c r="E257" s="252" t="str">
        <f t="shared" si="50"/>
        <v/>
      </c>
      <c r="F257" s="255" t="str">
        <f t="shared" si="52"/>
        <v/>
      </c>
      <c r="G257" s="31" t="str">
        <f t="shared" si="53"/>
        <v/>
      </c>
      <c r="H257" s="30"/>
      <c r="I257" s="30"/>
      <c r="J257" s="30"/>
      <c r="K257" s="256" t="str">
        <f t="shared" si="54"/>
        <v/>
      </c>
      <c r="L257" s="257" t="str">
        <f t="shared" si="55"/>
        <v/>
      </c>
      <c r="M257" s="258"/>
      <c r="N257" s="31" t="str">
        <f t="shared" si="56"/>
        <v/>
      </c>
      <c r="O257" s="251"/>
      <c r="P257" s="449" t="str">
        <f t="shared" si="51"/>
        <v/>
      </c>
    </row>
    <row r="258" spans="1:16" s="11" customFormat="1" ht="15" customHeight="1">
      <c r="A258" s="35">
        <f t="shared" si="57"/>
        <v>238</v>
      </c>
      <c r="B258" s="29"/>
      <c r="C258" s="251"/>
      <c r="D258" s="30"/>
      <c r="E258" s="252" t="str">
        <f t="shared" si="50"/>
        <v/>
      </c>
      <c r="F258" s="255" t="str">
        <f t="shared" si="52"/>
        <v/>
      </c>
      <c r="G258" s="31" t="str">
        <f t="shared" si="53"/>
        <v/>
      </c>
      <c r="H258" s="30"/>
      <c r="I258" s="30"/>
      <c r="J258" s="30"/>
      <c r="K258" s="256" t="str">
        <f t="shared" si="54"/>
        <v/>
      </c>
      <c r="L258" s="257" t="str">
        <f t="shared" si="55"/>
        <v/>
      </c>
      <c r="M258" s="258"/>
      <c r="N258" s="31" t="str">
        <f t="shared" si="56"/>
        <v/>
      </c>
      <c r="O258" s="251"/>
      <c r="P258" s="449" t="str">
        <f t="shared" si="51"/>
        <v/>
      </c>
    </row>
    <row r="259" spans="1:16" s="11" customFormat="1" ht="15" customHeight="1">
      <c r="A259" s="35">
        <f t="shared" si="57"/>
        <v>239</v>
      </c>
      <c r="B259" s="29"/>
      <c r="C259" s="251"/>
      <c r="D259" s="30"/>
      <c r="E259" s="252" t="str">
        <f t="shared" si="50"/>
        <v/>
      </c>
      <c r="F259" s="255" t="str">
        <f t="shared" si="52"/>
        <v/>
      </c>
      <c r="G259" s="31" t="str">
        <f t="shared" si="53"/>
        <v/>
      </c>
      <c r="H259" s="30"/>
      <c r="I259" s="30"/>
      <c r="J259" s="30"/>
      <c r="K259" s="256" t="str">
        <f t="shared" si="54"/>
        <v/>
      </c>
      <c r="L259" s="257" t="str">
        <f t="shared" si="55"/>
        <v/>
      </c>
      <c r="M259" s="258"/>
      <c r="N259" s="31" t="str">
        <f t="shared" si="56"/>
        <v/>
      </c>
      <c r="O259" s="251"/>
      <c r="P259" s="449" t="str">
        <f t="shared" si="51"/>
        <v/>
      </c>
    </row>
    <row r="260" spans="1:16" s="11" customFormat="1" ht="15" customHeight="1">
      <c r="A260" s="35">
        <f t="shared" si="57"/>
        <v>240</v>
      </c>
      <c r="B260" s="29"/>
      <c r="C260" s="251"/>
      <c r="D260" s="30"/>
      <c r="E260" s="252" t="str">
        <f t="shared" si="50"/>
        <v/>
      </c>
      <c r="F260" s="255" t="str">
        <f t="shared" si="52"/>
        <v/>
      </c>
      <c r="G260" s="31" t="str">
        <f t="shared" si="53"/>
        <v/>
      </c>
      <c r="H260" s="30"/>
      <c r="I260" s="30"/>
      <c r="J260" s="30"/>
      <c r="K260" s="256" t="str">
        <f t="shared" si="54"/>
        <v/>
      </c>
      <c r="L260" s="257" t="str">
        <f t="shared" si="55"/>
        <v/>
      </c>
      <c r="M260" s="258"/>
      <c r="N260" s="31" t="str">
        <f t="shared" si="56"/>
        <v/>
      </c>
      <c r="O260" s="251"/>
      <c r="P260" s="449" t="str">
        <f t="shared" si="51"/>
        <v/>
      </c>
    </row>
    <row r="261" spans="1:16" s="11" customFormat="1" ht="15" customHeight="1">
      <c r="A261" s="35">
        <f t="shared" si="57"/>
        <v>241</v>
      </c>
      <c r="B261" s="29"/>
      <c r="C261" s="251"/>
      <c r="D261" s="30"/>
      <c r="E261" s="252" t="str">
        <f t="shared" si="50"/>
        <v/>
      </c>
      <c r="F261" s="255" t="str">
        <f t="shared" si="52"/>
        <v/>
      </c>
      <c r="G261" s="31" t="str">
        <f t="shared" si="53"/>
        <v/>
      </c>
      <c r="H261" s="30"/>
      <c r="I261" s="30"/>
      <c r="J261" s="30"/>
      <c r="K261" s="256" t="str">
        <f t="shared" si="54"/>
        <v/>
      </c>
      <c r="L261" s="257" t="str">
        <f t="shared" si="55"/>
        <v/>
      </c>
      <c r="M261" s="258"/>
      <c r="N261" s="31" t="str">
        <f t="shared" si="56"/>
        <v/>
      </c>
      <c r="O261" s="251"/>
      <c r="P261" s="449" t="str">
        <f t="shared" si="51"/>
        <v/>
      </c>
    </row>
    <row r="262" spans="1:16" s="11" customFormat="1" ht="15" customHeight="1">
      <c r="A262" s="35">
        <f t="shared" si="57"/>
        <v>242</v>
      </c>
      <c r="B262" s="29"/>
      <c r="C262" s="251"/>
      <c r="D262" s="30"/>
      <c r="E262" s="252" t="str">
        <f t="shared" si="50"/>
        <v/>
      </c>
      <c r="F262" s="255" t="str">
        <f t="shared" si="52"/>
        <v/>
      </c>
      <c r="G262" s="31" t="str">
        <f t="shared" si="53"/>
        <v/>
      </c>
      <c r="H262" s="30"/>
      <c r="I262" s="30"/>
      <c r="J262" s="30"/>
      <c r="K262" s="256" t="str">
        <f t="shared" si="54"/>
        <v/>
      </c>
      <c r="L262" s="257" t="str">
        <f t="shared" si="55"/>
        <v/>
      </c>
      <c r="M262" s="258"/>
      <c r="N262" s="31" t="str">
        <f t="shared" si="56"/>
        <v/>
      </c>
      <c r="O262" s="251"/>
      <c r="P262" s="449" t="str">
        <f t="shared" si="51"/>
        <v/>
      </c>
    </row>
    <row r="263" spans="1:16" s="11" customFormat="1" ht="15" customHeight="1">
      <c r="A263" s="35">
        <f t="shared" si="57"/>
        <v>243</v>
      </c>
      <c r="B263" s="29"/>
      <c r="C263" s="251"/>
      <c r="D263" s="30"/>
      <c r="E263" s="252" t="str">
        <f t="shared" si="50"/>
        <v/>
      </c>
      <c r="F263" s="255" t="str">
        <f t="shared" si="52"/>
        <v/>
      </c>
      <c r="G263" s="31" t="str">
        <f t="shared" si="53"/>
        <v/>
      </c>
      <c r="H263" s="30"/>
      <c r="I263" s="30"/>
      <c r="J263" s="30"/>
      <c r="K263" s="256" t="str">
        <f t="shared" si="54"/>
        <v/>
      </c>
      <c r="L263" s="257" t="str">
        <f t="shared" si="55"/>
        <v/>
      </c>
      <c r="M263" s="258"/>
      <c r="N263" s="31" t="str">
        <f t="shared" si="56"/>
        <v/>
      </c>
      <c r="O263" s="251"/>
      <c r="P263" s="449" t="str">
        <f t="shared" si="51"/>
        <v/>
      </c>
    </row>
    <row r="264" spans="1:16" s="11" customFormat="1" ht="15" customHeight="1">
      <c r="A264" s="35">
        <f t="shared" si="57"/>
        <v>244</v>
      </c>
      <c r="B264" s="29"/>
      <c r="C264" s="251"/>
      <c r="D264" s="30"/>
      <c r="E264" s="252" t="str">
        <f t="shared" si="50"/>
        <v/>
      </c>
      <c r="F264" s="255" t="str">
        <f t="shared" si="52"/>
        <v/>
      </c>
      <c r="G264" s="31" t="str">
        <f t="shared" si="53"/>
        <v/>
      </c>
      <c r="H264" s="30"/>
      <c r="I264" s="30"/>
      <c r="J264" s="30"/>
      <c r="K264" s="256" t="str">
        <f t="shared" si="54"/>
        <v/>
      </c>
      <c r="L264" s="257" t="str">
        <f t="shared" si="55"/>
        <v/>
      </c>
      <c r="M264" s="258"/>
      <c r="N264" s="31" t="str">
        <f t="shared" si="56"/>
        <v/>
      </c>
      <c r="O264" s="251"/>
      <c r="P264" s="449" t="str">
        <f t="shared" si="51"/>
        <v/>
      </c>
    </row>
    <row r="265" spans="1:16" s="11" customFormat="1" ht="15" customHeight="1">
      <c r="A265" s="35">
        <f t="shared" si="57"/>
        <v>245</v>
      </c>
      <c r="B265" s="29"/>
      <c r="C265" s="251"/>
      <c r="D265" s="30"/>
      <c r="E265" s="252" t="str">
        <f t="shared" si="50"/>
        <v/>
      </c>
      <c r="F265" s="255" t="str">
        <f t="shared" si="52"/>
        <v/>
      </c>
      <c r="G265" s="31" t="str">
        <f t="shared" si="53"/>
        <v/>
      </c>
      <c r="H265" s="30"/>
      <c r="I265" s="30"/>
      <c r="J265" s="30"/>
      <c r="K265" s="256" t="str">
        <f t="shared" si="54"/>
        <v/>
      </c>
      <c r="L265" s="257" t="str">
        <f t="shared" si="55"/>
        <v/>
      </c>
      <c r="M265" s="258"/>
      <c r="N265" s="31" t="str">
        <f t="shared" si="56"/>
        <v/>
      </c>
      <c r="O265" s="251"/>
      <c r="P265" s="449" t="str">
        <f t="shared" si="51"/>
        <v/>
      </c>
    </row>
    <row r="266" spans="1:16" s="11" customFormat="1" ht="15" customHeight="1">
      <c r="A266" s="35">
        <f t="shared" si="57"/>
        <v>246</v>
      </c>
      <c r="B266" s="29"/>
      <c r="C266" s="251"/>
      <c r="D266" s="30"/>
      <c r="E266" s="252" t="str">
        <f t="shared" si="50"/>
        <v/>
      </c>
      <c r="F266" s="255" t="str">
        <f t="shared" si="52"/>
        <v/>
      </c>
      <c r="G266" s="31" t="str">
        <f t="shared" si="53"/>
        <v/>
      </c>
      <c r="H266" s="30"/>
      <c r="I266" s="30"/>
      <c r="J266" s="30"/>
      <c r="K266" s="256" t="str">
        <f t="shared" si="54"/>
        <v/>
      </c>
      <c r="L266" s="257" t="str">
        <f t="shared" si="55"/>
        <v/>
      </c>
      <c r="M266" s="258"/>
      <c r="N266" s="31" t="str">
        <f t="shared" si="56"/>
        <v/>
      </c>
      <c r="O266" s="251"/>
      <c r="P266" s="449" t="str">
        <f t="shared" si="51"/>
        <v/>
      </c>
    </row>
    <row r="267" spans="1:16" s="11" customFormat="1" ht="15" customHeight="1">
      <c r="A267" s="35">
        <f t="shared" si="57"/>
        <v>247</v>
      </c>
      <c r="B267" s="29"/>
      <c r="C267" s="251"/>
      <c r="D267" s="30"/>
      <c r="E267" s="252" t="str">
        <f t="shared" si="50"/>
        <v/>
      </c>
      <c r="F267" s="255" t="str">
        <f t="shared" si="52"/>
        <v/>
      </c>
      <c r="G267" s="31" t="str">
        <f t="shared" si="53"/>
        <v/>
      </c>
      <c r="H267" s="30"/>
      <c r="I267" s="30"/>
      <c r="J267" s="30"/>
      <c r="K267" s="256" t="str">
        <f t="shared" si="54"/>
        <v/>
      </c>
      <c r="L267" s="257" t="str">
        <f t="shared" si="55"/>
        <v/>
      </c>
      <c r="M267" s="258"/>
      <c r="N267" s="31" t="str">
        <f t="shared" si="56"/>
        <v/>
      </c>
      <c r="O267" s="251"/>
      <c r="P267" s="449" t="str">
        <f t="shared" si="51"/>
        <v/>
      </c>
    </row>
    <row r="268" spans="1:16" s="11" customFormat="1" ht="15" customHeight="1">
      <c r="A268" s="35">
        <f t="shared" si="57"/>
        <v>248</v>
      </c>
      <c r="B268" s="29"/>
      <c r="C268" s="251"/>
      <c r="D268" s="30"/>
      <c r="E268" s="252" t="str">
        <f t="shared" si="50"/>
        <v/>
      </c>
      <c r="F268" s="255" t="str">
        <f t="shared" si="52"/>
        <v/>
      </c>
      <c r="G268" s="31" t="str">
        <f t="shared" si="53"/>
        <v/>
      </c>
      <c r="H268" s="30"/>
      <c r="I268" s="30"/>
      <c r="J268" s="30"/>
      <c r="K268" s="256" t="str">
        <f t="shared" si="54"/>
        <v/>
      </c>
      <c r="L268" s="257" t="str">
        <f t="shared" si="55"/>
        <v/>
      </c>
      <c r="M268" s="258"/>
      <c r="N268" s="31" t="str">
        <f t="shared" si="56"/>
        <v/>
      </c>
      <c r="O268" s="251"/>
      <c r="P268" s="449" t="str">
        <f t="shared" si="51"/>
        <v/>
      </c>
    </row>
    <row r="269" spans="1:16" s="11" customFormat="1" ht="15" customHeight="1">
      <c r="A269" s="35">
        <f t="shared" si="57"/>
        <v>249</v>
      </c>
      <c r="B269" s="29"/>
      <c r="C269" s="251"/>
      <c r="D269" s="30"/>
      <c r="E269" s="252" t="str">
        <f t="shared" si="50"/>
        <v/>
      </c>
      <c r="F269" s="255" t="str">
        <f t="shared" si="52"/>
        <v/>
      </c>
      <c r="G269" s="31" t="str">
        <f t="shared" si="53"/>
        <v/>
      </c>
      <c r="H269" s="30"/>
      <c r="I269" s="30"/>
      <c r="J269" s="30"/>
      <c r="K269" s="256" t="str">
        <f t="shared" si="54"/>
        <v/>
      </c>
      <c r="L269" s="257" t="str">
        <f t="shared" si="55"/>
        <v/>
      </c>
      <c r="M269" s="258"/>
      <c r="N269" s="31" t="str">
        <f t="shared" si="56"/>
        <v/>
      </c>
      <c r="O269" s="251"/>
      <c r="P269" s="449" t="str">
        <f t="shared" si="51"/>
        <v/>
      </c>
    </row>
    <row r="270" spans="1:16" s="11" customFormat="1" ht="15" customHeight="1">
      <c r="A270" s="35">
        <f t="shared" si="57"/>
        <v>250</v>
      </c>
      <c r="B270" s="29"/>
      <c r="C270" s="251"/>
      <c r="D270" s="30"/>
      <c r="E270" s="252" t="str">
        <f t="shared" si="50"/>
        <v/>
      </c>
      <c r="F270" s="255" t="str">
        <f t="shared" si="52"/>
        <v/>
      </c>
      <c r="G270" s="31" t="str">
        <f t="shared" si="53"/>
        <v/>
      </c>
      <c r="H270" s="30"/>
      <c r="I270" s="30"/>
      <c r="J270" s="30"/>
      <c r="K270" s="256" t="str">
        <f t="shared" si="54"/>
        <v/>
      </c>
      <c r="L270" s="257" t="str">
        <f t="shared" si="55"/>
        <v/>
      </c>
      <c r="M270" s="258"/>
      <c r="N270" s="31" t="str">
        <f t="shared" si="56"/>
        <v/>
      </c>
      <c r="O270" s="251"/>
      <c r="P270" s="449" t="str">
        <f t="shared" si="51"/>
        <v/>
      </c>
    </row>
    <row r="271" spans="1:16" s="11" customFormat="1" ht="15" customHeight="1">
      <c r="A271" s="35">
        <f t="shared" si="57"/>
        <v>251</v>
      </c>
      <c r="B271" s="29"/>
      <c r="C271" s="251"/>
      <c r="D271" s="30"/>
      <c r="E271" s="252" t="str">
        <f t="shared" si="50"/>
        <v/>
      </c>
      <c r="F271" s="255" t="str">
        <f t="shared" si="52"/>
        <v/>
      </c>
      <c r="G271" s="31" t="str">
        <f t="shared" si="53"/>
        <v/>
      </c>
      <c r="H271" s="30"/>
      <c r="I271" s="30"/>
      <c r="J271" s="30"/>
      <c r="K271" s="256" t="str">
        <f t="shared" si="54"/>
        <v/>
      </c>
      <c r="L271" s="257" t="str">
        <f t="shared" si="55"/>
        <v/>
      </c>
      <c r="M271" s="258"/>
      <c r="N271" s="31" t="str">
        <f t="shared" si="56"/>
        <v/>
      </c>
      <c r="O271" s="251"/>
      <c r="P271" s="449" t="str">
        <f t="shared" si="51"/>
        <v/>
      </c>
    </row>
    <row r="272" spans="1:16" s="11" customFormat="1" ht="15" customHeight="1">
      <c r="A272" s="35">
        <f t="shared" si="57"/>
        <v>252</v>
      </c>
      <c r="B272" s="29"/>
      <c r="C272" s="251"/>
      <c r="D272" s="30"/>
      <c r="E272" s="252" t="str">
        <f t="shared" si="50"/>
        <v/>
      </c>
      <c r="F272" s="255" t="str">
        <f t="shared" si="52"/>
        <v/>
      </c>
      <c r="G272" s="31" t="str">
        <f t="shared" si="53"/>
        <v/>
      </c>
      <c r="H272" s="30"/>
      <c r="I272" s="30"/>
      <c r="J272" s="30"/>
      <c r="K272" s="256" t="str">
        <f t="shared" si="54"/>
        <v/>
      </c>
      <c r="L272" s="257" t="str">
        <f t="shared" si="55"/>
        <v/>
      </c>
      <c r="M272" s="258"/>
      <c r="N272" s="31" t="str">
        <f t="shared" si="56"/>
        <v/>
      </c>
      <c r="O272" s="251"/>
      <c r="P272" s="449" t="str">
        <f t="shared" si="51"/>
        <v/>
      </c>
    </row>
    <row r="273" spans="1:16" s="11" customFormat="1" ht="15" customHeight="1">
      <c r="A273" s="35">
        <f t="shared" si="57"/>
        <v>253</v>
      </c>
      <c r="B273" s="29"/>
      <c r="C273" s="251"/>
      <c r="D273" s="30"/>
      <c r="E273" s="252" t="str">
        <f t="shared" si="50"/>
        <v/>
      </c>
      <c r="F273" s="255" t="str">
        <f t="shared" si="52"/>
        <v/>
      </c>
      <c r="G273" s="31" t="str">
        <f t="shared" si="53"/>
        <v/>
      </c>
      <c r="H273" s="30"/>
      <c r="I273" s="30"/>
      <c r="J273" s="30"/>
      <c r="K273" s="256" t="str">
        <f t="shared" si="54"/>
        <v/>
      </c>
      <c r="L273" s="257" t="str">
        <f t="shared" si="55"/>
        <v/>
      </c>
      <c r="M273" s="258"/>
      <c r="N273" s="31" t="str">
        <f t="shared" si="56"/>
        <v/>
      </c>
      <c r="O273" s="251"/>
      <c r="P273" s="449" t="str">
        <f t="shared" si="51"/>
        <v/>
      </c>
    </row>
    <row r="274" spans="1:16" s="11" customFormat="1" ht="15" customHeight="1">
      <c r="A274" s="35">
        <f t="shared" si="57"/>
        <v>254</v>
      </c>
      <c r="B274" s="29"/>
      <c r="C274" s="251"/>
      <c r="D274" s="30"/>
      <c r="E274" s="252" t="str">
        <f t="shared" si="50"/>
        <v/>
      </c>
      <c r="F274" s="255" t="str">
        <f t="shared" si="52"/>
        <v/>
      </c>
      <c r="G274" s="31" t="str">
        <f t="shared" si="53"/>
        <v/>
      </c>
      <c r="H274" s="30"/>
      <c r="I274" s="30"/>
      <c r="J274" s="30"/>
      <c r="K274" s="256" t="str">
        <f t="shared" si="54"/>
        <v/>
      </c>
      <c r="L274" s="257" t="str">
        <f t="shared" si="55"/>
        <v/>
      </c>
      <c r="M274" s="258"/>
      <c r="N274" s="31" t="str">
        <f t="shared" si="56"/>
        <v/>
      </c>
      <c r="O274" s="251"/>
      <c r="P274" s="449" t="str">
        <f t="shared" si="51"/>
        <v/>
      </c>
    </row>
    <row r="275" spans="1:16" s="11" customFormat="1" ht="15" customHeight="1">
      <c r="A275" s="35">
        <f t="shared" si="57"/>
        <v>255</v>
      </c>
      <c r="B275" s="29"/>
      <c r="C275" s="251"/>
      <c r="D275" s="30"/>
      <c r="E275" s="252" t="str">
        <f t="shared" si="50"/>
        <v/>
      </c>
      <c r="F275" s="255" t="str">
        <f t="shared" si="52"/>
        <v/>
      </c>
      <c r="G275" s="31" t="str">
        <f t="shared" si="53"/>
        <v/>
      </c>
      <c r="H275" s="30"/>
      <c r="I275" s="30"/>
      <c r="J275" s="30"/>
      <c r="K275" s="256" t="str">
        <f t="shared" si="54"/>
        <v/>
      </c>
      <c r="L275" s="257" t="str">
        <f t="shared" si="55"/>
        <v/>
      </c>
      <c r="M275" s="258"/>
      <c r="N275" s="31" t="str">
        <f t="shared" si="56"/>
        <v/>
      </c>
      <c r="O275" s="251"/>
      <c r="P275" s="449" t="str">
        <f t="shared" si="51"/>
        <v/>
      </c>
    </row>
    <row r="276" spans="1:16" s="11" customFormat="1" ht="15" customHeight="1">
      <c r="A276" s="35">
        <f t="shared" si="57"/>
        <v>256</v>
      </c>
      <c r="B276" s="29"/>
      <c r="C276" s="251"/>
      <c r="D276" s="30"/>
      <c r="E276" s="252" t="str">
        <f t="shared" si="50"/>
        <v/>
      </c>
      <c r="F276" s="255" t="str">
        <f t="shared" si="52"/>
        <v/>
      </c>
      <c r="G276" s="31" t="str">
        <f t="shared" si="53"/>
        <v/>
      </c>
      <c r="H276" s="30"/>
      <c r="I276" s="30"/>
      <c r="J276" s="30"/>
      <c r="K276" s="256" t="str">
        <f t="shared" si="54"/>
        <v/>
      </c>
      <c r="L276" s="257" t="str">
        <f t="shared" si="55"/>
        <v/>
      </c>
      <c r="M276" s="258"/>
      <c r="N276" s="31" t="str">
        <f t="shared" si="56"/>
        <v/>
      </c>
      <c r="O276" s="251"/>
      <c r="P276" s="449" t="str">
        <f t="shared" si="51"/>
        <v/>
      </c>
    </row>
    <row r="277" spans="1:16" s="11" customFormat="1" ht="15" customHeight="1">
      <c r="A277" s="35">
        <f t="shared" si="57"/>
        <v>257</v>
      </c>
      <c r="B277" s="29"/>
      <c r="C277" s="251"/>
      <c r="D277" s="30"/>
      <c r="E277" s="252" t="str">
        <f t="shared" si="50"/>
        <v/>
      </c>
      <c r="F277" s="255" t="str">
        <f t="shared" si="52"/>
        <v/>
      </c>
      <c r="G277" s="31" t="str">
        <f t="shared" si="53"/>
        <v/>
      </c>
      <c r="H277" s="30"/>
      <c r="I277" s="30"/>
      <c r="J277" s="30"/>
      <c r="K277" s="256" t="str">
        <f t="shared" si="54"/>
        <v/>
      </c>
      <c r="L277" s="257" t="str">
        <f t="shared" si="55"/>
        <v/>
      </c>
      <c r="M277" s="258"/>
      <c r="N277" s="31" t="str">
        <f t="shared" si="56"/>
        <v/>
      </c>
      <c r="O277" s="251"/>
      <c r="P277" s="449" t="str">
        <f t="shared" si="51"/>
        <v/>
      </c>
    </row>
    <row r="278" spans="1:16" s="11" customFormat="1" ht="15" customHeight="1">
      <c r="A278" s="35">
        <f t="shared" si="57"/>
        <v>258</v>
      </c>
      <c r="B278" s="29"/>
      <c r="C278" s="251"/>
      <c r="D278" s="30"/>
      <c r="E278" s="252" t="str">
        <f t="shared" si="50"/>
        <v/>
      </c>
      <c r="F278" s="255" t="str">
        <f t="shared" si="52"/>
        <v/>
      </c>
      <c r="G278" s="31" t="str">
        <f t="shared" si="53"/>
        <v/>
      </c>
      <c r="H278" s="30"/>
      <c r="I278" s="30"/>
      <c r="J278" s="30"/>
      <c r="K278" s="256" t="str">
        <f t="shared" si="54"/>
        <v/>
      </c>
      <c r="L278" s="257" t="str">
        <f t="shared" si="55"/>
        <v/>
      </c>
      <c r="M278" s="258"/>
      <c r="N278" s="31" t="str">
        <f t="shared" si="56"/>
        <v/>
      </c>
      <c r="O278" s="251"/>
      <c r="P278" s="449" t="str">
        <f t="shared" si="51"/>
        <v/>
      </c>
    </row>
    <row r="279" spans="1:16" s="11" customFormat="1" ht="15" customHeight="1">
      <c r="A279" s="35">
        <f t="shared" si="57"/>
        <v>259</v>
      </c>
      <c r="B279" s="29"/>
      <c r="C279" s="251"/>
      <c r="D279" s="30"/>
      <c r="E279" s="252" t="str">
        <f t="shared" si="50"/>
        <v/>
      </c>
      <c r="F279" s="255" t="str">
        <f t="shared" si="52"/>
        <v/>
      </c>
      <c r="G279" s="31" t="str">
        <f t="shared" si="53"/>
        <v/>
      </c>
      <c r="H279" s="30"/>
      <c r="I279" s="30"/>
      <c r="J279" s="30"/>
      <c r="K279" s="256" t="str">
        <f t="shared" si="54"/>
        <v/>
      </c>
      <c r="L279" s="257" t="str">
        <f t="shared" si="55"/>
        <v/>
      </c>
      <c r="M279" s="258"/>
      <c r="N279" s="31" t="str">
        <f t="shared" si="56"/>
        <v/>
      </c>
      <c r="O279" s="251"/>
      <c r="P279" s="449" t="str">
        <f t="shared" si="51"/>
        <v/>
      </c>
    </row>
    <row r="280" spans="1:16" s="11" customFormat="1" ht="15" customHeight="1">
      <c r="A280" s="35">
        <f t="shared" si="57"/>
        <v>260</v>
      </c>
      <c r="B280" s="29"/>
      <c r="C280" s="251"/>
      <c r="D280" s="30"/>
      <c r="E280" s="252" t="str">
        <f t="shared" si="50"/>
        <v/>
      </c>
      <c r="F280" s="255" t="str">
        <f t="shared" si="52"/>
        <v/>
      </c>
      <c r="G280" s="31" t="str">
        <f t="shared" si="53"/>
        <v/>
      </c>
      <c r="H280" s="30"/>
      <c r="I280" s="30"/>
      <c r="J280" s="30"/>
      <c r="K280" s="256" t="str">
        <f t="shared" si="54"/>
        <v/>
      </c>
      <c r="L280" s="257" t="str">
        <f t="shared" si="55"/>
        <v/>
      </c>
      <c r="M280" s="258"/>
      <c r="N280" s="31" t="str">
        <f t="shared" si="56"/>
        <v/>
      </c>
      <c r="O280" s="251"/>
      <c r="P280" s="449" t="str">
        <f t="shared" si="51"/>
        <v/>
      </c>
    </row>
    <row r="281" spans="1:16" s="11" customFormat="1" ht="15" customHeight="1">
      <c r="A281" s="35">
        <f t="shared" si="57"/>
        <v>261</v>
      </c>
      <c r="B281" s="29"/>
      <c r="C281" s="251"/>
      <c r="D281" s="30"/>
      <c r="E281" s="252" t="str">
        <f t="shared" si="50"/>
        <v/>
      </c>
      <c r="F281" s="255" t="str">
        <f t="shared" si="52"/>
        <v/>
      </c>
      <c r="G281" s="31" t="str">
        <f t="shared" si="53"/>
        <v/>
      </c>
      <c r="H281" s="30"/>
      <c r="I281" s="30"/>
      <c r="J281" s="30"/>
      <c r="K281" s="256" t="str">
        <f t="shared" si="54"/>
        <v/>
      </c>
      <c r="L281" s="257" t="str">
        <f t="shared" si="55"/>
        <v/>
      </c>
      <c r="M281" s="258"/>
      <c r="N281" s="31" t="str">
        <f t="shared" si="56"/>
        <v/>
      </c>
      <c r="O281" s="251"/>
      <c r="P281" s="449" t="str">
        <f t="shared" si="51"/>
        <v/>
      </c>
    </row>
    <row r="282" spans="1:16" s="11" customFormat="1" ht="15" customHeight="1">
      <c r="A282" s="35">
        <f t="shared" si="57"/>
        <v>262</v>
      </c>
      <c r="B282" s="29"/>
      <c r="C282" s="251"/>
      <c r="D282" s="30"/>
      <c r="E282" s="252" t="str">
        <f t="shared" si="50"/>
        <v/>
      </c>
      <c r="F282" s="255" t="str">
        <f t="shared" si="52"/>
        <v/>
      </c>
      <c r="G282" s="31" t="str">
        <f t="shared" si="53"/>
        <v/>
      </c>
      <c r="H282" s="30"/>
      <c r="I282" s="30"/>
      <c r="J282" s="30"/>
      <c r="K282" s="256" t="str">
        <f t="shared" si="54"/>
        <v/>
      </c>
      <c r="L282" s="257" t="str">
        <f t="shared" si="55"/>
        <v/>
      </c>
      <c r="M282" s="258"/>
      <c r="N282" s="31" t="str">
        <f t="shared" si="56"/>
        <v/>
      </c>
      <c r="O282" s="251"/>
      <c r="P282" s="449" t="str">
        <f t="shared" si="51"/>
        <v/>
      </c>
    </row>
    <row r="283" spans="1:16" s="11" customFormat="1" ht="15" customHeight="1">
      <c r="A283" s="35">
        <f t="shared" si="57"/>
        <v>263</v>
      </c>
      <c r="B283" s="29"/>
      <c r="C283" s="251"/>
      <c r="D283" s="30"/>
      <c r="E283" s="252" t="str">
        <f t="shared" si="50"/>
        <v/>
      </c>
      <c r="F283" s="255" t="str">
        <f t="shared" si="52"/>
        <v/>
      </c>
      <c r="G283" s="31" t="str">
        <f t="shared" si="53"/>
        <v/>
      </c>
      <c r="H283" s="30"/>
      <c r="I283" s="30"/>
      <c r="J283" s="30"/>
      <c r="K283" s="256" t="str">
        <f t="shared" si="54"/>
        <v/>
      </c>
      <c r="L283" s="257" t="str">
        <f t="shared" si="55"/>
        <v/>
      </c>
      <c r="M283" s="258"/>
      <c r="N283" s="31" t="str">
        <f t="shared" si="56"/>
        <v/>
      </c>
      <c r="O283" s="251"/>
      <c r="P283" s="449" t="str">
        <f t="shared" si="51"/>
        <v/>
      </c>
    </row>
    <row r="284" spans="1:16" s="11" customFormat="1" ht="15" customHeight="1">
      <c r="A284" s="35">
        <f t="shared" si="57"/>
        <v>264</v>
      </c>
      <c r="B284" s="29"/>
      <c r="C284" s="251"/>
      <c r="D284" s="30"/>
      <c r="E284" s="252" t="str">
        <f t="shared" si="50"/>
        <v/>
      </c>
      <c r="F284" s="255" t="str">
        <f t="shared" si="52"/>
        <v/>
      </c>
      <c r="G284" s="31" t="str">
        <f t="shared" si="53"/>
        <v/>
      </c>
      <c r="H284" s="30"/>
      <c r="I284" s="30"/>
      <c r="J284" s="30"/>
      <c r="K284" s="256" t="str">
        <f t="shared" si="54"/>
        <v/>
      </c>
      <c r="L284" s="257" t="str">
        <f t="shared" si="55"/>
        <v/>
      </c>
      <c r="M284" s="258"/>
      <c r="N284" s="31" t="str">
        <f t="shared" si="56"/>
        <v/>
      </c>
      <c r="O284" s="251"/>
      <c r="P284" s="449" t="str">
        <f t="shared" si="51"/>
        <v/>
      </c>
    </row>
    <row r="285" spans="1:16" s="11" customFormat="1" ht="15" customHeight="1">
      <c r="A285" s="35">
        <f t="shared" si="57"/>
        <v>265</v>
      </c>
      <c r="B285" s="29"/>
      <c r="C285" s="251"/>
      <c r="D285" s="30"/>
      <c r="E285" s="252" t="str">
        <f t="shared" si="50"/>
        <v/>
      </c>
      <c r="F285" s="255" t="str">
        <f t="shared" si="52"/>
        <v/>
      </c>
      <c r="G285" s="31" t="str">
        <f t="shared" si="53"/>
        <v/>
      </c>
      <c r="H285" s="30"/>
      <c r="I285" s="30"/>
      <c r="J285" s="30"/>
      <c r="K285" s="256" t="str">
        <f t="shared" si="54"/>
        <v/>
      </c>
      <c r="L285" s="257" t="str">
        <f t="shared" si="55"/>
        <v/>
      </c>
      <c r="M285" s="258"/>
      <c r="N285" s="31" t="str">
        <f t="shared" si="56"/>
        <v/>
      </c>
      <c r="O285" s="251"/>
      <c r="P285" s="449" t="str">
        <f t="shared" si="51"/>
        <v/>
      </c>
    </row>
    <row r="286" spans="1:16" s="11" customFormat="1" ht="15" customHeight="1">
      <c r="A286" s="35">
        <f t="shared" si="57"/>
        <v>266</v>
      </c>
      <c r="B286" s="29"/>
      <c r="C286" s="251"/>
      <c r="D286" s="30"/>
      <c r="E286" s="252" t="str">
        <f t="shared" si="50"/>
        <v/>
      </c>
      <c r="F286" s="255" t="str">
        <f t="shared" si="52"/>
        <v/>
      </c>
      <c r="G286" s="31" t="str">
        <f t="shared" si="53"/>
        <v/>
      </c>
      <c r="H286" s="30"/>
      <c r="I286" s="30"/>
      <c r="J286" s="30"/>
      <c r="K286" s="256" t="str">
        <f t="shared" si="54"/>
        <v/>
      </c>
      <c r="L286" s="257" t="str">
        <f t="shared" si="55"/>
        <v/>
      </c>
      <c r="M286" s="258"/>
      <c r="N286" s="31" t="str">
        <f t="shared" si="56"/>
        <v/>
      </c>
      <c r="O286" s="251"/>
      <c r="P286" s="449" t="str">
        <f t="shared" si="51"/>
        <v/>
      </c>
    </row>
    <row r="287" spans="1:16" s="11" customFormat="1" ht="15" customHeight="1">
      <c r="A287" s="35">
        <f t="shared" si="57"/>
        <v>267</v>
      </c>
      <c r="B287" s="29"/>
      <c r="C287" s="251"/>
      <c r="D287" s="30"/>
      <c r="E287" s="252" t="str">
        <f t="shared" si="50"/>
        <v/>
      </c>
      <c r="F287" s="255" t="str">
        <f t="shared" si="52"/>
        <v/>
      </c>
      <c r="G287" s="31" t="str">
        <f t="shared" si="53"/>
        <v/>
      </c>
      <c r="H287" s="30"/>
      <c r="I287" s="30"/>
      <c r="J287" s="30"/>
      <c r="K287" s="256" t="str">
        <f t="shared" si="54"/>
        <v/>
      </c>
      <c r="L287" s="257" t="str">
        <f t="shared" si="55"/>
        <v/>
      </c>
      <c r="M287" s="258"/>
      <c r="N287" s="31" t="str">
        <f t="shared" si="56"/>
        <v/>
      </c>
      <c r="O287" s="251"/>
      <c r="P287" s="449" t="str">
        <f t="shared" si="51"/>
        <v/>
      </c>
    </row>
    <row r="288" spans="1:16" s="11" customFormat="1" ht="15" customHeight="1">
      <c r="A288" s="35">
        <f t="shared" si="57"/>
        <v>268</v>
      </c>
      <c r="B288" s="29"/>
      <c r="C288" s="251"/>
      <c r="D288" s="30"/>
      <c r="E288" s="252" t="str">
        <f t="shared" si="50"/>
        <v/>
      </c>
      <c r="F288" s="255" t="str">
        <f t="shared" si="52"/>
        <v/>
      </c>
      <c r="G288" s="31" t="str">
        <f t="shared" si="53"/>
        <v/>
      </c>
      <c r="H288" s="30"/>
      <c r="I288" s="30"/>
      <c r="J288" s="30"/>
      <c r="K288" s="256" t="str">
        <f t="shared" si="54"/>
        <v/>
      </c>
      <c r="L288" s="257" t="str">
        <f t="shared" si="55"/>
        <v/>
      </c>
      <c r="M288" s="258"/>
      <c r="N288" s="31" t="str">
        <f t="shared" si="56"/>
        <v/>
      </c>
      <c r="O288" s="251"/>
      <c r="P288" s="449" t="str">
        <f t="shared" si="51"/>
        <v/>
      </c>
    </row>
    <row r="289" spans="1:16" s="11" customFormat="1" ht="15" customHeight="1">
      <c r="A289" s="35">
        <f t="shared" si="57"/>
        <v>269</v>
      </c>
      <c r="B289" s="29"/>
      <c r="C289" s="251"/>
      <c r="D289" s="30"/>
      <c r="E289" s="252" t="str">
        <f t="shared" si="50"/>
        <v/>
      </c>
      <c r="F289" s="255" t="str">
        <f t="shared" si="52"/>
        <v/>
      </c>
      <c r="G289" s="31" t="str">
        <f t="shared" si="53"/>
        <v/>
      </c>
      <c r="H289" s="30"/>
      <c r="I289" s="30"/>
      <c r="J289" s="30"/>
      <c r="K289" s="256" t="str">
        <f t="shared" si="54"/>
        <v/>
      </c>
      <c r="L289" s="257" t="str">
        <f t="shared" si="55"/>
        <v/>
      </c>
      <c r="M289" s="258"/>
      <c r="N289" s="31" t="str">
        <f t="shared" si="56"/>
        <v/>
      </c>
      <c r="O289" s="251"/>
      <c r="P289" s="449" t="str">
        <f t="shared" si="51"/>
        <v/>
      </c>
    </row>
    <row r="290" spans="1:16" s="11" customFormat="1" ht="15" customHeight="1">
      <c r="A290" s="35">
        <f t="shared" si="57"/>
        <v>270</v>
      </c>
      <c r="B290" s="29"/>
      <c r="C290" s="251"/>
      <c r="D290" s="30"/>
      <c r="E290" s="252" t="str">
        <f t="shared" si="50"/>
        <v/>
      </c>
      <c r="F290" s="255" t="str">
        <f t="shared" si="52"/>
        <v/>
      </c>
      <c r="G290" s="31" t="str">
        <f t="shared" si="53"/>
        <v/>
      </c>
      <c r="H290" s="30"/>
      <c r="I290" s="30"/>
      <c r="J290" s="30"/>
      <c r="K290" s="256" t="str">
        <f t="shared" si="54"/>
        <v/>
      </c>
      <c r="L290" s="257" t="str">
        <f t="shared" si="55"/>
        <v/>
      </c>
      <c r="M290" s="258"/>
      <c r="N290" s="31" t="str">
        <f t="shared" si="56"/>
        <v/>
      </c>
      <c r="O290" s="251"/>
      <c r="P290" s="449" t="str">
        <f t="shared" si="51"/>
        <v/>
      </c>
    </row>
    <row r="291" spans="1:16" s="11" customFormat="1" ht="15" customHeight="1">
      <c r="A291" s="35">
        <f t="shared" si="57"/>
        <v>271</v>
      </c>
      <c r="B291" s="29"/>
      <c r="C291" s="251"/>
      <c r="D291" s="30"/>
      <c r="E291" s="252" t="str">
        <f t="shared" si="50"/>
        <v/>
      </c>
      <c r="F291" s="255" t="str">
        <f t="shared" si="52"/>
        <v/>
      </c>
      <c r="G291" s="31" t="str">
        <f t="shared" si="53"/>
        <v/>
      </c>
      <c r="H291" s="30"/>
      <c r="I291" s="30"/>
      <c r="J291" s="30"/>
      <c r="K291" s="256" t="str">
        <f t="shared" si="54"/>
        <v/>
      </c>
      <c r="L291" s="257" t="str">
        <f t="shared" si="55"/>
        <v/>
      </c>
      <c r="M291" s="258"/>
      <c r="N291" s="31" t="str">
        <f t="shared" si="56"/>
        <v/>
      </c>
      <c r="O291" s="251"/>
      <c r="P291" s="449" t="str">
        <f t="shared" si="51"/>
        <v/>
      </c>
    </row>
    <row r="292" spans="1:16" s="11" customFormat="1" ht="15" customHeight="1">
      <c r="A292" s="35">
        <f t="shared" si="57"/>
        <v>272</v>
      </c>
      <c r="B292" s="29"/>
      <c r="C292" s="251"/>
      <c r="D292" s="30"/>
      <c r="E292" s="252" t="str">
        <f t="shared" si="50"/>
        <v/>
      </c>
      <c r="F292" s="255" t="str">
        <f t="shared" si="52"/>
        <v/>
      </c>
      <c r="G292" s="31" t="str">
        <f t="shared" si="53"/>
        <v/>
      </c>
      <c r="H292" s="30"/>
      <c r="I292" s="30"/>
      <c r="J292" s="30"/>
      <c r="K292" s="256" t="str">
        <f t="shared" si="54"/>
        <v/>
      </c>
      <c r="L292" s="257" t="str">
        <f t="shared" si="55"/>
        <v/>
      </c>
      <c r="M292" s="258"/>
      <c r="N292" s="31" t="str">
        <f t="shared" si="56"/>
        <v/>
      </c>
      <c r="O292" s="251"/>
      <c r="P292" s="449" t="str">
        <f t="shared" si="51"/>
        <v/>
      </c>
    </row>
    <row r="293" spans="1:16" s="11" customFormat="1" ht="15" customHeight="1">
      <c r="A293" s="35">
        <f t="shared" si="57"/>
        <v>273</v>
      </c>
      <c r="B293" s="29"/>
      <c r="C293" s="251"/>
      <c r="D293" s="30"/>
      <c r="E293" s="252" t="str">
        <f t="shared" si="50"/>
        <v/>
      </c>
      <c r="F293" s="255" t="str">
        <f t="shared" si="52"/>
        <v/>
      </c>
      <c r="G293" s="31" t="str">
        <f t="shared" si="53"/>
        <v/>
      </c>
      <c r="H293" s="30"/>
      <c r="I293" s="30"/>
      <c r="J293" s="30"/>
      <c r="K293" s="256" t="str">
        <f t="shared" si="54"/>
        <v/>
      </c>
      <c r="L293" s="257" t="str">
        <f t="shared" si="55"/>
        <v/>
      </c>
      <c r="M293" s="258"/>
      <c r="N293" s="31" t="str">
        <f t="shared" si="56"/>
        <v/>
      </c>
      <c r="O293" s="251"/>
      <c r="P293" s="449" t="str">
        <f t="shared" si="51"/>
        <v/>
      </c>
    </row>
    <row r="294" spans="1:16" s="11" customFormat="1" ht="15" customHeight="1">
      <c r="A294" s="35">
        <f t="shared" si="57"/>
        <v>274</v>
      </c>
      <c r="B294" s="29"/>
      <c r="C294" s="251"/>
      <c r="D294" s="30"/>
      <c r="E294" s="252" t="str">
        <f t="shared" si="50"/>
        <v/>
      </c>
      <c r="F294" s="255" t="str">
        <f t="shared" si="52"/>
        <v/>
      </c>
      <c r="G294" s="31" t="str">
        <f t="shared" si="53"/>
        <v/>
      </c>
      <c r="H294" s="30"/>
      <c r="I294" s="30"/>
      <c r="J294" s="30"/>
      <c r="K294" s="256" t="str">
        <f t="shared" si="54"/>
        <v/>
      </c>
      <c r="L294" s="257" t="str">
        <f t="shared" si="55"/>
        <v/>
      </c>
      <c r="M294" s="258"/>
      <c r="N294" s="31" t="str">
        <f t="shared" si="56"/>
        <v/>
      </c>
      <c r="O294" s="251"/>
      <c r="P294" s="449" t="str">
        <f t="shared" si="51"/>
        <v/>
      </c>
    </row>
    <row r="295" spans="1:16" s="11" customFormat="1" ht="15" customHeight="1">
      <c r="A295" s="35">
        <f t="shared" si="57"/>
        <v>275</v>
      </c>
      <c r="B295" s="29"/>
      <c r="C295" s="251"/>
      <c r="D295" s="30"/>
      <c r="E295" s="252" t="str">
        <f t="shared" si="50"/>
        <v/>
      </c>
      <c r="F295" s="255" t="str">
        <f t="shared" si="52"/>
        <v/>
      </c>
      <c r="G295" s="31" t="str">
        <f t="shared" si="53"/>
        <v/>
      </c>
      <c r="H295" s="30"/>
      <c r="I295" s="30"/>
      <c r="J295" s="30"/>
      <c r="K295" s="256" t="str">
        <f t="shared" si="54"/>
        <v/>
      </c>
      <c r="L295" s="257" t="str">
        <f t="shared" si="55"/>
        <v/>
      </c>
      <c r="M295" s="258"/>
      <c r="N295" s="31" t="str">
        <f t="shared" si="56"/>
        <v/>
      </c>
      <c r="O295" s="251"/>
      <c r="P295" s="449" t="str">
        <f t="shared" si="51"/>
        <v/>
      </c>
    </row>
    <row r="296" spans="1:16" s="11" customFormat="1" ht="15" customHeight="1">
      <c r="A296" s="35">
        <f t="shared" si="57"/>
        <v>276</v>
      </c>
      <c r="B296" s="29"/>
      <c r="C296" s="251"/>
      <c r="D296" s="30"/>
      <c r="E296" s="252" t="str">
        <f t="shared" si="50"/>
        <v/>
      </c>
      <c r="F296" s="255" t="str">
        <f t="shared" si="52"/>
        <v/>
      </c>
      <c r="G296" s="31" t="str">
        <f t="shared" si="53"/>
        <v/>
      </c>
      <c r="H296" s="30"/>
      <c r="I296" s="30"/>
      <c r="J296" s="30"/>
      <c r="K296" s="256" t="str">
        <f t="shared" si="54"/>
        <v/>
      </c>
      <c r="L296" s="257" t="str">
        <f t="shared" si="55"/>
        <v/>
      </c>
      <c r="M296" s="258"/>
      <c r="N296" s="31" t="str">
        <f t="shared" si="56"/>
        <v/>
      </c>
      <c r="O296" s="251"/>
      <c r="P296" s="449" t="str">
        <f t="shared" si="51"/>
        <v/>
      </c>
    </row>
    <row r="297" spans="1:16" s="11" customFormat="1" ht="15" customHeight="1">
      <c r="A297" s="35">
        <f t="shared" si="57"/>
        <v>277</v>
      </c>
      <c r="B297" s="29"/>
      <c r="C297" s="251"/>
      <c r="D297" s="30"/>
      <c r="E297" s="252" t="str">
        <f t="shared" si="50"/>
        <v/>
      </c>
      <c r="F297" s="255" t="str">
        <f t="shared" si="52"/>
        <v/>
      </c>
      <c r="G297" s="31" t="str">
        <f t="shared" si="53"/>
        <v/>
      </c>
      <c r="H297" s="30"/>
      <c r="I297" s="30"/>
      <c r="J297" s="30"/>
      <c r="K297" s="256" t="str">
        <f t="shared" si="54"/>
        <v/>
      </c>
      <c r="L297" s="257" t="str">
        <f t="shared" si="55"/>
        <v/>
      </c>
      <c r="M297" s="258"/>
      <c r="N297" s="31" t="str">
        <f t="shared" si="56"/>
        <v/>
      </c>
      <c r="O297" s="251"/>
      <c r="P297" s="449" t="str">
        <f t="shared" si="51"/>
        <v/>
      </c>
    </row>
    <row r="298" spans="1:16" s="11" customFormat="1" ht="15" customHeight="1">
      <c r="A298" s="35">
        <f t="shared" si="57"/>
        <v>278</v>
      </c>
      <c r="B298" s="29"/>
      <c r="C298" s="251"/>
      <c r="D298" s="30"/>
      <c r="E298" s="252" t="str">
        <f t="shared" si="50"/>
        <v/>
      </c>
      <c r="F298" s="255" t="str">
        <f t="shared" si="52"/>
        <v/>
      </c>
      <c r="G298" s="31" t="str">
        <f t="shared" si="53"/>
        <v/>
      </c>
      <c r="H298" s="30"/>
      <c r="I298" s="30"/>
      <c r="J298" s="30"/>
      <c r="K298" s="256" t="str">
        <f t="shared" si="54"/>
        <v/>
      </c>
      <c r="L298" s="257" t="str">
        <f t="shared" si="55"/>
        <v/>
      </c>
      <c r="M298" s="258"/>
      <c r="N298" s="31" t="str">
        <f t="shared" si="56"/>
        <v/>
      </c>
      <c r="O298" s="251"/>
      <c r="P298" s="449" t="str">
        <f t="shared" si="51"/>
        <v/>
      </c>
    </row>
    <row r="299" spans="1:16" s="11" customFormat="1" ht="15" customHeight="1">
      <c r="A299" s="35">
        <f t="shared" si="57"/>
        <v>279</v>
      </c>
      <c r="B299" s="29"/>
      <c r="C299" s="251"/>
      <c r="D299" s="30"/>
      <c r="E299" s="252" t="str">
        <f t="shared" si="50"/>
        <v/>
      </c>
      <c r="F299" s="255" t="str">
        <f t="shared" si="52"/>
        <v/>
      </c>
      <c r="G299" s="31" t="str">
        <f t="shared" si="53"/>
        <v/>
      </c>
      <c r="H299" s="30"/>
      <c r="I299" s="30"/>
      <c r="J299" s="30"/>
      <c r="K299" s="256" t="str">
        <f t="shared" si="54"/>
        <v/>
      </c>
      <c r="L299" s="257" t="str">
        <f t="shared" si="55"/>
        <v/>
      </c>
      <c r="M299" s="258"/>
      <c r="N299" s="31" t="str">
        <f t="shared" si="56"/>
        <v/>
      </c>
      <c r="O299" s="251"/>
      <c r="P299" s="449" t="str">
        <f t="shared" si="51"/>
        <v/>
      </c>
    </row>
    <row r="300" spans="1:16" s="11" customFormat="1" ht="15" customHeight="1">
      <c r="A300" s="35">
        <f t="shared" si="57"/>
        <v>280</v>
      </c>
      <c r="B300" s="29"/>
      <c r="C300" s="251"/>
      <c r="D300" s="30"/>
      <c r="E300" s="252" t="str">
        <f t="shared" si="50"/>
        <v/>
      </c>
      <c r="F300" s="255" t="str">
        <f t="shared" si="52"/>
        <v/>
      </c>
      <c r="G300" s="31" t="str">
        <f t="shared" si="53"/>
        <v/>
      </c>
      <c r="H300" s="30"/>
      <c r="I300" s="30"/>
      <c r="J300" s="30"/>
      <c r="K300" s="256" t="str">
        <f t="shared" si="54"/>
        <v/>
      </c>
      <c r="L300" s="257" t="str">
        <f t="shared" si="55"/>
        <v/>
      </c>
      <c r="M300" s="258"/>
      <c r="N300" s="31" t="str">
        <f t="shared" si="56"/>
        <v/>
      </c>
      <c r="O300" s="251"/>
      <c r="P300" s="449" t="str">
        <f t="shared" si="51"/>
        <v/>
      </c>
    </row>
    <row r="301" spans="1:16" s="11" customFormat="1" ht="15" customHeight="1">
      <c r="A301" s="35">
        <f t="shared" si="57"/>
        <v>281</v>
      </c>
      <c r="B301" s="29"/>
      <c r="C301" s="251"/>
      <c r="D301" s="30"/>
      <c r="E301" s="252" t="str">
        <f t="shared" si="50"/>
        <v/>
      </c>
      <c r="F301" s="255" t="str">
        <f t="shared" si="52"/>
        <v/>
      </c>
      <c r="G301" s="31" t="str">
        <f t="shared" si="53"/>
        <v/>
      </c>
      <c r="H301" s="30"/>
      <c r="I301" s="30"/>
      <c r="J301" s="30"/>
      <c r="K301" s="256" t="str">
        <f t="shared" si="54"/>
        <v/>
      </c>
      <c r="L301" s="257" t="str">
        <f t="shared" si="55"/>
        <v/>
      </c>
      <c r="M301" s="258"/>
      <c r="N301" s="31" t="str">
        <f t="shared" si="56"/>
        <v/>
      </c>
      <c r="O301" s="251"/>
      <c r="P301" s="449" t="str">
        <f t="shared" si="51"/>
        <v/>
      </c>
    </row>
    <row r="302" spans="1:16" s="11" customFormat="1" ht="15" customHeight="1">
      <c r="A302" s="35">
        <f t="shared" si="57"/>
        <v>282</v>
      </c>
      <c r="B302" s="29"/>
      <c r="C302" s="251"/>
      <c r="D302" s="30"/>
      <c r="E302" s="252" t="str">
        <f t="shared" si="50"/>
        <v/>
      </c>
      <c r="F302" s="255" t="str">
        <f t="shared" si="52"/>
        <v/>
      </c>
      <c r="G302" s="31" t="str">
        <f t="shared" si="53"/>
        <v/>
      </c>
      <c r="H302" s="30"/>
      <c r="I302" s="30"/>
      <c r="J302" s="30"/>
      <c r="K302" s="256" t="str">
        <f t="shared" si="54"/>
        <v/>
      </c>
      <c r="L302" s="257" t="str">
        <f t="shared" si="55"/>
        <v/>
      </c>
      <c r="M302" s="258"/>
      <c r="N302" s="31" t="str">
        <f t="shared" si="56"/>
        <v/>
      </c>
      <c r="O302" s="251"/>
      <c r="P302" s="449" t="str">
        <f t="shared" si="51"/>
        <v/>
      </c>
    </row>
    <row r="303" spans="1:16" s="11" customFormat="1" ht="15" customHeight="1">
      <c r="A303" s="35">
        <f t="shared" si="57"/>
        <v>283</v>
      </c>
      <c r="B303" s="29"/>
      <c r="C303" s="251"/>
      <c r="D303" s="30"/>
      <c r="E303" s="252" t="str">
        <f t="shared" si="50"/>
        <v/>
      </c>
      <c r="F303" s="255" t="str">
        <f t="shared" si="52"/>
        <v/>
      </c>
      <c r="G303" s="31" t="str">
        <f t="shared" si="53"/>
        <v/>
      </c>
      <c r="H303" s="30"/>
      <c r="I303" s="30"/>
      <c r="J303" s="30"/>
      <c r="K303" s="256" t="str">
        <f t="shared" si="54"/>
        <v/>
      </c>
      <c r="L303" s="257" t="str">
        <f t="shared" si="55"/>
        <v/>
      </c>
      <c r="M303" s="258"/>
      <c r="N303" s="31" t="str">
        <f t="shared" si="56"/>
        <v/>
      </c>
      <c r="O303" s="251"/>
      <c r="P303" s="449" t="str">
        <f t="shared" si="51"/>
        <v/>
      </c>
    </row>
    <row r="304" spans="1:16" s="11" customFormat="1" ht="15" customHeight="1">
      <c r="A304" s="35">
        <f t="shared" si="57"/>
        <v>284</v>
      </c>
      <c r="B304" s="29"/>
      <c r="C304" s="251"/>
      <c r="D304" s="30"/>
      <c r="E304" s="252" t="str">
        <f t="shared" si="50"/>
        <v/>
      </c>
      <c r="F304" s="255" t="str">
        <f t="shared" si="52"/>
        <v/>
      </c>
      <c r="G304" s="31" t="str">
        <f t="shared" si="53"/>
        <v/>
      </c>
      <c r="H304" s="30"/>
      <c r="I304" s="30"/>
      <c r="J304" s="30"/>
      <c r="K304" s="256" t="str">
        <f t="shared" si="54"/>
        <v/>
      </c>
      <c r="L304" s="257" t="str">
        <f t="shared" si="55"/>
        <v/>
      </c>
      <c r="M304" s="258"/>
      <c r="N304" s="31" t="str">
        <f t="shared" si="56"/>
        <v/>
      </c>
      <c r="O304" s="251"/>
      <c r="P304" s="449" t="str">
        <f t="shared" si="51"/>
        <v/>
      </c>
    </row>
    <row r="305" spans="1:16" s="11" customFormat="1" ht="15" customHeight="1">
      <c r="A305" s="35">
        <f t="shared" si="57"/>
        <v>285</v>
      </c>
      <c r="B305" s="29"/>
      <c r="C305" s="251"/>
      <c r="D305" s="30"/>
      <c r="E305" s="252" t="str">
        <f t="shared" si="50"/>
        <v/>
      </c>
      <c r="F305" s="255" t="str">
        <f t="shared" si="52"/>
        <v/>
      </c>
      <c r="G305" s="31" t="str">
        <f t="shared" si="53"/>
        <v/>
      </c>
      <c r="H305" s="30"/>
      <c r="I305" s="30"/>
      <c r="J305" s="30"/>
      <c r="K305" s="256" t="str">
        <f t="shared" si="54"/>
        <v/>
      </c>
      <c r="L305" s="257" t="str">
        <f t="shared" si="55"/>
        <v/>
      </c>
      <c r="M305" s="258"/>
      <c r="N305" s="31" t="str">
        <f t="shared" si="56"/>
        <v/>
      </c>
      <c r="O305" s="251"/>
      <c r="P305" s="449" t="str">
        <f t="shared" si="51"/>
        <v/>
      </c>
    </row>
    <row r="306" spans="1:16" s="11" customFormat="1" ht="15" customHeight="1">
      <c r="A306" s="35">
        <f t="shared" si="57"/>
        <v>286</v>
      </c>
      <c r="B306" s="29"/>
      <c r="C306" s="251"/>
      <c r="D306" s="30"/>
      <c r="E306" s="252" t="str">
        <f t="shared" si="50"/>
        <v/>
      </c>
      <c r="F306" s="255" t="str">
        <f t="shared" si="52"/>
        <v/>
      </c>
      <c r="G306" s="31" t="str">
        <f t="shared" si="53"/>
        <v/>
      </c>
      <c r="H306" s="30"/>
      <c r="I306" s="30"/>
      <c r="J306" s="30"/>
      <c r="K306" s="256" t="str">
        <f t="shared" si="54"/>
        <v/>
      </c>
      <c r="L306" s="257" t="str">
        <f t="shared" si="55"/>
        <v/>
      </c>
      <c r="M306" s="258"/>
      <c r="N306" s="31" t="str">
        <f t="shared" si="56"/>
        <v/>
      </c>
      <c r="O306" s="251"/>
      <c r="P306" s="449" t="str">
        <f t="shared" si="51"/>
        <v/>
      </c>
    </row>
    <row r="307" spans="1:16" s="11" customFormat="1" ht="15" customHeight="1">
      <c r="A307" s="35">
        <f t="shared" si="57"/>
        <v>287</v>
      </c>
      <c r="B307" s="29"/>
      <c r="C307" s="251"/>
      <c r="D307" s="30"/>
      <c r="E307" s="252" t="str">
        <f t="shared" si="50"/>
        <v/>
      </c>
      <c r="F307" s="255" t="str">
        <f t="shared" si="52"/>
        <v/>
      </c>
      <c r="G307" s="31" t="str">
        <f t="shared" si="53"/>
        <v/>
      </c>
      <c r="H307" s="30"/>
      <c r="I307" s="30"/>
      <c r="J307" s="30"/>
      <c r="K307" s="256" t="str">
        <f t="shared" si="54"/>
        <v/>
      </c>
      <c r="L307" s="257" t="str">
        <f t="shared" si="55"/>
        <v/>
      </c>
      <c r="M307" s="258"/>
      <c r="N307" s="31" t="str">
        <f t="shared" si="56"/>
        <v/>
      </c>
      <c r="O307" s="251"/>
      <c r="P307" s="449" t="str">
        <f t="shared" si="51"/>
        <v/>
      </c>
    </row>
    <row r="308" spans="1:16" s="11" customFormat="1" ht="15" customHeight="1">
      <c r="A308" s="35">
        <f t="shared" si="57"/>
        <v>288</v>
      </c>
      <c r="B308" s="29"/>
      <c r="C308" s="251"/>
      <c r="D308" s="30"/>
      <c r="E308" s="252" t="str">
        <f t="shared" si="50"/>
        <v/>
      </c>
      <c r="F308" s="255" t="str">
        <f t="shared" si="52"/>
        <v/>
      </c>
      <c r="G308" s="31" t="str">
        <f t="shared" si="53"/>
        <v/>
      </c>
      <c r="H308" s="30"/>
      <c r="I308" s="30"/>
      <c r="J308" s="30"/>
      <c r="K308" s="256" t="str">
        <f t="shared" si="54"/>
        <v/>
      </c>
      <c r="L308" s="257" t="str">
        <f t="shared" si="55"/>
        <v/>
      </c>
      <c r="M308" s="258"/>
      <c r="N308" s="31" t="str">
        <f t="shared" si="56"/>
        <v/>
      </c>
      <c r="O308" s="251"/>
      <c r="P308" s="449" t="str">
        <f t="shared" si="51"/>
        <v/>
      </c>
    </row>
    <row r="309" spans="1:16" s="11" customFormat="1" ht="15" customHeight="1">
      <c r="A309" s="35">
        <f t="shared" si="57"/>
        <v>289</v>
      </c>
      <c r="B309" s="29"/>
      <c r="C309" s="251"/>
      <c r="D309" s="30"/>
      <c r="E309" s="252" t="str">
        <f t="shared" si="50"/>
        <v/>
      </c>
      <c r="F309" s="255" t="str">
        <f t="shared" si="52"/>
        <v/>
      </c>
      <c r="G309" s="31" t="str">
        <f t="shared" si="53"/>
        <v/>
      </c>
      <c r="H309" s="30"/>
      <c r="I309" s="30"/>
      <c r="J309" s="30"/>
      <c r="K309" s="256" t="str">
        <f t="shared" si="54"/>
        <v/>
      </c>
      <c r="L309" s="257" t="str">
        <f t="shared" si="55"/>
        <v/>
      </c>
      <c r="M309" s="258"/>
      <c r="N309" s="31" t="str">
        <f t="shared" si="56"/>
        <v/>
      </c>
      <c r="O309" s="251"/>
      <c r="P309" s="449" t="str">
        <f t="shared" si="51"/>
        <v/>
      </c>
    </row>
    <row r="310" spans="1:16" s="11" customFormat="1" ht="15" customHeight="1">
      <c r="A310" s="35">
        <f t="shared" si="57"/>
        <v>290</v>
      </c>
      <c r="B310" s="29"/>
      <c r="C310" s="251"/>
      <c r="D310" s="30"/>
      <c r="E310" s="252" t="str">
        <f t="shared" ref="E310:E312" si="58">IF(OR(D310="YES", D310="B",D310="BZ",D310="H",D310="HSP",D310="H/V",D310="SP",D310="V",D310="DS",D310="EM",D310="FHT",D310="GA",D310="HHT",D310="M",D310="RHT", D310="RHT/S", D310="RI",D310="S", D310="SW",D310="RELAY",D310="DH",D310="AD",D310="MAG",D310="FAN",D310="SA",,D310="SA",D310="SAA",D310="SAAB",D310="SAB", D310="SAPA",D310="SAPAB",D310="SAPB",D310="SACOA",D310="SACOB",D310="SACOAB", D310="SAPCOA", D310="SAPCOB",D310="SAPCOB",D310="SAPCOAB",D310="SALi", D310="SAALi",D310="SAPLi",D310="SAAR",,D310="SAPABR",D310="SAABR",D310="SAPCOLi",D310="SACOALi",D310="SAALiV",D310="SAPALiV",D310="SAAV",D310="SAPAV",D310="SAPABV",D310="SAABV", D310="COPI", D310="COPI-B", D310="PANEL",D310="BATT",D310="ANNUN", D310="BOOSTER",D310="SFD", D310="S/CO", D310="ET", D310="MOD-2", D310="MOD-10", D310="MOD-M",D310="MOD-R", D310="MOD-R6", D310="MOD-CR", D310="MOD-1", D310="MOD-S",D310="MOD-P",),"3", IF(OR(D310="EOL"),"m",""))</f>
        <v/>
      </c>
      <c r="F310" s="255" t="str">
        <f t="shared" si="52"/>
        <v/>
      </c>
      <c r="G310" s="31" t="str">
        <f t="shared" si="53"/>
        <v/>
      </c>
      <c r="H310" s="30"/>
      <c r="I310" s="30"/>
      <c r="J310" s="30"/>
      <c r="K310" s="256" t="str">
        <f t="shared" si="54"/>
        <v/>
      </c>
      <c r="L310" s="257" t="str">
        <f t="shared" si="55"/>
        <v/>
      </c>
      <c r="M310" s="258"/>
      <c r="N310" s="31" t="str">
        <f t="shared" si="56"/>
        <v/>
      </c>
      <c r="O310" s="251"/>
      <c r="P310" s="449" t="str">
        <f t="shared" ref="P310:P373" si="59">IF($D310="COPI-B","Built-in End of Life Timer will sound when it requires replacement ~5 years from date of install.",IF($D310="COPI","Built-in End of Life Timer will sound when it requires replacement ~5 years from date of install.",IF($D310="DS","__ inches of water",IF($D310="TS","See Sprinkler Company's report.",IF($D310="SS","See Sprinkler Company's report.",IF($D310="LA","See Sprinkler Company's report.",IF($D310="FS","See Sprinkler Company's report.",IF($D310="DH","Closes on Alarm",IF($D310="S","Sensitivity: V or % or seconds or flashes",IF($M310="OLD","Recommend Replacement",IF($D310="SUP","See Kitchen Suppression Company's report.","")))))))))))</f>
        <v/>
      </c>
    </row>
    <row r="311" spans="1:16" s="11" customFormat="1" ht="15" customHeight="1">
      <c r="A311" s="35">
        <f t="shared" si="57"/>
        <v>291</v>
      </c>
      <c r="B311" s="29"/>
      <c r="C311" s="251"/>
      <c r="D311" s="30"/>
      <c r="E311" s="252" t="str">
        <f t="shared" si="58"/>
        <v/>
      </c>
      <c r="F311" s="255" t="str">
        <f t="shared" ref="F311:F312" si="60">IF(OR(D311="PANEL", D311="ANNUN", D311="S/CO", D311="MOD-2", D311="MOD-10", D311="MOD-M",D311="ISO-D", D311="SFD", D311="DS", D311="ET", D311="FHT", D311="GA", D311="HHT", D311="M", D311="RHT", D311="RHT/S",D311="S",D311="S/CO", D311="FS",D311="TS",D311="SS",D311="LA",D311="FP",D311="PL",D311="SUP"), "3", IF(OR(D311="B", D311="BZ", D311="H", D311="HSP", D311="H/V", D311="SP", D311="V", D311="SW", D311="AD", D311="MAG", D311="FAN", D311="RI", D311="EOL", D311="EM",  D311="SW", D311="RELAY", D311="DH",D311="MOD-R", D311="MOD-R6", D311="MOD-CR"), "m", ""))</f>
        <v/>
      </c>
      <c r="G311" s="31" t="str">
        <f t="shared" ref="G311:G312" si="61">IF(OR(D311="YES",D311="PANEL",D311="BOOSTER",D311="B",D311="BZ",D311="H",D311="HSP",D311="H/V",D311="SP",D311="V",D311="AD",D311="MAG",D311="FAN",D311="RELAY",D311="DH",D311="SW",D311="MOD-R", D311="MOD-R6", D311="MOD-CR",D311="ISO-A"),"3",IF(OR(D311="SFD"),"m",""))</f>
        <v/>
      </c>
      <c r="H311" s="30"/>
      <c r="I311" s="30"/>
      <c r="J311" s="30"/>
      <c r="K311" s="256" t="str">
        <f t="shared" ref="K311:K312" si="62">IF(D311="EOL","3","")</f>
        <v/>
      </c>
      <c r="L311" s="257" t="str">
        <f t="shared" ref="L311:L312" si="63">IF(OR(D311="SA",D311="SAA",D311="SAAB",D311="SAB", D311="SAPA",D311="SAPAB",D311="SAPB",D311="SACOA",D311="SACOB",D311="SACOAB", D311="SAPCOA", D311="SAPCOB",D311="SAPCOB",D311="SAPCOAB",D311="SALi", D311="SAALi",D311="SAPLi",D311="SAAR",,D311="SAPABR",D311="SAABR",D311="SAPCOLi",D311="SACOALi",D311="SAALiV",D311="SAPALiV",D311="SAAV",D311="SAPAV",D311="SAPABV",D311="SAABV"),"3","")</f>
        <v/>
      </c>
      <c r="M311" s="258"/>
      <c r="N311" s="31" t="str">
        <f t="shared" ref="N311:N312" si="64">IF(OR(D311="PANEL", D311="ANNUN", D311="BATT",D311="BOOSTER",D311="B", D311="BZ", D311="H", D311="HSP", D311="H/V", D311="SP", D311="V", D311="DS", D311="EOL", D311="EM", D311="ET", D311="FHT", D311="GA", D311="HHT", D311="M", D311="RHT",D311="RHT/S", D311="RI", D311="S",D311="S/CO",D311="SW",D311="ISO-D",D311="ISO-A",D311="SA",D311="SAA",D311="SAAB",D311="SAB", D311="SAPA",D311="SAPAB",D311="SAPB",D311="SACOA",D311="SACOB",D311="SACOAB", D311="SAPCOA", D311="SAPCOB",D311="SAPCOB",D311="SAPCOAB",D311="SALi", D311="SAALi",D311="SAPLi",D311="SAAR",D311="SAPABR",D311="SAABR",,D311="SAPCOLi",D311="SACOALi",D311="SAALiV",D311="SAPALiV",D311="SAAV",D311="SAPAV",D311="SAPABV",D311="SAABV", D311="COPI", D311="COPI-B", D311="SW",D311="MOD-1", D311="MOD-S",D311="MOD-P",D311="MOD-2", D311="MOD-10", D311="MOD-M",D311="MOD-R", D311="MOD-R6", D311="MOD-CR",D311="SFD"), "3", IF(OR(D311="RELAY", D311="AD", D311="MAG", D311="FAN",D311="DH"), "m", ""))</f>
        <v/>
      </c>
      <c r="O311" s="251"/>
      <c r="P311" s="449" t="str">
        <f t="shared" si="59"/>
        <v/>
      </c>
    </row>
    <row r="312" spans="1:16" s="11" customFormat="1" ht="15" customHeight="1">
      <c r="A312" s="35">
        <f t="shared" ref="A312:A375" si="65">A311+1</f>
        <v>292</v>
      </c>
      <c r="B312" s="29"/>
      <c r="C312" s="251"/>
      <c r="D312" s="30"/>
      <c r="E312" s="252" t="str">
        <f t="shared" si="58"/>
        <v/>
      </c>
      <c r="F312" s="255" t="str">
        <f t="shared" si="60"/>
        <v/>
      </c>
      <c r="G312" s="31" t="str">
        <f t="shared" si="61"/>
        <v/>
      </c>
      <c r="H312" s="30"/>
      <c r="I312" s="30"/>
      <c r="J312" s="30"/>
      <c r="K312" s="256" t="str">
        <f t="shared" si="62"/>
        <v/>
      </c>
      <c r="L312" s="257" t="str">
        <f t="shared" si="63"/>
        <v/>
      </c>
      <c r="M312" s="258"/>
      <c r="N312" s="31" t="str">
        <f t="shared" si="64"/>
        <v/>
      </c>
      <c r="O312" s="251"/>
      <c r="P312" s="449" t="str">
        <f t="shared" si="59"/>
        <v/>
      </c>
    </row>
    <row r="313" spans="1:16" ht="15" customHeight="1">
      <c r="A313" s="35">
        <f t="shared" si="65"/>
        <v>293</v>
      </c>
      <c r="B313" s="29"/>
      <c r="C313" s="251"/>
      <c r="D313" s="30"/>
      <c r="E313" s="252" t="str">
        <f t="shared" ref="E313:E376" si="66">IF(OR(D313="YES", D313="B",D313="BZ",D313="H",D313="HSP",D313="H/V",D313="SP",D313="V",D313="DS",D313="EM",D313="FHT",D313="GA",D313="HHT",D313="M",D313="RHT", D313="RHT/S", D313="RI",D313="S", D313="SW",D313="RELAY",D313="DH",D313="AD",D313="MAG",D313="FAN",D313="SA",,D313="SA",D313="SAA",D313="SAAB",D313="SAB", D313="SAPA",D313="SAPAB",D313="SAPB",D313="SACOA",D313="SACOB",D313="SACOAB", D313="SAPCOA", D313="SAPCOB",D313="SAPCOB",D313="SAPCOAB",D313="SALi", D313="SAALi",D313="SAPLi",D313="SAAR",,D313="SAPABR",D313="SAABR",D313="SAPCOLi",D313="SACOALi",D313="SAALiV",D313="SAPALiV",D313="SAAV",D313="SAPAV",D313="SAPABV",D313="SAABV", D313="COPI", D313="COPI-B", D313="PANEL",D313="BATT",D313="ANNUN", D313="BOOSTER",D313="SFD", D313="S/CO", D313="ET", D313="MOD-2", D313="MOD-10", D313="MOD-M",D313="MOD-R", D313="MOD-R6", D313="MOD-CR", D313="MOD-1", D313="MOD-S",D313="MOD-P",),"3", IF(OR(D313="EOL"),"m",""))</f>
        <v/>
      </c>
      <c r="F313" s="255" t="str">
        <f t="shared" ref="F313:F376" si="67">IF(OR(D313="PANEL", D313="ANNUN", D313="S/CO", D313="MOD-2", D313="MOD-10", D313="MOD-M",D313="ISO-D", D313="SFD", D313="DS", D313="ET", D313="FHT", D313="GA", D313="HHT", D313="M", D313="RHT", D313="RHT/S",D313="S",D313="S/CO", D313="FS",D313="TS",D313="SS",D313="LA",D313="FP",D313="PL",D313="SUP"), "3", IF(OR(D313="B", D313="BZ", D313="H", D313="HSP", D313="H/V", D313="SP", D313="V", D313="SW", D313="AD", D313="MAG", D313="FAN", D313="RI", D313="EOL", D313="EM",  D313="SW", D313="RELAY", D313="DH",D313="MOD-R", D313="MOD-R6", D313="MOD-CR"), "m", ""))</f>
        <v/>
      </c>
      <c r="G313" s="31" t="str">
        <f t="shared" ref="G313:G376" si="68">IF(OR(D313="YES",D313="PANEL",D313="BOOSTER",D313="B",D313="BZ",D313="H",D313="HSP",D313="H/V",D313="SP",D313="V",D313="AD",D313="MAG",D313="FAN",D313="RELAY",D313="DH",D313="SW",D313="MOD-R", D313="MOD-R6", D313="MOD-CR",D313="ISO-A"),"3",IF(OR(D313="SFD"),"m",""))</f>
        <v/>
      </c>
      <c r="H313" s="30"/>
      <c r="I313" s="30"/>
      <c r="J313" s="30"/>
      <c r="K313" s="256" t="str">
        <f t="shared" ref="K313:K376" si="69">IF(D313="EOL","3","")</f>
        <v/>
      </c>
      <c r="L313" s="257" t="str">
        <f t="shared" ref="L313:L376" si="70">IF(OR(D313="SA",D313="SAA",D313="SAAB",D313="SAB", D313="SAPA",D313="SAPAB",D313="SAPB",D313="SACOA",D313="SACOB",D313="SACOAB", D313="SAPCOA", D313="SAPCOB",D313="SAPCOB",D313="SAPCOAB",D313="SALi", D313="SAALi",D313="SAPLi",D313="SAAR",,D313="SAPABR",D313="SAABR",D313="SAPCOLi",D313="SACOALi",D313="SAALiV",D313="SAPALiV",D313="SAAV",D313="SAPAV",D313="SAPABV",D313="SAABV"),"3","")</f>
        <v/>
      </c>
      <c r="M313" s="258"/>
      <c r="N313" s="31" t="str">
        <f t="shared" ref="N313:N376" si="71">IF(OR(D313="PANEL", D313="ANNUN", D313="BATT",D313="BOOSTER",D313="B", D313="BZ", D313="H", D313="HSP", D313="H/V", D313="SP", D313="V", D313="DS", D313="EOL", D313="EM", D313="ET", D313="FHT", D313="GA", D313="HHT", D313="M", D313="RHT",D313="RHT/S", D313="RI", D313="S",D313="S/CO",D313="SW",D313="ISO-D",D313="ISO-A",D313="SA",D313="SAA",D313="SAAB",D313="SAB", D313="SAPA",D313="SAPAB",D313="SAPB",D313="SACOA",D313="SACOB",D313="SACOAB", D313="SAPCOA", D313="SAPCOB",D313="SAPCOB",D313="SAPCOAB",D313="SALi", D313="SAALi",D313="SAPLi",D313="SAAR",D313="SAPABR",D313="SAABR",,D313="SAPCOLi",D313="SACOALi",D313="SAALiV",D313="SAPALiV",D313="SAAV",D313="SAPAV",D313="SAPABV",D313="SAABV", D313="COPI", D313="COPI-B", D313="SW",D313="MOD-1", D313="MOD-S",D313="MOD-P",D313="MOD-2", D313="MOD-10", D313="MOD-M",D313="MOD-R", D313="MOD-R6", D313="MOD-CR",D313="SFD"), "3", IF(OR(D313="RELAY", D313="AD", D313="MAG", D313="FAN",D313="DH"), "m", ""))</f>
        <v/>
      </c>
      <c r="O313" s="251"/>
      <c r="P313" s="449" t="str">
        <f t="shared" si="59"/>
        <v/>
      </c>
    </row>
    <row r="314" spans="1:16" ht="15" customHeight="1">
      <c r="A314" s="35">
        <f t="shared" si="65"/>
        <v>294</v>
      </c>
      <c r="B314" s="29"/>
      <c r="C314" s="251"/>
      <c r="D314" s="30"/>
      <c r="E314" s="252" t="str">
        <f t="shared" si="66"/>
        <v/>
      </c>
      <c r="F314" s="255" t="str">
        <f t="shared" si="67"/>
        <v/>
      </c>
      <c r="G314" s="31" t="str">
        <f t="shared" si="68"/>
        <v/>
      </c>
      <c r="H314" s="30"/>
      <c r="I314" s="30"/>
      <c r="J314" s="30"/>
      <c r="K314" s="256" t="str">
        <f t="shared" si="69"/>
        <v/>
      </c>
      <c r="L314" s="257" t="str">
        <f t="shared" si="70"/>
        <v/>
      </c>
      <c r="M314" s="258"/>
      <c r="N314" s="31" t="str">
        <f t="shared" si="71"/>
        <v/>
      </c>
      <c r="O314" s="251"/>
      <c r="P314" s="449" t="str">
        <f t="shared" si="59"/>
        <v/>
      </c>
    </row>
    <row r="315" spans="1:16" ht="15" customHeight="1">
      <c r="A315" s="35">
        <f t="shared" si="65"/>
        <v>295</v>
      </c>
      <c r="B315" s="29"/>
      <c r="C315" s="251"/>
      <c r="D315" s="30"/>
      <c r="E315" s="252" t="str">
        <f t="shared" si="66"/>
        <v/>
      </c>
      <c r="F315" s="255" t="str">
        <f t="shared" si="67"/>
        <v/>
      </c>
      <c r="G315" s="31" t="str">
        <f t="shared" si="68"/>
        <v/>
      </c>
      <c r="H315" s="30"/>
      <c r="I315" s="30"/>
      <c r="J315" s="30"/>
      <c r="K315" s="256" t="str">
        <f t="shared" si="69"/>
        <v/>
      </c>
      <c r="L315" s="257" t="str">
        <f t="shared" si="70"/>
        <v/>
      </c>
      <c r="M315" s="258"/>
      <c r="N315" s="31" t="str">
        <f t="shared" si="71"/>
        <v/>
      </c>
      <c r="O315" s="251"/>
      <c r="P315" s="449" t="str">
        <f t="shared" si="59"/>
        <v/>
      </c>
    </row>
    <row r="316" spans="1:16" ht="15" customHeight="1">
      <c r="A316" s="35">
        <f t="shared" si="65"/>
        <v>296</v>
      </c>
      <c r="B316" s="29"/>
      <c r="C316" s="251"/>
      <c r="D316" s="30"/>
      <c r="E316" s="252" t="str">
        <f t="shared" si="66"/>
        <v/>
      </c>
      <c r="F316" s="255" t="str">
        <f t="shared" si="67"/>
        <v/>
      </c>
      <c r="G316" s="31" t="str">
        <f t="shared" si="68"/>
        <v/>
      </c>
      <c r="H316" s="30"/>
      <c r="I316" s="30"/>
      <c r="J316" s="30"/>
      <c r="K316" s="256" t="str">
        <f t="shared" si="69"/>
        <v/>
      </c>
      <c r="L316" s="257" t="str">
        <f t="shared" si="70"/>
        <v/>
      </c>
      <c r="M316" s="258"/>
      <c r="N316" s="31" t="str">
        <f t="shared" si="71"/>
        <v/>
      </c>
      <c r="O316" s="251"/>
      <c r="P316" s="449" t="str">
        <f t="shared" si="59"/>
        <v/>
      </c>
    </row>
    <row r="317" spans="1:16" ht="15" customHeight="1">
      <c r="A317" s="35">
        <f t="shared" si="65"/>
        <v>297</v>
      </c>
      <c r="B317" s="29"/>
      <c r="C317" s="251"/>
      <c r="D317" s="30"/>
      <c r="E317" s="252" t="str">
        <f t="shared" si="66"/>
        <v/>
      </c>
      <c r="F317" s="255" t="str">
        <f t="shared" si="67"/>
        <v/>
      </c>
      <c r="G317" s="31" t="str">
        <f t="shared" si="68"/>
        <v/>
      </c>
      <c r="H317" s="30"/>
      <c r="I317" s="30"/>
      <c r="J317" s="30"/>
      <c r="K317" s="256" t="str">
        <f t="shared" si="69"/>
        <v/>
      </c>
      <c r="L317" s="257" t="str">
        <f t="shared" si="70"/>
        <v/>
      </c>
      <c r="M317" s="258"/>
      <c r="N317" s="31" t="str">
        <f t="shared" si="71"/>
        <v/>
      </c>
      <c r="O317" s="251"/>
      <c r="P317" s="449" t="str">
        <f t="shared" si="59"/>
        <v/>
      </c>
    </row>
    <row r="318" spans="1:16" ht="15" customHeight="1">
      <c r="A318" s="35">
        <f t="shared" si="65"/>
        <v>298</v>
      </c>
      <c r="B318" s="29"/>
      <c r="C318" s="251"/>
      <c r="D318" s="30"/>
      <c r="E318" s="252" t="str">
        <f t="shared" si="66"/>
        <v/>
      </c>
      <c r="F318" s="255" t="str">
        <f t="shared" si="67"/>
        <v/>
      </c>
      <c r="G318" s="31" t="str">
        <f t="shared" si="68"/>
        <v/>
      </c>
      <c r="H318" s="30"/>
      <c r="I318" s="30"/>
      <c r="J318" s="30"/>
      <c r="K318" s="256" t="str">
        <f t="shared" si="69"/>
        <v/>
      </c>
      <c r="L318" s="257" t="str">
        <f t="shared" si="70"/>
        <v/>
      </c>
      <c r="M318" s="258"/>
      <c r="N318" s="31" t="str">
        <f t="shared" si="71"/>
        <v/>
      </c>
      <c r="O318" s="251"/>
      <c r="P318" s="449" t="str">
        <f t="shared" si="59"/>
        <v/>
      </c>
    </row>
    <row r="319" spans="1:16" ht="15" customHeight="1">
      <c r="A319" s="35">
        <f t="shared" si="65"/>
        <v>299</v>
      </c>
      <c r="B319" s="29"/>
      <c r="C319" s="251"/>
      <c r="D319" s="30"/>
      <c r="E319" s="252" t="str">
        <f t="shared" si="66"/>
        <v/>
      </c>
      <c r="F319" s="255" t="str">
        <f t="shared" si="67"/>
        <v/>
      </c>
      <c r="G319" s="31" t="str">
        <f t="shared" si="68"/>
        <v/>
      </c>
      <c r="H319" s="30"/>
      <c r="I319" s="30"/>
      <c r="J319" s="30"/>
      <c r="K319" s="256" t="str">
        <f t="shared" si="69"/>
        <v/>
      </c>
      <c r="L319" s="257" t="str">
        <f t="shared" si="70"/>
        <v/>
      </c>
      <c r="M319" s="258"/>
      <c r="N319" s="31" t="str">
        <f t="shared" si="71"/>
        <v/>
      </c>
      <c r="O319" s="251"/>
      <c r="P319" s="449" t="str">
        <f t="shared" si="59"/>
        <v/>
      </c>
    </row>
    <row r="320" spans="1:16" ht="15" customHeight="1">
      <c r="A320" s="35">
        <f t="shared" si="65"/>
        <v>300</v>
      </c>
      <c r="B320" s="29"/>
      <c r="C320" s="251"/>
      <c r="D320" s="30"/>
      <c r="E320" s="252" t="str">
        <f t="shared" si="66"/>
        <v/>
      </c>
      <c r="F320" s="255" t="str">
        <f t="shared" si="67"/>
        <v/>
      </c>
      <c r="G320" s="31" t="str">
        <f t="shared" si="68"/>
        <v/>
      </c>
      <c r="H320" s="30"/>
      <c r="I320" s="30"/>
      <c r="J320" s="30"/>
      <c r="K320" s="256" t="str">
        <f t="shared" si="69"/>
        <v/>
      </c>
      <c r="L320" s="257" t="str">
        <f t="shared" si="70"/>
        <v/>
      </c>
      <c r="M320" s="258"/>
      <c r="N320" s="31" t="str">
        <f t="shared" si="71"/>
        <v/>
      </c>
      <c r="O320" s="251"/>
      <c r="P320" s="449" t="str">
        <f t="shared" si="59"/>
        <v/>
      </c>
    </row>
    <row r="321" spans="1:16" ht="15" customHeight="1">
      <c r="A321" s="35">
        <f t="shared" si="65"/>
        <v>301</v>
      </c>
      <c r="B321" s="29"/>
      <c r="C321" s="251"/>
      <c r="D321" s="30"/>
      <c r="E321" s="252" t="str">
        <f t="shared" si="66"/>
        <v/>
      </c>
      <c r="F321" s="255" t="str">
        <f t="shared" si="67"/>
        <v/>
      </c>
      <c r="G321" s="31" t="str">
        <f t="shared" si="68"/>
        <v/>
      </c>
      <c r="H321" s="30"/>
      <c r="I321" s="30"/>
      <c r="J321" s="30"/>
      <c r="K321" s="256" t="str">
        <f t="shared" si="69"/>
        <v/>
      </c>
      <c r="L321" s="257" t="str">
        <f t="shared" si="70"/>
        <v/>
      </c>
      <c r="M321" s="258"/>
      <c r="N321" s="31" t="str">
        <f t="shared" si="71"/>
        <v/>
      </c>
      <c r="O321" s="251"/>
      <c r="P321" s="449" t="str">
        <f t="shared" si="59"/>
        <v/>
      </c>
    </row>
    <row r="322" spans="1:16" ht="15" customHeight="1">
      <c r="A322" s="35">
        <f t="shared" si="65"/>
        <v>302</v>
      </c>
      <c r="B322" s="29"/>
      <c r="C322" s="251"/>
      <c r="D322" s="30"/>
      <c r="E322" s="252" t="str">
        <f t="shared" si="66"/>
        <v/>
      </c>
      <c r="F322" s="255" t="str">
        <f t="shared" si="67"/>
        <v/>
      </c>
      <c r="G322" s="31" t="str">
        <f t="shared" si="68"/>
        <v/>
      </c>
      <c r="H322" s="30"/>
      <c r="I322" s="30"/>
      <c r="J322" s="30"/>
      <c r="K322" s="256" t="str">
        <f t="shared" si="69"/>
        <v/>
      </c>
      <c r="L322" s="257" t="str">
        <f t="shared" si="70"/>
        <v/>
      </c>
      <c r="M322" s="258"/>
      <c r="N322" s="31" t="str">
        <f t="shared" si="71"/>
        <v/>
      </c>
      <c r="O322" s="251"/>
      <c r="P322" s="449" t="str">
        <f t="shared" si="59"/>
        <v/>
      </c>
    </row>
    <row r="323" spans="1:16" ht="15" customHeight="1">
      <c r="A323" s="35">
        <f t="shared" si="65"/>
        <v>303</v>
      </c>
      <c r="B323" s="29"/>
      <c r="C323" s="251"/>
      <c r="D323" s="30"/>
      <c r="E323" s="252" t="str">
        <f t="shared" si="66"/>
        <v/>
      </c>
      <c r="F323" s="255" t="str">
        <f t="shared" si="67"/>
        <v/>
      </c>
      <c r="G323" s="31" t="str">
        <f t="shared" si="68"/>
        <v/>
      </c>
      <c r="H323" s="30"/>
      <c r="I323" s="30"/>
      <c r="J323" s="30"/>
      <c r="K323" s="256" t="str">
        <f t="shared" si="69"/>
        <v/>
      </c>
      <c r="L323" s="257" t="str">
        <f t="shared" si="70"/>
        <v/>
      </c>
      <c r="M323" s="258"/>
      <c r="N323" s="31" t="str">
        <f t="shared" si="71"/>
        <v/>
      </c>
      <c r="O323" s="251"/>
      <c r="P323" s="449" t="str">
        <f t="shared" si="59"/>
        <v/>
      </c>
    </row>
    <row r="324" spans="1:16" ht="15" customHeight="1">
      <c r="A324" s="35">
        <f t="shared" si="65"/>
        <v>304</v>
      </c>
      <c r="B324" s="29"/>
      <c r="C324" s="251"/>
      <c r="D324" s="30"/>
      <c r="E324" s="252" t="str">
        <f t="shared" si="66"/>
        <v/>
      </c>
      <c r="F324" s="255" t="str">
        <f t="shared" si="67"/>
        <v/>
      </c>
      <c r="G324" s="31" t="str">
        <f t="shared" si="68"/>
        <v/>
      </c>
      <c r="H324" s="30"/>
      <c r="I324" s="30"/>
      <c r="J324" s="30"/>
      <c r="K324" s="256" t="str">
        <f t="shared" si="69"/>
        <v/>
      </c>
      <c r="L324" s="257" t="str">
        <f t="shared" si="70"/>
        <v/>
      </c>
      <c r="M324" s="258"/>
      <c r="N324" s="31" t="str">
        <f t="shared" si="71"/>
        <v/>
      </c>
      <c r="O324" s="251"/>
      <c r="P324" s="449" t="str">
        <f t="shared" si="59"/>
        <v/>
      </c>
    </row>
    <row r="325" spans="1:16" ht="15" customHeight="1">
      <c r="A325" s="35">
        <f t="shared" si="65"/>
        <v>305</v>
      </c>
      <c r="B325" s="29"/>
      <c r="C325" s="251"/>
      <c r="D325" s="30"/>
      <c r="E325" s="252" t="str">
        <f t="shared" si="66"/>
        <v/>
      </c>
      <c r="F325" s="255" t="str">
        <f t="shared" si="67"/>
        <v/>
      </c>
      <c r="G325" s="31" t="str">
        <f t="shared" si="68"/>
        <v/>
      </c>
      <c r="H325" s="30"/>
      <c r="I325" s="30"/>
      <c r="J325" s="30"/>
      <c r="K325" s="256" t="str">
        <f t="shared" si="69"/>
        <v/>
      </c>
      <c r="L325" s="257" t="str">
        <f t="shared" si="70"/>
        <v/>
      </c>
      <c r="M325" s="258"/>
      <c r="N325" s="31" t="str">
        <f t="shared" si="71"/>
        <v/>
      </c>
      <c r="O325" s="251"/>
      <c r="P325" s="449" t="str">
        <f t="shared" si="59"/>
        <v/>
      </c>
    </row>
    <row r="326" spans="1:16" ht="15" customHeight="1">
      <c r="A326" s="35">
        <f t="shared" si="65"/>
        <v>306</v>
      </c>
      <c r="B326" s="29"/>
      <c r="C326" s="251"/>
      <c r="D326" s="30"/>
      <c r="E326" s="252" t="str">
        <f t="shared" si="66"/>
        <v/>
      </c>
      <c r="F326" s="255" t="str">
        <f t="shared" si="67"/>
        <v/>
      </c>
      <c r="G326" s="31" t="str">
        <f t="shared" si="68"/>
        <v/>
      </c>
      <c r="H326" s="30"/>
      <c r="I326" s="30"/>
      <c r="J326" s="30"/>
      <c r="K326" s="256" t="str">
        <f t="shared" si="69"/>
        <v/>
      </c>
      <c r="L326" s="257" t="str">
        <f t="shared" si="70"/>
        <v/>
      </c>
      <c r="M326" s="258"/>
      <c r="N326" s="31" t="str">
        <f t="shared" si="71"/>
        <v/>
      </c>
      <c r="O326" s="251"/>
      <c r="P326" s="449" t="str">
        <f t="shared" si="59"/>
        <v/>
      </c>
    </row>
    <row r="327" spans="1:16" ht="15" customHeight="1">
      <c r="A327" s="35">
        <f t="shared" si="65"/>
        <v>307</v>
      </c>
      <c r="B327" s="29"/>
      <c r="C327" s="251"/>
      <c r="D327" s="30"/>
      <c r="E327" s="252" t="str">
        <f t="shared" si="66"/>
        <v/>
      </c>
      <c r="F327" s="255" t="str">
        <f t="shared" si="67"/>
        <v/>
      </c>
      <c r="G327" s="31" t="str">
        <f t="shared" si="68"/>
        <v/>
      </c>
      <c r="H327" s="30"/>
      <c r="I327" s="30"/>
      <c r="J327" s="30"/>
      <c r="K327" s="256" t="str">
        <f t="shared" si="69"/>
        <v/>
      </c>
      <c r="L327" s="257" t="str">
        <f t="shared" si="70"/>
        <v/>
      </c>
      <c r="M327" s="258"/>
      <c r="N327" s="31" t="str">
        <f t="shared" si="71"/>
        <v/>
      </c>
      <c r="O327" s="251"/>
      <c r="P327" s="449" t="str">
        <f t="shared" si="59"/>
        <v/>
      </c>
    </row>
    <row r="328" spans="1:16" ht="15" customHeight="1">
      <c r="A328" s="35">
        <f t="shared" si="65"/>
        <v>308</v>
      </c>
      <c r="B328" s="29"/>
      <c r="C328" s="251"/>
      <c r="D328" s="30"/>
      <c r="E328" s="252" t="str">
        <f t="shared" si="66"/>
        <v/>
      </c>
      <c r="F328" s="255" t="str">
        <f t="shared" si="67"/>
        <v/>
      </c>
      <c r="G328" s="31" t="str">
        <f t="shared" si="68"/>
        <v/>
      </c>
      <c r="H328" s="30"/>
      <c r="I328" s="30"/>
      <c r="J328" s="30"/>
      <c r="K328" s="256" t="str">
        <f t="shared" si="69"/>
        <v/>
      </c>
      <c r="L328" s="257" t="str">
        <f t="shared" si="70"/>
        <v/>
      </c>
      <c r="M328" s="258"/>
      <c r="N328" s="31" t="str">
        <f t="shared" si="71"/>
        <v/>
      </c>
      <c r="O328" s="251"/>
      <c r="P328" s="449" t="str">
        <f t="shared" si="59"/>
        <v/>
      </c>
    </row>
    <row r="329" spans="1:16" ht="15" customHeight="1">
      <c r="A329" s="35">
        <f t="shared" si="65"/>
        <v>309</v>
      </c>
      <c r="B329" s="29"/>
      <c r="C329" s="251"/>
      <c r="D329" s="30"/>
      <c r="E329" s="252" t="str">
        <f t="shared" si="66"/>
        <v/>
      </c>
      <c r="F329" s="255" t="str">
        <f t="shared" si="67"/>
        <v/>
      </c>
      <c r="G329" s="31" t="str">
        <f t="shared" si="68"/>
        <v/>
      </c>
      <c r="H329" s="30"/>
      <c r="I329" s="30"/>
      <c r="J329" s="30"/>
      <c r="K329" s="256" t="str">
        <f t="shared" si="69"/>
        <v/>
      </c>
      <c r="L329" s="257" t="str">
        <f t="shared" si="70"/>
        <v/>
      </c>
      <c r="M329" s="258"/>
      <c r="N329" s="31" t="str">
        <f t="shared" si="71"/>
        <v/>
      </c>
      <c r="O329" s="251"/>
      <c r="P329" s="449" t="str">
        <f t="shared" si="59"/>
        <v/>
      </c>
    </row>
    <row r="330" spans="1:16" ht="15" customHeight="1">
      <c r="A330" s="35">
        <f t="shared" si="65"/>
        <v>310</v>
      </c>
      <c r="B330" s="29"/>
      <c r="C330" s="251"/>
      <c r="D330" s="30"/>
      <c r="E330" s="252" t="str">
        <f t="shared" si="66"/>
        <v/>
      </c>
      <c r="F330" s="255" t="str">
        <f t="shared" si="67"/>
        <v/>
      </c>
      <c r="G330" s="31" t="str">
        <f t="shared" si="68"/>
        <v/>
      </c>
      <c r="H330" s="30"/>
      <c r="I330" s="30"/>
      <c r="J330" s="30"/>
      <c r="K330" s="256" t="str">
        <f t="shared" si="69"/>
        <v/>
      </c>
      <c r="L330" s="257" t="str">
        <f t="shared" si="70"/>
        <v/>
      </c>
      <c r="M330" s="258"/>
      <c r="N330" s="31" t="str">
        <f t="shared" si="71"/>
        <v/>
      </c>
      <c r="O330" s="251"/>
      <c r="P330" s="449" t="str">
        <f t="shared" si="59"/>
        <v/>
      </c>
    </row>
    <row r="331" spans="1:16" ht="15" customHeight="1">
      <c r="A331" s="35">
        <f t="shared" si="65"/>
        <v>311</v>
      </c>
      <c r="B331" s="29"/>
      <c r="C331" s="251"/>
      <c r="D331" s="30"/>
      <c r="E331" s="252" t="str">
        <f t="shared" si="66"/>
        <v/>
      </c>
      <c r="F331" s="255" t="str">
        <f t="shared" si="67"/>
        <v/>
      </c>
      <c r="G331" s="31" t="str">
        <f t="shared" si="68"/>
        <v/>
      </c>
      <c r="H331" s="30"/>
      <c r="I331" s="30"/>
      <c r="J331" s="30"/>
      <c r="K331" s="256" t="str">
        <f t="shared" si="69"/>
        <v/>
      </c>
      <c r="L331" s="257" t="str">
        <f t="shared" si="70"/>
        <v/>
      </c>
      <c r="M331" s="258"/>
      <c r="N331" s="31" t="str">
        <f t="shared" si="71"/>
        <v/>
      </c>
      <c r="O331" s="251"/>
      <c r="P331" s="449" t="str">
        <f t="shared" si="59"/>
        <v/>
      </c>
    </row>
    <row r="332" spans="1:16" ht="15" customHeight="1">
      <c r="A332" s="35">
        <f t="shared" si="65"/>
        <v>312</v>
      </c>
      <c r="B332" s="29"/>
      <c r="C332" s="251"/>
      <c r="D332" s="30"/>
      <c r="E332" s="252" t="str">
        <f t="shared" si="66"/>
        <v/>
      </c>
      <c r="F332" s="255" t="str">
        <f t="shared" si="67"/>
        <v/>
      </c>
      <c r="G332" s="31" t="str">
        <f t="shared" si="68"/>
        <v/>
      </c>
      <c r="H332" s="30"/>
      <c r="I332" s="30"/>
      <c r="J332" s="30"/>
      <c r="K332" s="256" t="str">
        <f t="shared" si="69"/>
        <v/>
      </c>
      <c r="L332" s="257" t="str">
        <f t="shared" si="70"/>
        <v/>
      </c>
      <c r="M332" s="258"/>
      <c r="N332" s="31" t="str">
        <f t="shared" si="71"/>
        <v/>
      </c>
      <c r="O332" s="251"/>
      <c r="P332" s="449" t="str">
        <f t="shared" si="59"/>
        <v/>
      </c>
    </row>
    <row r="333" spans="1:16" ht="15" customHeight="1">
      <c r="A333" s="35">
        <f t="shared" si="65"/>
        <v>313</v>
      </c>
      <c r="B333" s="29"/>
      <c r="C333" s="251"/>
      <c r="D333" s="30"/>
      <c r="E333" s="252" t="str">
        <f t="shared" si="66"/>
        <v/>
      </c>
      <c r="F333" s="255" t="str">
        <f t="shared" si="67"/>
        <v/>
      </c>
      <c r="G333" s="31" t="str">
        <f t="shared" si="68"/>
        <v/>
      </c>
      <c r="H333" s="30"/>
      <c r="I333" s="30"/>
      <c r="J333" s="30"/>
      <c r="K333" s="256" t="str">
        <f t="shared" si="69"/>
        <v/>
      </c>
      <c r="L333" s="257" t="str">
        <f t="shared" si="70"/>
        <v/>
      </c>
      <c r="M333" s="258"/>
      <c r="N333" s="31" t="str">
        <f t="shared" si="71"/>
        <v/>
      </c>
      <c r="O333" s="251"/>
      <c r="P333" s="449" t="str">
        <f t="shared" si="59"/>
        <v/>
      </c>
    </row>
    <row r="334" spans="1:16" ht="15" customHeight="1">
      <c r="A334" s="35">
        <f t="shared" si="65"/>
        <v>314</v>
      </c>
      <c r="B334" s="29"/>
      <c r="C334" s="251"/>
      <c r="D334" s="30"/>
      <c r="E334" s="252" t="str">
        <f t="shared" si="66"/>
        <v/>
      </c>
      <c r="F334" s="255" t="str">
        <f t="shared" si="67"/>
        <v/>
      </c>
      <c r="G334" s="31" t="str">
        <f t="shared" si="68"/>
        <v/>
      </c>
      <c r="H334" s="30"/>
      <c r="I334" s="30"/>
      <c r="J334" s="30"/>
      <c r="K334" s="256" t="str">
        <f t="shared" si="69"/>
        <v/>
      </c>
      <c r="L334" s="257" t="str">
        <f t="shared" si="70"/>
        <v/>
      </c>
      <c r="M334" s="258"/>
      <c r="N334" s="31" t="str">
        <f t="shared" si="71"/>
        <v/>
      </c>
      <c r="O334" s="251"/>
      <c r="P334" s="449" t="str">
        <f t="shared" si="59"/>
        <v/>
      </c>
    </row>
    <row r="335" spans="1:16" ht="15" customHeight="1">
      <c r="A335" s="35">
        <f t="shared" si="65"/>
        <v>315</v>
      </c>
      <c r="B335" s="29"/>
      <c r="C335" s="251"/>
      <c r="D335" s="30"/>
      <c r="E335" s="252" t="str">
        <f t="shared" si="66"/>
        <v/>
      </c>
      <c r="F335" s="255" t="str">
        <f t="shared" si="67"/>
        <v/>
      </c>
      <c r="G335" s="31" t="str">
        <f t="shared" si="68"/>
        <v/>
      </c>
      <c r="H335" s="30"/>
      <c r="I335" s="30"/>
      <c r="J335" s="30"/>
      <c r="K335" s="256" t="str">
        <f t="shared" si="69"/>
        <v/>
      </c>
      <c r="L335" s="257" t="str">
        <f t="shared" si="70"/>
        <v/>
      </c>
      <c r="M335" s="258"/>
      <c r="N335" s="31" t="str">
        <f t="shared" si="71"/>
        <v/>
      </c>
      <c r="O335" s="251"/>
      <c r="P335" s="449" t="str">
        <f t="shared" si="59"/>
        <v/>
      </c>
    </row>
    <row r="336" spans="1:16" ht="15" customHeight="1">
      <c r="A336" s="35">
        <f t="shared" si="65"/>
        <v>316</v>
      </c>
      <c r="B336" s="29"/>
      <c r="C336" s="251"/>
      <c r="D336" s="30"/>
      <c r="E336" s="252" t="str">
        <f t="shared" si="66"/>
        <v/>
      </c>
      <c r="F336" s="255" t="str">
        <f t="shared" si="67"/>
        <v/>
      </c>
      <c r="G336" s="31" t="str">
        <f t="shared" si="68"/>
        <v/>
      </c>
      <c r="H336" s="30"/>
      <c r="I336" s="30"/>
      <c r="J336" s="30"/>
      <c r="K336" s="256" t="str">
        <f t="shared" si="69"/>
        <v/>
      </c>
      <c r="L336" s="257" t="str">
        <f t="shared" si="70"/>
        <v/>
      </c>
      <c r="M336" s="258"/>
      <c r="N336" s="31" t="str">
        <f t="shared" si="71"/>
        <v/>
      </c>
      <c r="O336" s="251"/>
      <c r="P336" s="449" t="str">
        <f t="shared" si="59"/>
        <v/>
      </c>
    </row>
    <row r="337" spans="1:16" ht="15" customHeight="1">
      <c r="A337" s="35">
        <f t="shared" si="65"/>
        <v>317</v>
      </c>
      <c r="B337" s="29"/>
      <c r="C337" s="251"/>
      <c r="D337" s="30"/>
      <c r="E337" s="252" t="str">
        <f t="shared" si="66"/>
        <v/>
      </c>
      <c r="F337" s="255" t="str">
        <f t="shared" si="67"/>
        <v/>
      </c>
      <c r="G337" s="31" t="str">
        <f t="shared" si="68"/>
        <v/>
      </c>
      <c r="H337" s="30"/>
      <c r="I337" s="30"/>
      <c r="J337" s="30"/>
      <c r="K337" s="256" t="str">
        <f t="shared" si="69"/>
        <v/>
      </c>
      <c r="L337" s="257" t="str">
        <f t="shared" si="70"/>
        <v/>
      </c>
      <c r="M337" s="258"/>
      <c r="N337" s="31" t="str">
        <f t="shared" si="71"/>
        <v/>
      </c>
      <c r="O337" s="251"/>
      <c r="P337" s="449" t="str">
        <f t="shared" si="59"/>
        <v/>
      </c>
    </row>
    <row r="338" spans="1:16" ht="15" customHeight="1">
      <c r="A338" s="35">
        <f t="shared" si="65"/>
        <v>318</v>
      </c>
      <c r="B338" s="29"/>
      <c r="C338" s="251"/>
      <c r="D338" s="30"/>
      <c r="E338" s="252" t="str">
        <f t="shared" si="66"/>
        <v/>
      </c>
      <c r="F338" s="255" t="str">
        <f t="shared" si="67"/>
        <v/>
      </c>
      <c r="G338" s="31" t="str">
        <f t="shared" si="68"/>
        <v/>
      </c>
      <c r="H338" s="30"/>
      <c r="I338" s="30"/>
      <c r="J338" s="30"/>
      <c r="K338" s="256" t="str">
        <f t="shared" si="69"/>
        <v/>
      </c>
      <c r="L338" s="257" t="str">
        <f t="shared" si="70"/>
        <v/>
      </c>
      <c r="M338" s="258"/>
      <c r="N338" s="31" t="str">
        <f t="shared" si="71"/>
        <v/>
      </c>
      <c r="O338" s="251"/>
      <c r="P338" s="449" t="str">
        <f t="shared" si="59"/>
        <v/>
      </c>
    </row>
    <row r="339" spans="1:16" ht="15" customHeight="1">
      <c r="A339" s="35">
        <f t="shared" si="65"/>
        <v>319</v>
      </c>
      <c r="B339" s="29"/>
      <c r="C339" s="251"/>
      <c r="D339" s="30"/>
      <c r="E339" s="252" t="str">
        <f t="shared" si="66"/>
        <v/>
      </c>
      <c r="F339" s="255" t="str">
        <f t="shared" si="67"/>
        <v/>
      </c>
      <c r="G339" s="31" t="str">
        <f t="shared" si="68"/>
        <v/>
      </c>
      <c r="H339" s="30"/>
      <c r="I339" s="30"/>
      <c r="J339" s="30"/>
      <c r="K339" s="256" t="str">
        <f t="shared" si="69"/>
        <v/>
      </c>
      <c r="L339" s="257" t="str">
        <f t="shared" si="70"/>
        <v/>
      </c>
      <c r="M339" s="258"/>
      <c r="N339" s="31" t="str">
        <f t="shared" si="71"/>
        <v/>
      </c>
      <c r="O339" s="251"/>
      <c r="P339" s="449" t="str">
        <f t="shared" si="59"/>
        <v/>
      </c>
    </row>
    <row r="340" spans="1:16" ht="15" customHeight="1">
      <c r="A340" s="35">
        <f t="shared" si="65"/>
        <v>320</v>
      </c>
      <c r="B340" s="29"/>
      <c r="C340" s="251"/>
      <c r="D340" s="30"/>
      <c r="E340" s="252" t="str">
        <f t="shared" si="66"/>
        <v/>
      </c>
      <c r="F340" s="255" t="str">
        <f t="shared" si="67"/>
        <v/>
      </c>
      <c r="G340" s="31" t="str">
        <f t="shared" si="68"/>
        <v/>
      </c>
      <c r="H340" s="30"/>
      <c r="I340" s="30"/>
      <c r="J340" s="30"/>
      <c r="K340" s="256" t="str">
        <f t="shared" si="69"/>
        <v/>
      </c>
      <c r="L340" s="257" t="str">
        <f t="shared" si="70"/>
        <v/>
      </c>
      <c r="M340" s="258"/>
      <c r="N340" s="31" t="str">
        <f t="shared" si="71"/>
        <v/>
      </c>
      <c r="O340" s="251"/>
      <c r="P340" s="449" t="str">
        <f t="shared" si="59"/>
        <v/>
      </c>
    </row>
    <row r="341" spans="1:16" ht="15" customHeight="1">
      <c r="A341" s="35">
        <f t="shared" si="65"/>
        <v>321</v>
      </c>
      <c r="B341" s="29"/>
      <c r="C341" s="251"/>
      <c r="D341" s="30"/>
      <c r="E341" s="252" t="str">
        <f t="shared" si="66"/>
        <v/>
      </c>
      <c r="F341" s="255" t="str">
        <f t="shared" si="67"/>
        <v/>
      </c>
      <c r="G341" s="31" t="str">
        <f t="shared" si="68"/>
        <v/>
      </c>
      <c r="H341" s="30"/>
      <c r="I341" s="30"/>
      <c r="J341" s="30"/>
      <c r="K341" s="256" t="str">
        <f t="shared" si="69"/>
        <v/>
      </c>
      <c r="L341" s="257" t="str">
        <f t="shared" si="70"/>
        <v/>
      </c>
      <c r="M341" s="258"/>
      <c r="N341" s="31" t="str">
        <f t="shared" si="71"/>
        <v/>
      </c>
      <c r="O341" s="251"/>
      <c r="P341" s="449" t="str">
        <f t="shared" si="59"/>
        <v/>
      </c>
    </row>
    <row r="342" spans="1:16" ht="15" customHeight="1">
      <c r="A342" s="35">
        <f t="shared" si="65"/>
        <v>322</v>
      </c>
      <c r="B342" s="29"/>
      <c r="C342" s="251"/>
      <c r="D342" s="30"/>
      <c r="E342" s="252" t="str">
        <f t="shared" si="66"/>
        <v/>
      </c>
      <c r="F342" s="255" t="str">
        <f t="shared" si="67"/>
        <v/>
      </c>
      <c r="G342" s="31" t="str">
        <f t="shared" si="68"/>
        <v/>
      </c>
      <c r="H342" s="30"/>
      <c r="I342" s="30"/>
      <c r="J342" s="30"/>
      <c r="K342" s="256" t="str">
        <f t="shared" si="69"/>
        <v/>
      </c>
      <c r="L342" s="257" t="str">
        <f t="shared" si="70"/>
        <v/>
      </c>
      <c r="M342" s="258"/>
      <c r="N342" s="31" t="str">
        <f t="shared" si="71"/>
        <v/>
      </c>
      <c r="O342" s="251"/>
      <c r="P342" s="449" t="str">
        <f t="shared" si="59"/>
        <v/>
      </c>
    </row>
    <row r="343" spans="1:16" ht="15" customHeight="1">
      <c r="A343" s="35">
        <f t="shared" si="65"/>
        <v>323</v>
      </c>
      <c r="B343" s="29"/>
      <c r="C343" s="251"/>
      <c r="D343" s="30"/>
      <c r="E343" s="252" t="str">
        <f t="shared" si="66"/>
        <v/>
      </c>
      <c r="F343" s="255" t="str">
        <f t="shared" si="67"/>
        <v/>
      </c>
      <c r="G343" s="31" t="str">
        <f t="shared" si="68"/>
        <v/>
      </c>
      <c r="H343" s="30"/>
      <c r="I343" s="30"/>
      <c r="J343" s="30"/>
      <c r="K343" s="256" t="str">
        <f t="shared" si="69"/>
        <v/>
      </c>
      <c r="L343" s="257" t="str">
        <f t="shared" si="70"/>
        <v/>
      </c>
      <c r="M343" s="258"/>
      <c r="N343" s="31" t="str">
        <f t="shared" si="71"/>
        <v/>
      </c>
      <c r="O343" s="251"/>
      <c r="P343" s="449" t="str">
        <f t="shared" si="59"/>
        <v/>
      </c>
    </row>
    <row r="344" spans="1:16" ht="15" customHeight="1">
      <c r="A344" s="35">
        <f t="shared" si="65"/>
        <v>324</v>
      </c>
      <c r="B344" s="29"/>
      <c r="C344" s="251"/>
      <c r="D344" s="30"/>
      <c r="E344" s="252" t="str">
        <f t="shared" si="66"/>
        <v/>
      </c>
      <c r="F344" s="255" t="str">
        <f t="shared" si="67"/>
        <v/>
      </c>
      <c r="G344" s="31" t="str">
        <f t="shared" si="68"/>
        <v/>
      </c>
      <c r="H344" s="30"/>
      <c r="I344" s="30"/>
      <c r="J344" s="30"/>
      <c r="K344" s="256" t="str">
        <f t="shared" si="69"/>
        <v/>
      </c>
      <c r="L344" s="257" t="str">
        <f t="shared" si="70"/>
        <v/>
      </c>
      <c r="M344" s="258"/>
      <c r="N344" s="31" t="str">
        <f t="shared" si="71"/>
        <v/>
      </c>
      <c r="O344" s="251"/>
      <c r="P344" s="449" t="str">
        <f t="shared" si="59"/>
        <v/>
      </c>
    </row>
    <row r="345" spans="1:16" ht="15" customHeight="1">
      <c r="A345" s="35">
        <f t="shared" si="65"/>
        <v>325</v>
      </c>
      <c r="B345" s="29"/>
      <c r="C345" s="251"/>
      <c r="D345" s="30"/>
      <c r="E345" s="252" t="str">
        <f t="shared" si="66"/>
        <v/>
      </c>
      <c r="F345" s="255" t="str">
        <f t="shared" si="67"/>
        <v/>
      </c>
      <c r="G345" s="31" t="str">
        <f t="shared" si="68"/>
        <v/>
      </c>
      <c r="H345" s="30"/>
      <c r="I345" s="30"/>
      <c r="J345" s="30"/>
      <c r="K345" s="256" t="str">
        <f t="shared" si="69"/>
        <v/>
      </c>
      <c r="L345" s="257" t="str">
        <f t="shared" si="70"/>
        <v/>
      </c>
      <c r="M345" s="258"/>
      <c r="N345" s="31" t="str">
        <f t="shared" si="71"/>
        <v/>
      </c>
      <c r="O345" s="251"/>
      <c r="P345" s="449" t="str">
        <f t="shared" si="59"/>
        <v/>
      </c>
    </row>
    <row r="346" spans="1:16" ht="15" customHeight="1">
      <c r="A346" s="35">
        <f t="shared" si="65"/>
        <v>326</v>
      </c>
      <c r="B346" s="29"/>
      <c r="C346" s="251"/>
      <c r="D346" s="30"/>
      <c r="E346" s="252" t="str">
        <f t="shared" si="66"/>
        <v/>
      </c>
      <c r="F346" s="255" t="str">
        <f t="shared" si="67"/>
        <v/>
      </c>
      <c r="G346" s="31" t="str">
        <f t="shared" si="68"/>
        <v/>
      </c>
      <c r="H346" s="30"/>
      <c r="I346" s="30"/>
      <c r="J346" s="30"/>
      <c r="K346" s="256" t="str">
        <f t="shared" si="69"/>
        <v/>
      </c>
      <c r="L346" s="257" t="str">
        <f t="shared" si="70"/>
        <v/>
      </c>
      <c r="M346" s="258"/>
      <c r="N346" s="31" t="str">
        <f t="shared" si="71"/>
        <v/>
      </c>
      <c r="O346" s="251"/>
      <c r="P346" s="449" t="str">
        <f t="shared" si="59"/>
        <v/>
      </c>
    </row>
    <row r="347" spans="1:16" ht="15" customHeight="1">
      <c r="A347" s="35">
        <f t="shared" si="65"/>
        <v>327</v>
      </c>
      <c r="B347" s="29"/>
      <c r="C347" s="251"/>
      <c r="D347" s="30"/>
      <c r="E347" s="252" t="str">
        <f t="shared" si="66"/>
        <v/>
      </c>
      <c r="F347" s="255" t="str">
        <f t="shared" si="67"/>
        <v/>
      </c>
      <c r="G347" s="31" t="str">
        <f t="shared" si="68"/>
        <v/>
      </c>
      <c r="H347" s="30"/>
      <c r="I347" s="30"/>
      <c r="J347" s="30"/>
      <c r="K347" s="256" t="str">
        <f t="shared" si="69"/>
        <v/>
      </c>
      <c r="L347" s="257" t="str">
        <f t="shared" si="70"/>
        <v/>
      </c>
      <c r="M347" s="258"/>
      <c r="N347" s="31" t="str">
        <f t="shared" si="71"/>
        <v/>
      </c>
      <c r="O347" s="251"/>
      <c r="P347" s="449" t="str">
        <f t="shared" si="59"/>
        <v/>
      </c>
    </row>
    <row r="348" spans="1:16" ht="15" customHeight="1">
      <c r="A348" s="35">
        <f t="shared" si="65"/>
        <v>328</v>
      </c>
      <c r="B348" s="29"/>
      <c r="C348" s="251"/>
      <c r="D348" s="30"/>
      <c r="E348" s="252" t="str">
        <f t="shared" si="66"/>
        <v/>
      </c>
      <c r="F348" s="255" t="str">
        <f t="shared" si="67"/>
        <v/>
      </c>
      <c r="G348" s="31" t="str">
        <f t="shared" si="68"/>
        <v/>
      </c>
      <c r="H348" s="30"/>
      <c r="I348" s="30"/>
      <c r="J348" s="30"/>
      <c r="K348" s="256" t="str">
        <f t="shared" si="69"/>
        <v/>
      </c>
      <c r="L348" s="257" t="str">
        <f t="shared" si="70"/>
        <v/>
      </c>
      <c r="M348" s="258"/>
      <c r="N348" s="31" t="str">
        <f t="shared" si="71"/>
        <v/>
      </c>
      <c r="O348" s="251"/>
      <c r="P348" s="449" t="str">
        <f t="shared" si="59"/>
        <v/>
      </c>
    </row>
    <row r="349" spans="1:16" ht="15" customHeight="1">
      <c r="A349" s="35">
        <f t="shared" si="65"/>
        <v>329</v>
      </c>
      <c r="B349" s="29"/>
      <c r="C349" s="251"/>
      <c r="D349" s="30"/>
      <c r="E349" s="252" t="str">
        <f t="shared" si="66"/>
        <v/>
      </c>
      <c r="F349" s="255" t="str">
        <f t="shared" si="67"/>
        <v/>
      </c>
      <c r="G349" s="31" t="str">
        <f t="shared" si="68"/>
        <v/>
      </c>
      <c r="H349" s="30"/>
      <c r="I349" s="30"/>
      <c r="J349" s="30"/>
      <c r="K349" s="256" t="str">
        <f t="shared" si="69"/>
        <v/>
      </c>
      <c r="L349" s="257" t="str">
        <f t="shared" si="70"/>
        <v/>
      </c>
      <c r="M349" s="258"/>
      <c r="N349" s="31" t="str">
        <f t="shared" si="71"/>
        <v/>
      </c>
      <c r="O349" s="251"/>
      <c r="P349" s="449" t="str">
        <f t="shared" si="59"/>
        <v/>
      </c>
    </row>
    <row r="350" spans="1:16" ht="15" customHeight="1">
      <c r="A350" s="35">
        <f t="shared" si="65"/>
        <v>330</v>
      </c>
      <c r="B350" s="29"/>
      <c r="C350" s="251"/>
      <c r="D350" s="30"/>
      <c r="E350" s="252" t="str">
        <f t="shared" si="66"/>
        <v/>
      </c>
      <c r="F350" s="255" t="str">
        <f t="shared" si="67"/>
        <v/>
      </c>
      <c r="G350" s="31" t="str">
        <f t="shared" si="68"/>
        <v/>
      </c>
      <c r="H350" s="30"/>
      <c r="I350" s="30"/>
      <c r="J350" s="30"/>
      <c r="K350" s="256" t="str">
        <f t="shared" si="69"/>
        <v/>
      </c>
      <c r="L350" s="257" t="str">
        <f t="shared" si="70"/>
        <v/>
      </c>
      <c r="M350" s="258"/>
      <c r="N350" s="31" t="str">
        <f t="shared" si="71"/>
        <v/>
      </c>
      <c r="O350" s="251"/>
      <c r="P350" s="449" t="str">
        <f t="shared" si="59"/>
        <v/>
      </c>
    </row>
    <row r="351" spans="1:16" ht="15" customHeight="1">
      <c r="A351" s="35">
        <f t="shared" si="65"/>
        <v>331</v>
      </c>
      <c r="B351" s="29"/>
      <c r="C351" s="251"/>
      <c r="D351" s="30"/>
      <c r="E351" s="252" t="str">
        <f t="shared" si="66"/>
        <v/>
      </c>
      <c r="F351" s="255" t="str">
        <f t="shared" si="67"/>
        <v/>
      </c>
      <c r="G351" s="31" t="str">
        <f t="shared" si="68"/>
        <v/>
      </c>
      <c r="H351" s="30"/>
      <c r="I351" s="30"/>
      <c r="J351" s="30"/>
      <c r="K351" s="256" t="str">
        <f t="shared" si="69"/>
        <v/>
      </c>
      <c r="L351" s="257" t="str">
        <f t="shared" si="70"/>
        <v/>
      </c>
      <c r="M351" s="258"/>
      <c r="N351" s="31" t="str">
        <f t="shared" si="71"/>
        <v/>
      </c>
      <c r="O351" s="251"/>
      <c r="P351" s="449" t="str">
        <f t="shared" si="59"/>
        <v/>
      </c>
    </row>
    <row r="352" spans="1:16" ht="15" customHeight="1">
      <c r="A352" s="35">
        <f t="shared" si="65"/>
        <v>332</v>
      </c>
      <c r="B352" s="29"/>
      <c r="C352" s="251"/>
      <c r="D352" s="30"/>
      <c r="E352" s="252" t="str">
        <f t="shared" si="66"/>
        <v/>
      </c>
      <c r="F352" s="255" t="str">
        <f t="shared" si="67"/>
        <v/>
      </c>
      <c r="G352" s="31" t="str">
        <f t="shared" si="68"/>
        <v/>
      </c>
      <c r="H352" s="30"/>
      <c r="I352" s="30"/>
      <c r="J352" s="30"/>
      <c r="K352" s="256" t="str">
        <f t="shared" si="69"/>
        <v/>
      </c>
      <c r="L352" s="257" t="str">
        <f t="shared" si="70"/>
        <v/>
      </c>
      <c r="M352" s="258"/>
      <c r="N352" s="31" t="str">
        <f t="shared" si="71"/>
        <v/>
      </c>
      <c r="O352" s="251"/>
      <c r="P352" s="449" t="str">
        <f t="shared" si="59"/>
        <v/>
      </c>
    </row>
    <row r="353" spans="1:16" ht="15" customHeight="1">
      <c r="A353" s="35">
        <f t="shared" si="65"/>
        <v>333</v>
      </c>
      <c r="B353" s="29"/>
      <c r="C353" s="251"/>
      <c r="D353" s="30"/>
      <c r="E353" s="252" t="str">
        <f t="shared" si="66"/>
        <v/>
      </c>
      <c r="F353" s="255" t="str">
        <f t="shared" si="67"/>
        <v/>
      </c>
      <c r="G353" s="31" t="str">
        <f t="shared" si="68"/>
        <v/>
      </c>
      <c r="H353" s="30"/>
      <c r="I353" s="30"/>
      <c r="J353" s="30"/>
      <c r="K353" s="256" t="str">
        <f t="shared" si="69"/>
        <v/>
      </c>
      <c r="L353" s="257" t="str">
        <f t="shared" si="70"/>
        <v/>
      </c>
      <c r="M353" s="258"/>
      <c r="N353" s="31" t="str">
        <f t="shared" si="71"/>
        <v/>
      </c>
      <c r="O353" s="251"/>
      <c r="P353" s="449" t="str">
        <f t="shared" si="59"/>
        <v/>
      </c>
    </row>
    <row r="354" spans="1:16" ht="15" customHeight="1">
      <c r="A354" s="35">
        <f t="shared" si="65"/>
        <v>334</v>
      </c>
      <c r="B354" s="29"/>
      <c r="C354" s="251"/>
      <c r="D354" s="30"/>
      <c r="E354" s="252" t="str">
        <f t="shared" si="66"/>
        <v/>
      </c>
      <c r="F354" s="255" t="str">
        <f t="shared" si="67"/>
        <v/>
      </c>
      <c r="G354" s="31" t="str">
        <f t="shared" si="68"/>
        <v/>
      </c>
      <c r="H354" s="30"/>
      <c r="I354" s="30"/>
      <c r="J354" s="30"/>
      <c r="K354" s="256" t="str">
        <f t="shared" si="69"/>
        <v/>
      </c>
      <c r="L354" s="257" t="str">
        <f t="shared" si="70"/>
        <v/>
      </c>
      <c r="M354" s="258"/>
      <c r="N354" s="31" t="str">
        <f t="shared" si="71"/>
        <v/>
      </c>
      <c r="O354" s="251"/>
      <c r="P354" s="449" t="str">
        <f t="shared" si="59"/>
        <v/>
      </c>
    </row>
    <row r="355" spans="1:16" ht="15" customHeight="1">
      <c r="A355" s="35">
        <f t="shared" si="65"/>
        <v>335</v>
      </c>
      <c r="B355" s="29"/>
      <c r="C355" s="251"/>
      <c r="D355" s="30"/>
      <c r="E355" s="252" t="str">
        <f t="shared" si="66"/>
        <v/>
      </c>
      <c r="F355" s="255" t="str">
        <f t="shared" si="67"/>
        <v/>
      </c>
      <c r="G355" s="31" t="str">
        <f t="shared" si="68"/>
        <v/>
      </c>
      <c r="H355" s="30"/>
      <c r="I355" s="30"/>
      <c r="J355" s="30"/>
      <c r="K355" s="256" t="str">
        <f t="shared" si="69"/>
        <v/>
      </c>
      <c r="L355" s="257" t="str">
        <f t="shared" si="70"/>
        <v/>
      </c>
      <c r="M355" s="258"/>
      <c r="N355" s="31" t="str">
        <f t="shared" si="71"/>
        <v/>
      </c>
      <c r="O355" s="251"/>
      <c r="P355" s="449" t="str">
        <f t="shared" si="59"/>
        <v/>
      </c>
    </row>
    <row r="356" spans="1:16" ht="15" customHeight="1">
      <c r="A356" s="35">
        <f t="shared" si="65"/>
        <v>336</v>
      </c>
      <c r="B356" s="29"/>
      <c r="C356" s="251"/>
      <c r="D356" s="30"/>
      <c r="E356" s="252" t="str">
        <f t="shared" si="66"/>
        <v/>
      </c>
      <c r="F356" s="255" t="str">
        <f t="shared" si="67"/>
        <v/>
      </c>
      <c r="G356" s="31" t="str">
        <f t="shared" si="68"/>
        <v/>
      </c>
      <c r="H356" s="30"/>
      <c r="I356" s="30"/>
      <c r="J356" s="30"/>
      <c r="K356" s="256" t="str">
        <f t="shared" si="69"/>
        <v/>
      </c>
      <c r="L356" s="257" t="str">
        <f t="shared" si="70"/>
        <v/>
      </c>
      <c r="M356" s="258"/>
      <c r="N356" s="31" t="str">
        <f t="shared" si="71"/>
        <v/>
      </c>
      <c r="O356" s="251"/>
      <c r="P356" s="449" t="str">
        <f t="shared" si="59"/>
        <v/>
      </c>
    </row>
    <row r="357" spans="1:16" ht="15" customHeight="1">
      <c r="A357" s="35">
        <f t="shared" si="65"/>
        <v>337</v>
      </c>
      <c r="B357" s="29"/>
      <c r="C357" s="251"/>
      <c r="D357" s="30"/>
      <c r="E357" s="252" t="str">
        <f t="shared" si="66"/>
        <v/>
      </c>
      <c r="F357" s="255" t="str">
        <f t="shared" si="67"/>
        <v/>
      </c>
      <c r="G357" s="31" t="str">
        <f t="shared" si="68"/>
        <v/>
      </c>
      <c r="H357" s="30"/>
      <c r="I357" s="30"/>
      <c r="J357" s="30"/>
      <c r="K357" s="256" t="str">
        <f t="shared" si="69"/>
        <v/>
      </c>
      <c r="L357" s="257" t="str">
        <f t="shared" si="70"/>
        <v/>
      </c>
      <c r="M357" s="258"/>
      <c r="N357" s="31" t="str">
        <f t="shared" si="71"/>
        <v/>
      </c>
      <c r="O357" s="251"/>
      <c r="P357" s="449" t="str">
        <f t="shared" si="59"/>
        <v/>
      </c>
    </row>
    <row r="358" spans="1:16" ht="15" customHeight="1">
      <c r="A358" s="35">
        <f t="shared" si="65"/>
        <v>338</v>
      </c>
      <c r="B358" s="29"/>
      <c r="C358" s="251"/>
      <c r="D358" s="30"/>
      <c r="E358" s="252" t="str">
        <f t="shared" si="66"/>
        <v/>
      </c>
      <c r="F358" s="255" t="str">
        <f t="shared" si="67"/>
        <v/>
      </c>
      <c r="G358" s="31" t="str">
        <f t="shared" si="68"/>
        <v/>
      </c>
      <c r="H358" s="30"/>
      <c r="I358" s="30"/>
      <c r="J358" s="30"/>
      <c r="K358" s="256" t="str">
        <f t="shared" si="69"/>
        <v/>
      </c>
      <c r="L358" s="257" t="str">
        <f t="shared" si="70"/>
        <v/>
      </c>
      <c r="M358" s="258"/>
      <c r="N358" s="31" t="str">
        <f t="shared" si="71"/>
        <v/>
      </c>
      <c r="O358" s="251"/>
      <c r="P358" s="449" t="str">
        <f t="shared" si="59"/>
        <v/>
      </c>
    </row>
    <row r="359" spans="1:16" ht="15" customHeight="1">
      <c r="A359" s="35">
        <f t="shared" si="65"/>
        <v>339</v>
      </c>
      <c r="B359" s="29"/>
      <c r="C359" s="251"/>
      <c r="D359" s="30"/>
      <c r="E359" s="252" t="str">
        <f t="shared" si="66"/>
        <v/>
      </c>
      <c r="F359" s="255" t="str">
        <f t="shared" si="67"/>
        <v/>
      </c>
      <c r="G359" s="31" t="str">
        <f t="shared" si="68"/>
        <v/>
      </c>
      <c r="H359" s="30"/>
      <c r="I359" s="30"/>
      <c r="J359" s="30"/>
      <c r="K359" s="256" t="str">
        <f t="shared" si="69"/>
        <v/>
      </c>
      <c r="L359" s="257" t="str">
        <f t="shared" si="70"/>
        <v/>
      </c>
      <c r="M359" s="258"/>
      <c r="N359" s="31" t="str">
        <f t="shared" si="71"/>
        <v/>
      </c>
      <c r="O359" s="251"/>
      <c r="P359" s="449" t="str">
        <f t="shared" si="59"/>
        <v/>
      </c>
    </row>
    <row r="360" spans="1:16" ht="15" customHeight="1">
      <c r="A360" s="35">
        <f t="shared" si="65"/>
        <v>340</v>
      </c>
      <c r="B360" s="29"/>
      <c r="C360" s="251"/>
      <c r="D360" s="30"/>
      <c r="E360" s="252" t="str">
        <f t="shared" si="66"/>
        <v/>
      </c>
      <c r="F360" s="255" t="str">
        <f t="shared" si="67"/>
        <v/>
      </c>
      <c r="G360" s="31" t="str">
        <f t="shared" si="68"/>
        <v/>
      </c>
      <c r="H360" s="30"/>
      <c r="I360" s="30"/>
      <c r="J360" s="30"/>
      <c r="K360" s="256" t="str">
        <f t="shared" si="69"/>
        <v/>
      </c>
      <c r="L360" s="257" t="str">
        <f t="shared" si="70"/>
        <v/>
      </c>
      <c r="M360" s="258"/>
      <c r="N360" s="31" t="str">
        <f t="shared" si="71"/>
        <v/>
      </c>
      <c r="O360" s="251"/>
      <c r="P360" s="449" t="str">
        <f t="shared" si="59"/>
        <v/>
      </c>
    </row>
    <row r="361" spans="1:16" ht="15" customHeight="1">
      <c r="A361" s="35">
        <f t="shared" si="65"/>
        <v>341</v>
      </c>
      <c r="B361" s="29"/>
      <c r="C361" s="251"/>
      <c r="D361" s="30"/>
      <c r="E361" s="252" t="str">
        <f t="shared" si="66"/>
        <v/>
      </c>
      <c r="F361" s="255" t="str">
        <f t="shared" si="67"/>
        <v/>
      </c>
      <c r="G361" s="31" t="str">
        <f t="shared" si="68"/>
        <v/>
      </c>
      <c r="H361" s="30"/>
      <c r="I361" s="30"/>
      <c r="J361" s="30"/>
      <c r="K361" s="256" t="str">
        <f t="shared" si="69"/>
        <v/>
      </c>
      <c r="L361" s="257" t="str">
        <f t="shared" si="70"/>
        <v/>
      </c>
      <c r="M361" s="258"/>
      <c r="N361" s="31" t="str">
        <f t="shared" si="71"/>
        <v/>
      </c>
      <c r="O361" s="251"/>
      <c r="P361" s="449" t="str">
        <f t="shared" si="59"/>
        <v/>
      </c>
    </row>
    <row r="362" spans="1:16" ht="15" customHeight="1">
      <c r="A362" s="35">
        <f t="shared" si="65"/>
        <v>342</v>
      </c>
      <c r="B362" s="29"/>
      <c r="C362" s="251"/>
      <c r="D362" s="30"/>
      <c r="E362" s="252" t="str">
        <f t="shared" si="66"/>
        <v/>
      </c>
      <c r="F362" s="255" t="str">
        <f t="shared" si="67"/>
        <v/>
      </c>
      <c r="G362" s="31" t="str">
        <f t="shared" si="68"/>
        <v/>
      </c>
      <c r="H362" s="30"/>
      <c r="I362" s="30"/>
      <c r="J362" s="30"/>
      <c r="K362" s="256" t="str">
        <f t="shared" si="69"/>
        <v/>
      </c>
      <c r="L362" s="257" t="str">
        <f t="shared" si="70"/>
        <v/>
      </c>
      <c r="M362" s="258"/>
      <c r="N362" s="31" t="str">
        <f t="shared" si="71"/>
        <v/>
      </c>
      <c r="O362" s="251"/>
      <c r="P362" s="449" t="str">
        <f t="shared" si="59"/>
        <v/>
      </c>
    </row>
    <row r="363" spans="1:16" ht="15" customHeight="1">
      <c r="A363" s="35">
        <f t="shared" si="65"/>
        <v>343</v>
      </c>
      <c r="B363" s="29"/>
      <c r="C363" s="251"/>
      <c r="D363" s="30"/>
      <c r="E363" s="252" t="str">
        <f t="shared" si="66"/>
        <v/>
      </c>
      <c r="F363" s="255" t="str">
        <f t="shared" si="67"/>
        <v/>
      </c>
      <c r="G363" s="31" t="str">
        <f t="shared" si="68"/>
        <v/>
      </c>
      <c r="H363" s="30"/>
      <c r="I363" s="30"/>
      <c r="J363" s="30"/>
      <c r="K363" s="256" t="str">
        <f t="shared" si="69"/>
        <v/>
      </c>
      <c r="L363" s="257" t="str">
        <f t="shared" si="70"/>
        <v/>
      </c>
      <c r="M363" s="258"/>
      <c r="N363" s="31" t="str">
        <f t="shared" si="71"/>
        <v/>
      </c>
      <c r="O363" s="251"/>
      <c r="P363" s="449" t="str">
        <f t="shared" si="59"/>
        <v/>
      </c>
    </row>
    <row r="364" spans="1:16" ht="15" customHeight="1">
      <c r="A364" s="35">
        <f t="shared" si="65"/>
        <v>344</v>
      </c>
      <c r="B364" s="29"/>
      <c r="C364" s="251"/>
      <c r="D364" s="30"/>
      <c r="E364" s="252" t="str">
        <f t="shared" si="66"/>
        <v/>
      </c>
      <c r="F364" s="255" t="str">
        <f t="shared" si="67"/>
        <v/>
      </c>
      <c r="G364" s="31" t="str">
        <f t="shared" si="68"/>
        <v/>
      </c>
      <c r="H364" s="30"/>
      <c r="I364" s="30"/>
      <c r="J364" s="30"/>
      <c r="K364" s="256" t="str">
        <f t="shared" si="69"/>
        <v/>
      </c>
      <c r="L364" s="257" t="str">
        <f t="shared" si="70"/>
        <v/>
      </c>
      <c r="M364" s="258"/>
      <c r="N364" s="31" t="str">
        <f t="shared" si="71"/>
        <v/>
      </c>
      <c r="O364" s="251"/>
      <c r="P364" s="449" t="str">
        <f t="shared" si="59"/>
        <v/>
      </c>
    </row>
    <row r="365" spans="1:16" ht="15" customHeight="1">
      <c r="A365" s="35">
        <f t="shared" si="65"/>
        <v>345</v>
      </c>
      <c r="B365" s="29"/>
      <c r="C365" s="251"/>
      <c r="D365" s="30"/>
      <c r="E365" s="252" t="str">
        <f t="shared" si="66"/>
        <v/>
      </c>
      <c r="F365" s="255" t="str">
        <f t="shared" si="67"/>
        <v/>
      </c>
      <c r="G365" s="31" t="str">
        <f t="shared" si="68"/>
        <v/>
      </c>
      <c r="H365" s="30"/>
      <c r="I365" s="30"/>
      <c r="J365" s="30"/>
      <c r="K365" s="256" t="str">
        <f t="shared" si="69"/>
        <v/>
      </c>
      <c r="L365" s="257" t="str">
        <f t="shared" si="70"/>
        <v/>
      </c>
      <c r="M365" s="258"/>
      <c r="N365" s="31" t="str">
        <f t="shared" si="71"/>
        <v/>
      </c>
      <c r="O365" s="251"/>
      <c r="P365" s="449" t="str">
        <f t="shared" si="59"/>
        <v/>
      </c>
    </row>
    <row r="366" spans="1:16" ht="15" customHeight="1">
      <c r="A366" s="35">
        <f t="shared" si="65"/>
        <v>346</v>
      </c>
      <c r="B366" s="29"/>
      <c r="C366" s="251"/>
      <c r="D366" s="30"/>
      <c r="E366" s="252" t="str">
        <f t="shared" si="66"/>
        <v/>
      </c>
      <c r="F366" s="255" t="str">
        <f t="shared" si="67"/>
        <v/>
      </c>
      <c r="G366" s="31" t="str">
        <f t="shared" si="68"/>
        <v/>
      </c>
      <c r="H366" s="30"/>
      <c r="I366" s="30"/>
      <c r="J366" s="30"/>
      <c r="K366" s="256" t="str">
        <f t="shared" si="69"/>
        <v/>
      </c>
      <c r="L366" s="257" t="str">
        <f t="shared" si="70"/>
        <v/>
      </c>
      <c r="M366" s="258"/>
      <c r="N366" s="31" t="str">
        <f t="shared" si="71"/>
        <v/>
      </c>
      <c r="O366" s="251"/>
      <c r="P366" s="449" t="str">
        <f t="shared" si="59"/>
        <v/>
      </c>
    </row>
    <row r="367" spans="1:16" ht="15" customHeight="1">
      <c r="A367" s="35">
        <f t="shared" si="65"/>
        <v>347</v>
      </c>
      <c r="B367" s="29"/>
      <c r="C367" s="251"/>
      <c r="D367" s="30"/>
      <c r="E367" s="252" t="str">
        <f t="shared" si="66"/>
        <v/>
      </c>
      <c r="F367" s="255" t="str">
        <f t="shared" si="67"/>
        <v/>
      </c>
      <c r="G367" s="31" t="str">
        <f t="shared" si="68"/>
        <v/>
      </c>
      <c r="H367" s="30"/>
      <c r="I367" s="30"/>
      <c r="J367" s="30"/>
      <c r="K367" s="256" t="str">
        <f t="shared" si="69"/>
        <v/>
      </c>
      <c r="L367" s="257" t="str">
        <f t="shared" si="70"/>
        <v/>
      </c>
      <c r="M367" s="258"/>
      <c r="N367" s="31" t="str">
        <f t="shared" si="71"/>
        <v/>
      </c>
      <c r="O367" s="251"/>
      <c r="P367" s="449" t="str">
        <f t="shared" si="59"/>
        <v/>
      </c>
    </row>
    <row r="368" spans="1:16" ht="15" customHeight="1">
      <c r="A368" s="35">
        <f t="shared" si="65"/>
        <v>348</v>
      </c>
      <c r="B368" s="29"/>
      <c r="C368" s="251"/>
      <c r="D368" s="30"/>
      <c r="E368" s="252" t="str">
        <f t="shared" si="66"/>
        <v/>
      </c>
      <c r="F368" s="255" t="str">
        <f t="shared" si="67"/>
        <v/>
      </c>
      <c r="G368" s="31" t="str">
        <f t="shared" si="68"/>
        <v/>
      </c>
      <c r="H368" s="30"/>
      <c r="I368" s="30"/>
      <c r="J368" s="30"/>
      <c r="K368" s="256" t="str">
        <f t="shared" si="69"/>
        <v/>
      </c>
      <c r="L368" s="257" t="str">
        <f t="shared" si="70"/>
        <v/>
      </c>
      <c r="M368" s="258"/>
      <c r="N368" s="31" t="str">
        <f t="shared" si="71"/>
        <v/>
      </c>
      <c r="O368" s="251"/>
      <c r="P368" s="449" t="str">
        <f t="shared" si="59"/>
        <v/>
      </c>
    </row>
    <row r="369" spans="1:16" ht="15" customHeight="1">
      <c r="A369" s="35">
        <f t="shared" si="65"/>
        <v>349</v>
      </c>
      <c r="B369" s="29"/>
      <c r="C369" s="251"/>
      <c r="D369" s="30"/>
      <c r="E369" s="252" t="str">
        <f t="shared" si="66"/>
        <v/>
      </c>
      <c r="F369" s="255" t="str">
        <f t="shared" si="67"/>
        <v/>
      </c>
      <c r="G369" s="31" t="str">
        <f t="shared" si="68"/>
        <v/>
      </c>
      <c r="H369" s="30"/>
      <c r="I369" s="30"/>
      <c r="J369" s="30"/>
      <c r="K369" s="256" t="str">
        <f t="shared" si="69"/>
        <v/>
      </c>
      <c r="L369" s="257" t="str">
        <f t="shared" si="70"/>
        <v/>
      </c>
      <c r="M369" s="258"/>
      <c r="N369" s="31" t="str">
        <f t="shared" si="71"/>
        <v/>
      </c>
      <c r="O369" s="251"/>
      <c r="P369" s="449" t="str">
        <f t="shared" si="59"/>
        <v/>
      </c>
    </row>
    <row r="370" spans="1:16" ht="15" customHeight="1">
      <c r="A370" s="35">
        <f t="shared" si="65"/>
        <v>350</v>
      </c>
      <c r="B370" s="29"/>
      <c r="C370" s="251"/>
      <c r="D370" s="30"/>
      <c r="E370" s="252" t="str">
        <f t="shared" si="66"/>
        <v/>
      </c>
      <c r="F370" s="255" t="str">
        <f t="shared" si="67"/>
        <v/>
      </c>
      <c r="G370" s="31" t="str">
        <f t="shared" si="68"/>
        <v/>
      </c>
      <c r="H370" s="30"/>
      <c r="I370" s="30"/>
      <c r="J370" s="30"/>
      <c r="K370" s="256" t="str">
        <f t="shared" si="69"/>
        <v/>
      </c>
      <c r="L370" s="257" t="str">
        <f t="shared" si="70"/>
        <v/>
      </c>
      <c r="M370" s="258"/>
      <c r="N370" s="31" t="str">
        <f t="shared" si="71"/>
        <v/>
      </c>
      <c r="O370" s="251"/>
      <c r="P370" s="449" t="str">
        <f t="shared" si="59"/>
        <v/>
      </c>
    </row>
    <row r="371" spans="1:16" ht="15" customHeight="1">
      <c r="A371" s="35">
        <f t="shared" si="65"/>
        <v>351</v>
      </c>
      <c r="B371" s="29"/>
      <c r="C371" s="251"/>
      <c r="D371" s="30"/>
      <c r="E371" s="252" t="str">
        <f t="shared" si="66"/>
        <v/>
      </c>
      <c r="F371" s="255" t="str">
        <f t="shared" si="67"/>
        <v/>
      </c>
      <c r="G371" s="31" t="str">
        <f t="shared" si="68"/>
        <v/>
      </c>
      <c r="H371" s="30"/>
      <c r="I371" s="30"/>
      <c r="J371" s="30"/>
      <c r="K371" s="256" t="str">
        <f t="shared" si="69"/>
        <v/>
      </c>
      <c r="L371" s="257" t="str">
        <f t="shared" si="70"/>
        <v/>
      </c>
      <c r="M371" s="258"/>
      <c r="N371" s="31" t="str">
        <f t="shared" si="71"/>
        <v/>
      </c>
      <c r="O371" s="251"/>
      <c r="P371" s="449" t="str">
        <f t="shared" si="59"/>
        <v/>
      </c>
    </row>
    <row r="372" spans="1:16" ht="15" customHeight="1">
      <c r="A372" s="35">
        <f t="shared" si="65"/>
        <v>352</v>
      </c>
      <c r="B372" s="29"/>
      <c r="C372" s="251"/>
      <c r="D372" s="30"/>
      <c r="E372" s="252" t="str">
        <f t="shared" si="66"/>
        <v/>
      </c>
      <c r="F372" s="255" t="str">
        <f t="shared" si="67"/>
        <v/>
      </c>
      <c r="G372" s="31" t="str">
        <f t="shared" si="68"/>
        <v/>
      </c>
      <c r="H372" s="30"/>
      <c r="I372" s="30"/>
      <c r="J372" s="30"/>
      <c r="K372" s="256" t="str">
        <f t="shared" si="69"/>
        <v/>
      </c>
      <c r="L372" s="257" t="str">
        <f t="shared" si="70"/>
        <v/>
      </c>
      <c r="M372" s="258"/>
      <c r="N372" s="31" t="str">
        <f t="shared" si="71"/>
        <v/>
      </c>
      <c r="O372" s="251"/>
      <c r="P372" s="449" t="str">
        <f t="shared" si="59"/>
        <v/>
      </c>
    </row>
    <row r="373" spans="1:16" ht="15" customHeight="1">
      <c r="A373" s="35">
        <f t="shared" si="65"/>
        <v>353</v>
      </c>
      <c r="B373" s="29"/>
      <c r="C373" s="251"/>
      <c r="D373" s="30"/>
      <c r="E373" s="252" t="str">
        <f t="shared" si="66"/>
        <v/>
      </c>
      <c r="F373" s="255" t="str">
        <f t="shared" si="67"/>
        <v/>
      </c>
      <c r="G373" s="31" t="str">
        <f t="shared" si="68"/>
        <v/>
      </c>
      <c r="H373" s="30"/>
      <c r="I373" s="30"/>
      <c r="J373" s="30"/>
      <c r="K373" s="256" t="str">
        <f t="shared" si="69"/>
        <v/>
      </c>
      <c r="L373" s="257" t="str">
        <f t="shared" si="70"/>
        <v/>
      </c>
      <c r="M373" s="258"/>
      <c r="N373" s="31" t="str">
        <f t="shared" si="71"/>
        <v/>
      </c>
      <c r="O373" s="251"/>
      <c r="P373" s="449" t="str">
        <f t="shared" si="59"/>
        <v/>
      </c>
    </row>
    <row r="374" spans="1:16" ht="15" customHeight="1">
      <c r="A374" s="35">
        <f t="shared" si="65"/>
        <v>354</v>
      </c>
      <c r="B374" s="29"/>
      <c r="C374" s="251"/>
      <c r="D374" s="30"/>
      <c r="E374" s="252" t="str">
        <f t="shared" si="66"/>
        <v/>
      </c>
      <c r="F374" s="255" t="str">
        <f t="shared" si="67"/>
        <v/>
      </c>
      <c r="G374" s="31" t="str">
        <f t="shared" si="68"/>
        <v/>
      </c>
      <c r="H374" s="30"/>
      <c r="I374" s="30"/>
      <c r="J374" s="30"/>
      <c r="K374" s="256" t="str">
        <f t="shared" si="69"/>
        <v/>
      </c>
      <c r="L374" s="257" t="str">
        <f t="shared" si="70"/>
        <v/>
      </c>
      <c r="M374" s="258"/>
      <c r="N374" s="31" t="str">
        <f t="shared" si="71"/>
        <v/>
      </c>
      <c r="O374" s="251"/>
      <c r="P374" s="449" t="str">
        <f t="shared" ref="P374:P437" si="72">IF($D374="COPI-B","Built-in End of Life Timer will sound when it requires replacement ~5 years from date of install.",IF($D374="COPI","Built-in End of Life Timer will sound when it requires replacement ~5 years from date of install.",IF($D374="DS","__ inches of water",IF($D374="TS","See Sprinkler Company's report.",IF($D374="SS","See Sprinkler Company's report.",IF($D374="LA","See Sprinkler Company's report.",IF($D374="FS","See Sprinkler Company's report.",IF($D374="DH","Closes on Alarm",IF($D374="S","Sensitivity: V or % or seconds or flashes",IF($M374="OLD","Recommend Replacement",IF($D374="SUP","See Kitchen Suppression Company's report.","")))))))))))</f>
        <v/>
      </c>
    </row>
    <row r="375" spans="1:16" ht="15" customHeight="1">
      <c r="A375" s="35">
        <f t="shared" si="65"/>
        <v>355</v>
      </c>
      <c r="B375" s="29"/>
      <c r="C375" s="251"/>
      <c r="D375" s="30"/>
      <c r="E375" s="252" t="str">
        <f t="shared" si="66"/>
        <v/>
      </c>
      <c r="F375" s="255" t="str">
        <f t="shared" si="67"/>
        <v/>
      </c>
      <c r="G375" s="31" t="str">
        <f t="shared" si="68"/>
        <v/>
      </c>
      <c r="H375" s="30"/>
      <c r="I375" s="30"/>
      <c r="J375" s="30"/>
      <c r="K375" s="256" t="str">
        <f t="shared" si="69"/>
        <v/>
      </c>
      <c r="L375" s="257" t="str">
        <f t="shared" si="70"/>
        <v/>
      </c>
      <c r="M375" s="258"/>
      <c r="N375" s="31" t="str">
        <f t="shared" si="71"/>
        <v/>
      </c>
      <c r="O375" s="251"/>
      <c r="P375" s="449" t="str">
        <f t="shared" si="72"/>
        <v/>
      </c>
    </row>
    <row r="376" spans="1:16" ht="15" customHeight="1">
      <c r="A376" s="35">
        <f t="shared" ref="A376:A439" si="73">A375+1</f>
        <v>356</v>
      </c>
      <c r="B376" s="29"/>
      <c r="C376" s="251"/>
      <c r="D376" s="30"/>
      <c r="E376" s="252" t="str">
        <f t="shared" si="66"/>
        <v/>
      </c>
      <c r="F376" s="255" t="str">
        <f t="shared" si="67"/>
        <v/>
      </c>
      <c r="G376" s="31" t="str">
        <f t="shared" si="68"/>
        <v/>
      </c>
      <c r="H376" s="30"/>
      <c r="I376" s="30"/>
      <c r="J376" s="30"/>
      <c r="K376" s="256" t="str">
        <f t="shared" si="69"/>
        <v/>
      </c>
      <c r="L376" s="257" t="str">
        <f t="shared" si="70"/>
        <v/>
      </c>
      <c r="M376" s="258"/>
      <c r="N376" s="31" t="str">
        <f t="shared" si="71"/>
        <v/>
      </c>
      <c r="O376" s="251"/>
      <c r="P376" s="449" t="str">
        <f t="shared" si="72"/>
        <v/>
      </c>
    </row>
    <row r="377" spans="1:16" ht="15" customHeight="1">
      <c r="A377" s="35">
        <f t="shared" si="73"/>
        <v>357</v>
      </c>
      <c r="B377" s="29"/>
      <c r="C377" s="251"/>
      <c r="D377" s="30"/>
      <c r="E377" s="252" t="str">
        <f t="shared" ref="E377:E440" si="74">IF(OR(D377="YES", D377="B",D377="BZ",D377="H",D377="HSP",D377="H/V",D377="SP",D377="V",D377="DS",D377="EM",D377="FHT",D377="GA",D377="HHT",D377="M",D377="RHT", D377="RHT/S", D377="RI",D377="S", D377="SW",D377="RELAY",D377="DH",D377="AD",D377="MAG",D377="FAN",D377="SA",,D377="SA",D377="SAA",D377="SAAB",D377="SAB", D377="SAPA",D377="SAPAB",D377="SAPB",D377="SACOA",D377="SACOB",D377="SACOAB", D377="SAPCOA", D377="SAPCOB",D377="SAPCOB",D377="SAPCOAB",D377="SALi", D377="SAALi",D377="SAPLi",D377="SAAR",,D377="SAPABR",D377="SAABR",D377="SAPCOLi",D377="SACOALi",D377="SAALiV",D377="SAPALiV",D377="SAAV",D377="SAPAV",D377="SAPABV",D377="SAABV", D377="COPI", D377="COPI-B", D377="PANEL",D377="BATT",D377="ANNUN", D377="BOOSTER",D377="SFD", D377="S/CO", D377="ET", D377="MOD-2", D377="MOD-10", D377="MOD-M",D377="MOD-R", D377="MOD-R6", D377="MOD-CR", D377="MOD-1", D377="MOD-S",D377="MOD-P",),"3", IF(OR(D377="EOL"),"m",""))</f>
        <v/>
      </c>
      <c r="F377" s="255" t="str">
        <f t="shared" ref="F377:F440" si="75">IF(OR(D377="PANEL", D377="ANNUN", D377="S/CO", D377="MOD-2", D377="MOD-10", D377="MOD-M",D377="ISO-D", D377="SFD", D377="DS", D377="ET", D377="FHT", D377="GA", D377="HHT", D377="M", D377="RHT", D377="RHT/S",D377="S",D377="S/CO", D377="FS",D377="TS",D377="SS",D377="LA",D377="FP",D377="PL",D377="SUP"), "3", IF(OR(D377="B", D377="BZ", D377="H", D377="HSP", D377="H/V", D377="SP", D377="V", D377="SW", D377="AD", D377="MAG", D377="FAN", D377="RI", D377="EOL", D377="EM",  D377="SW", D377="RELAY", D377="DH",D377="MOD-R", D377="MOD-R6", D377="MOD-CR"), "m", ""))</f>
        <v/>
      </c>
      <c r="G377" s="31" t="str">
        <f t="shared" ref="G377:G440" si="76">IF(OR(D377="YES",D377="PANEL",D377="BOOSTER",D377="B",D377="BZ",D377="H",D377="HSP",D377="H/V",D377="SP",D377="V",D377="AD",D377="MAG",D377="FAN",D377="RELAY",D377="DH",D377="SW",D377="MOD-R", D377="MOD-R6", D377="MOD-CR",D377="ISO-A"),"3",IF(OR(D377="SFD"),"m",""))</f>
        <v/>
      </c>
      <c r="H377" s="30"/>
      <c r="I377" s="30"/>
      <c r="J377" s="30"/>
      <c r="K377" s="256" t="str">
        <f t="shared" ref="K377:K440" si="77">IF(D377="EOL","3","")</f>
        <v/>
      </c>
      <c r="L377" s="257" t="str">
        <f t="shared" ref="L377:L440" si="78">IF(OR(D377="SA",D377="SAA",D377="SAAB",D377="SAB", D377="SAPA",D377="SAPAB",D377="SAPB",D377="SACOA",D377="SACOB",D377="SACOAB", D377="SAPCOA", D377="SAPCOB",D377="SAPCOB",D377="SAPCOAB",D377="SALi", D377="SAALi",D377="SAPLi",D377="SAAR",,D377="SAPABR",D377="SAABR",D377="SAPCOLi",D377="SACOALi",D377="SAALiV",D377="SAPALiV",D377="SAAV",D377="SAPAV",D377="SAPABV",D377="SAABV"),"3","")</f>
        <v/>
      </c>
      <c r="M377" s="258"/>
      <c r="N377" s="31" t="str">
        <f t="shared" ref="N377:N440" si="79">IF(OR(D377="PANEL", D377="ANNUN", D377="BATT",D377="BOOSTER",D377="B", D377="BZ", D377="H", D377="HSP", D377="H/V", D377="SP", D377="V", D377="DS", D377="EOL", D377="EM", D377="ET", D377="FHT", D377="GA", D377="HHT", D377="M", D377="RHT",D377="RHT/S", D377="RI", D377="S",D377="S/CO",D377="SW",D377="ISO-D",D377="ISO-A",D377="SA",D377="SAA",D377="SAAB",D377="SAB", D377="SAPA",D377="SAPAB",D377="SAPB",D377="SACOA",D377="SACOB",D377="SACOAB", D377="SAPCOA", D377="SAPCOB",D377="SAPCOB",D377="SAPCOAB",D377="SALi", D377="SAALi",D377="SAPLi",D377="SAAR",D377="SAPABR",D377="SAABR",,D377="SAPCOLi",D377="SACOALi",D377="SAALiV",D377="SAPALiV",D377="SAAV",D377="SAPAV",D377="SAPABV",D377="SAABV", D377="COPI", D377="COPI-B", D377="SW",D377="MOD-1", D377="MOD-S",D377="MOD-P",D377="MOD-2", D377="MOD-10", D377="MOD-M",D377="MOD-R", D377="MOD-R6", D377="MOD-CR",D377="SFD"), "3", IF(OR(D377="RELAY", D377="AD", D377="MAG", D377="FAN",D377="DH"), "m", ""))</f>
        <v/>
      </c>
      <c r="O377" s="251"/>
      <c r="P377" s="449" t="str">
        <f t="shared" si="72"/>
        <v/>
      </c>
    </row>
    <row r="378" spans="1:16" ht="15" customHeight="1">
      <c r="A378" s="35">
        <f t="shared" si="73"/>
        <v>358</v>
      </c>
      <c r="B378" s="29"/>
      <c r="C378" s="251"/>
      <c r="D378" s="30"/>
      <c r="E378" s="252" t="str">
        <f t="shared" si="74"/>
        <v/>
      </c>
      <c r="F378" s="255" t="str">
        <f t="shared" si="75"/>
        <v/>
      </c>
      <c r="G378" s="31" t="str">
        <f t="shared" si="76"/>
        <v/>
      </c>
      <c r="H378" s="30"/>
      <c r="I378" s="30"/>
      <c r="J378" s="30"/>
      <c r="K378" s="256" t="str">
        <f t="shared" si="77"/>
        <v/>
      </c>
      <c r="L378" s="257" t="str">
        <f t="shared" si="78"/>
        <v/>
      </c>
      <c r="M378" s="258"/>
      <c r="N378" s="31" t="str">
        <f t="shared" si="79"/>
        <v/>
      </c>
      <c r="O378" s="251"/>
      <c r="P378" s="449" t="str">
        <f t="shared" si="72"/>
        <v/>
      </c>
    </row>
    <row r="379" spans="1:16" ht="15" customHeight="1">
      <c r="A379" s="35">
        <f t="shared" si="73"/>
        <v>359</v>
      </c>
      <c r="B379" s="29"/>
      <c r="C379" s="251"/>
      <c r="D379" s="30"/>
      <c r="E379" s="252" t="str">
        <f t="shared" si="74"/>
        <v/>
      </c>
      <c r="F379" s="255" t="str">
        <f t="shared" si="75"/>
        <v/>
      </c>
      <c r="G379" s="31" t="str">
        <f t="shared" si="76"/>
        <v/>
      </c>
      <c r="H379" s="30"/>
      <c r="I379" s="30"/>
      <c r="J379" s="30"/>
      <c r="K379" s="256" t="str">
        <f t="shared" si="77"/>
        <v/>
      </c>
      <c r="L379" s="257" t="str">
        <f t="shared" si="78"/>
        <v/>
      </c>
      <c r="M379" s="258"/>
      <c r="N379" s="31" t="str">
        <f t="shared" si="79"/>
        <v/>
      </c>
      <c r="O379" s="251"/>
      <c r="P379" s="449" t="str">
        <f t="shared" si="72"/>
        <v/>
      </c>
    </row>
    <row r="380" spans="1:16" ht="15" customHeight="1">
      <c r="A380" s="35">
        <f t="shared" si="73"/>
        <v>360</v>
      </c>
      <c r="B380" s="29"/>
      <c r="C380" s="251"/>
      <c r="D380" s="30"/>
      <c r="E380" s="252" t="str">
        <f t="shared" si="74"/>
        <v/>
      </c>
      <c r="F380" s="255" t="str">
        <f t="shared" si="75"/>
        <v/>
      </c>
      <c r="G380" s="31" t="str">
        <f t="shared" si="76"/>
        <v/>
      </c>
      <c r="H380" s="30"/>
      <c r="I380" s="30"/>
      <c r="J380" s="30"/>
      <c r="K380" s="256" t="str">
        <f t="shared" si="77"/>
        <v/>
      </c>
      <c r="L380" s="257" t="str">
        <f t="shared" si="78"/>
        <v/>
      </c>
      <c r="M380" s="258"/>
      <c r="N380" s="31" t="str">
        <f t="shared" si="79"/>
        <v/>
      </c>
      <c r="O380" s="251"/>
      <c r="P380" s="449" t="str">
        <f t="shared" si="72"/>
        <v/>
      </c>
    </row>
    <row r="381" spans="1:16" ht="15" customHeight="1">
      <c r="A381" s="35">
        <f t="shared" si="73"/>
        <v>361</v>
      </c>
      <c r="B381" s="29"/>
      <c r="C381" s="251"/>
      <c r="D381" s="30"/>
      <c r="E381" s="252" t="str">
        <f t="shared" si="74"/>
        <v/>
      </c>
      <c r="F381" s="255" t="str">
        <f t="shared" si="75"/>
        <v/>
      </c>
      <c r="G381" s="31" t="str">
        <f t="shared" si="76"/>
        <v/>
      </c>
      <c r="H381" s="30"/>
      <c r="I381" s="30"/>
      <c r="J381" s="30"/>
      <c r="K381" s="256" t="str">
        <f t="shared" si="77"/>
        <v/>
      </c>
      <c r="L381" s="257" t="str">
        <f t="shared" si="78"/>
        <v/>
      </c>
      <c r="M381" s="258"/>
      <c r="N381" s="31" t="str">
        <f t="shared" si="79"/>
        <v/>
      </c>
      <c r="O381" s="251"/>
      <c r="P381" s="449" t="str">
        <f t="shared" si="72"/>
        <v/>
      </c>
    </row>
    <row r="382" spans="1:16" ht="15" customHeight="1">
      <c r="A382" s="35">
        <f t="shared" si="73"/>
        <v>362</v>
      </c>
      <c r="B382" s="29"/>
      <c r="C382" s="251"/>
      <c r="D382" s="30"/>
      <c r="E382" s="252" t="str">
        <f t="shared" si="74"/>
        <v/>
      </c>
      <c r="F382" s="255" t="str">
        <f t="shared" si="75"/>
        <v/>
      </c>
      <c r="G382" s="31" t="str">
        <f t="shared" si="76"/>
        <v/>
      </c>
      <c r="H382" s="30"/>
      <c r="I382" s="30"/>
      <c r="J382" s="30"/>
      <c r="K382" s="256" t="str">
        <f t="shared" si="77"/>
        <v/>
      </c>
      <c r="L382" s="257" t="str">
        <f t="shared" si="78"/>
        <v/>
      </c>
      <c r="M382" s="258"/>
      <c r="N382" s="31" t="str">
        <f t="shared" si="79"/>
        <v/>
      </c>
      <c r="O382" s="251"/>
      <c r="P382" s="449" t="str">
        <f t="shared" si="72"/>
        <v/>
      </c>
    </row>
    <row r="383" spans="1:16" ht="15" customHeight="1">
      <c r="A383" s="35">
        <f t="shared" si="73"/>
        <v>363</v>
      </c>
      <c r="B383" s="29"/>
      <c r="C383" s="251"/>
      <c r="D383" s="30"/>
      <c r="E383" s="252" t="str">
        <f t="shared" si="74"/>
        <v/>
      </c>
      <c r="F383" s="255" t="str">
        <f t="shared" si="75"/>
        <v/>
      </c>
      <c r="G383" s="31" t="str">
        <f t="shared" si="76"/>
        <v/>
      </c>
      <c r="H383" s="30"/>
      <c r="I383" s="30"/>
      <c r="J383" s="30"/>
      <c r="K383" s="256" t="str">
        <f t="shared" si="77"/>
        <v/>
      </c>
      <c r="L383" s="257" t="str">
        <f t="shared" si="78"/>
        <v/>
      </c>
      <c r="M383" s="258"/>
      <c r="N383" s="31" t="str">
        <f t="shared" si="79"/>
        <v/>
      </c>
      <c r="O383" s="251"/>
      <c r="P383" s="449" t="str">
        <f t="shared" si="72"/>
        <v/>
      </c>
    </row>
    <row r="384" spans="1:16" ht="15" customHeight="1">
      <c r="A384" s="35">
        <f t="shared" si="73"/>
        <v>364</v>
      </c>
      <c r="B384" s="29"/>
      <c r="C384" s="251"/>
      <c r="D384" s="30"/>
      <c r="E384" s="252" t="str">
        <f t="shared" si="74"/>
        <v/>
      </c>
      <c r="F384" s="255" t="str">
        <f t="shared" si="75"/>
        <v/>
      </c>
      <c r="G384" s="31" t="str">
        <f t="shared" si="76"/>
        <v/>
      </c>
      <c r="H384" s="30"/>
      <c r="I384" s="30"/>
      <c r="J384" s="30"/>
      <c r="K384" s="256" t="str">
        <f t="shared" si="77"/>
        <v/>
      </c>
      <c r="L384" s="257" t="str">
        <f t="shared" si="78"/>
        <v/>
      </c>
      <c r="M384" s="258"/>
      <c r="N384" s="31" t="str">
        <f t="shared" si="79"/>
        <v/>
      </c>
      <c r="O384" s="251"/>
      <c r="P384" s="449" t="str">
        <f t="shared" si="72"/>
        <v/>
      </c>
    </row>
    <row r="385" spans="1:16" ht="15" customHeight="1">
      <c r="A385" s="35">
        <f t="shared" si="73"/>
        <v>365</v>
      </c>
      <c r="B385" s="29"/>
      <c r="C385" s="251"/>
      <c r="D385" s="30"/>
      <c r="E385" s="252" t="str">
        <f t="shared" si="74"/>
        <v/>
      </c>
      <c r="F385" s="255" t="str">
        <f t="shared" si="75"/>
        <v/>
      </c>
      <c r="G385" s="31" t="str">
        <f t="shared" si="76"/>
        <v/>
      </c>
      <c r="H385" s="30"/>
      <c r="I385" s="30"/>
      <c r="J385" s="30"/>
      <c r="K385" s="256" t="str">
        <f t="shared" si="77"/>
        <v/>
      </c>
      <c r="L385" s="257" t="str">
        <f t="shared" si="78"/>
        <v/>
      </c>
      <c r="M385" s="258"/>
      <c r="N385" s="31" t="str">
        <f t="shared" si="79"/>
        <v/>
      </c>
      <c r="O385" s="251"/>
      <c r="P385" s="449" t="str">
        <f t="shared" si="72"/>
        <v/>
      </c>
    </row>
    <row r="386" spans="1:16" ht="15" customHeight="1">
      <c r="A386" s="35">
        <f t="shared" si="73"/>
        <v>366</v>
      </c>
      <c r="B386" s="29"/>
      <c r="C386" s="251"/>
      <c r="D386" s="30"/>
      <c r="E386" s="252" t="str">
        <f t="shared" si="74"/>
        <v/>
      </c>
      <c r="F386" s="255" t="str">
        <f t="shared" si="75"/>
        <v/>
      </c>
      <c r="G386" s="31" t="str">
        <f t="shared" si="76"/>
        <v/>
      </c>
      <c r="H386" s="30"/>
      <c r="I386" s="30"/>
      <c r="J386" s="30"/>
      <c r="K386" s="256" t="str">
        <f t="shared" si="77"/>
        <v/>
      </c>
      <c r="L386" s="257" t="str">
        <f t="shared" si="78"/>
        <v/>
      </c>
      <c r="M386" s="258"/>
      <c r="N386" s="31" t="str">
        <f t="shared" si="79"/>
        <v/>
      </c>
      <c r="O386" s="251"/>
      <c r="P386" s="449" t="str">
        <f t="shared" si="72"/>
        <v/>
      </c>
    </row>
    <row r="387" spans="1:16" ht="15" customHeight="1">
      <c r="A387" s="35">
        <f t="shared" si="73"/>
        <v>367</v>
      </c>
      <c r="B387" s="29"/>
      <c r="C387" s="251"/>
      <c r="D387" s="30"/>
      <c r="E387" s="252" t="str">
        <f t="shared" si="74"/>
        <v/>
      </c>
      <c r="F387" s="255" t="str">
        <f t="shared" si="75"/>
        <v/>
      </c>
      <c r="G387" s="31" t="str">
        <f t="shared" si="76"/>
        <v/>
      </c>
      <c r="H387" s="30"/>
      <c r="I387" s="30"/>
      <c r="J387" s="30"/>
      <c r="K387" s="256" t="str">
        <f t="shared" si="77"/>
        <v/>
      </c>
      <c r="L387" s="257" t="str">
        <f t="shared" si="78"/>
        <v/>
      </c>
      <c r="M387" s="258"/>
      <c r="N387" s="31" t="str">
        <f t="shared" si="79"/>
        <v/>
      </c>
      <c r="O387" s="251"/>
      <c r="P387" s="449" t="str">
        <f t="shared" si="72"/>
        <v/>
      </c>
    </row>
    <row r="388" spans="1:16" ht="15" customHeight="1">
      <c r="A388" s="35">
        <f t="shared" si="73"/>
        <v>368</v>
      </c>
      <c r="B388" s="29"/>
      <c r="C388" s="251"/>
      <c r="D388" s="30"/>
      <c r="E388" s="252" t="str">
        <f t="shared" si="74"/>
        <v/>
      </c>
      <c r="F388" s="255" t="str">
        <f t="shared" si="75"/>
        <v/>
      </c>
      <c r="G388" s="31" t="str">
        <f t="shared" si="76"/>
        <v/>
      </c>
      <c r="H388" s="30"/>
      <c r="I388" s="30"/>
      <c r="J388" s="30"/>
      <c r="K388" s="256" t="str">
        <f t="shared" si="77"/>
        <v/>
      </c>
      <c r="L388" s="257" t="str">
        <f t="shared" si="78"/>
        <v/>
      </c>
      <c r="M388" s="258"/>
      <c r="N388" s="31" t="str">
        <f t="shared" si="79"/>
        <v/>
      </c>
      <c r="O388" s="251"/>
      <c r="P388" s="449" t="str">
        <f t="shared" si="72"/>
        <v/>
      </c>
    </row>
    <row r="389" spans="1:16" ht="15" customHeight="1">
      <c r="A389" s="35">
        <f t="shared" si="73"/>
        <v>369</v>
      </c>
      <c r="B389" s="29"/>
      <c r="C389" s="251"/>
      <c r="D389" s="30"/>
      <c r="E389" s="252" t="str">
        <f t="shared" si="74"/>
        <v/>
      </c>
      <c r="F389" s="255" t="str">
        <f t="shared" si="75"/>
        <v/>
      </c>
      <c r="G389" s="31" t="str">
        <f t="shared" si="76"/>
        <v/>
      </c>
      <c r="H389" s="30"/>
      <c r="I389" s="30"/>
      <c r="J389" s="30"/>
      <c r="K389" s="256" t="str">
        <f t="shared" si="77"/>
        <v/>
      </c>
      <c r="L389" s="257" t="str">
        <f t="shared" si="78"/>
        <v/>
      </c>
      <c r="M389" s="258"/>
      <c r="N389" s="31" t="str">
        <f t="shared" si="79"/>
        <v/>
      </c>
      <c r="O389" s="251"/>
      <c r="P389" s="449" t="str">
        <f t="shared" si="72"/>
        <v/>
      </c>
    </row>
    <row r="390" spans="1:16" ht="15" customHeight="1">
      <c r="A390" s="35">
        <f t="shared" si="73"/>
        <v>370</v>
      </c>
      <c r="B390" s="29"/>
      <c r="C390" s="251"/>
      <c r="D390" s="30"/>
      <c r="E390" s="252" t="str">
        <f t="shared" si="74"/>
        <v/>
      </c>
      <c r="F390" s="255" t="str">
        <f t="shared" si="75"/>
        <v/>
      </c>
      <c r="G390" s="31" t="str">
        <f t="shared" si="76"/>
        <v/>
      </c>
      <c r="H390" s="30"/>
      <c r="I390" s="30"/>
      <c r="J390" s="30"/>
      <c r="K390" s="256" t="str">
        <f t="shared" si="77"/>
        <v/>
      </c>
      <c r="L390" s="257" t="str">
        <f t="shared" si="78"/>
        <v/>
      </c>
      <c r="M390" s="258"/>
      <c r="N390" s="31" t="str">
        <f t="shared" si="79"/>
        <v/>
      </c>
      <c r="O390" s="251"/>
      <c r="P390" s="449" t="str">
        <f t="shared" si="72"/>
        <v/>
      </c>
    </row>
    <row r="391" spans="1:16" ht="15" customHeight="1">
      <c r="A391" s="35">
        <f t="shared" si="73"/>
        <v>371</v>
      </c>
      <c r="B391" s="29"/>
      <c r="C391" s="251"/>
      <c r="D391" s="30"/>
      <c r="E391" s="252" t="str">
        <f t="shared" si="74"/>
        <v/>
      </c>
      <c r="F391" s="255" t="str">
        <f t="shared" si="75"/>
        <v/>
      </c>
      <c r="G391" s="31" t="str">
        <f t="shared" si="76"/>
        <v/>
      </c>
      <c r="H391" s="30"/>
      <c r="I391" s="30"/>
      <c r="J391" s="30"/>
      <c r="K391" s="256" t="str">
        <f t="shared" si="77"/>
        <v/>
      </c>
      <c r="L391" s="257" t="str">
        <f t="shared" si="78"/>
        <v/>
      </c>
      <c r="M391" s="258"/>
      <c r="N391" s="31" t="str">
        <f t="shared" si="79"/>
        <v/>
      </c>
      <c r="O391" s="251"/>
      <c r="P391" s="449" t="str">
        <f t="shared" si="72"/>
        <v/>
      </c>
    </row>
    <row r="392" spans="1:16" ht="15" customHeight="1">
      <c r="A392" s="35">
        <f t="shared" si="73"/>
        <v>372</v>
      </c>
      <c r="B392" s="29"/>
      <c r="C392" s="251"/>
      <c r="D392" s="30"/>
      <c r="E392" s="252" t="str">
        <f t="shared" si="74"/>
        <v/>
      </c>
      <c r="F392" s="255" t="str">
        <f t="shared" si="75"/>
        <v/>
      </c>
      <c r="G392" s="31" t="str">
        <f t="shared" si="76"/>
        <v/>
      </c>
      <c r="H392" s="30"/>
      <c r="I392" s="30"/>
      <c r="J392" s="30"/>
      <c r="K392" s="256" t="str">
        <f t="shared" si="77"/>
        <v/>
      </c>
      <c r="L392" s="257" t="str">
        <f t="shared" si="78"/>
        <v/>
      </c>
      <c r="M392" s="258"/>
      <c r="N392" s="31" t="str">
        <f t="shared" si="79"/>
        <v/>
      </c>
      <c r="O392" s="251"/>
      <c r="P392" s="449" t="str">
        <f t="shared" si="72"/>
        <v/>
      </c>
    </row>
    <row r="393" spans="1:16" ht="15" customHeight="1">
      <c r="A393" s="35">
        <f t="shared" si="73"/>
        <v>373</v>
      </c>
      <c r="B393" s="29"/>
      <c r="C393" s="251"/>
      <c r="D393" s="30"/>
      <c r="E393" s="252" t="str">
        <f t="shared" si="74"/>
        <v/>
      </c>
      <c r="F393" s="255" t="str">
        <f t="shared" si="75"/>
        <v/>
      </c>
      <c r="G393" s="31" t="str">
        <f t="shared" si="76"/>
        <v/>
      </c>
      <c r="H393" s="30"/>
      <c r="I393" s="30"/>
      <c r="J393" s="30"/>
      <c r="K393" s="256" t="str">
        <f t="shared" si="77"/>
        <v/>
      </c>
      <c r="L393" s="257" t="str">
        <f t="shared" si="78"/>
        <v/>
      </c>
      <c r="M393" s="258"/>
      <c r="N393" s="31" t="str">
        <f t="shared" si="79"/>
        <v/>
      </c>
      <c r="O393" s="251"/>
      <c r="P393" s="449" t="str">
        <f t="shared" si="72"/>
        <v/>
      </c>
    </row>
    <row r="394" spans="1:16" ht="15" customHeight="1">
      <c r="A394" s="35">
        <f t="shared" si="73"/>
        <v>374</v>
      </c>
      <c r="B394" s="29"/>
      <c r="C394" s="251"/>
      <c r="D394" s="30"/>
      <c r="E394" s="252" t="str">
        <f t="shared" si="74"/>
        <v/>
      </c>
      <c r="F394" s="255" t="str">
        <f t="shared" si="75"/>
        <v/>
      </c>
      <c r="G394" s="31" t="str">
        <f t="shared" si="76"/>
        <v/>
      </c>
      <c r="H394" s="30"/>
      <c r="I394" s="30"/>
      <c r="J394" s="30"/>
      <c r="K394" s="256" t="str">
        <f t="shared" si="77"/>
        <v/>
      </c>
      <c r="L394" s="257" t="str">
        <f t="shared" si="78"/>
        <v/>
      </c>
      <c r="M394" s="258"/>
      <c r="N394" s="31" t="str">
        <f t="shared" si="79"/>
        <v/>
      </c>
      <c r="O394" s="251"/>
      <c r="P394" s="449" t="str">
        <f t="shared" si="72"/>
        <v/>
      </c>
    </row>
    <row r="395" spans="1:16" ht="15" customHeight="1">
      <c r="A395" s="35">
        <f t="shared" si="73"/>
        <v>375</v>
      </c>
      <c r="B395" s="29"/>
      <c r="C395" s="251"/>
      <c r="D395" s="30"/>
      <c r="E395" s="252" t="str">
        <f t="shared" si="74"/>
        <v/>
      </c>
      <c r="F395" s="255" t="str">
        <f t="shared" si="75"/>
        <v/>
      </c>
      <c r="G395" s="31" t="str">
        <f t="shared" si="76"/>
        <v/>
      </c>
      <c r="H395" s="30"/>
      <c r="I395" s="30"/>
      <c r="J395" s="30"/>
      <c r="K395" s="256" t="str">
        <f t="shared" si="77"/>
        <v/>
      </c>
      <c r="L395" s="257" t="str">
        <f t="shared" si="78"/>
        <v/>
      </c>
      <c r="M395" s="258"/>
      <c r="N395" s="31" t="str">
        <f t="shared" si="79"/>
        <v/>
      </c>
      <c r="O395" s="251"/>
      <c r="P395" s="449" t="str">
        <f t="shared" si="72"/>
        <v/>
      </c>
    </row>
    <row r="396" spans="1:16" ht="15" customHeight="1">
      <c r="A396" s="35">
        <f t="shared" si="73"/>
        <v>376</v>
      </c>
      <c r="B396" s="29"/>
      <c r="C396" s="251"/>
      <c r="D396" s="30"/>
      <c r="E396" s="252" t="str">
        <f t="shared" si="74"/>
        <v/>
      </c>
      <c r="F396" s="255" t="str">
        <f t="shared" si="75"/>
        <v/>
      </c>
      <c r="G396" s="31" t="str">
        <f t="shared" si="76"/>
        <v/>
      </c>
      <c r="H396" s="30"/>
      <c r="I396" s="30"/>
      <c r="J396" s="30"/>
      <c r="K396" s="256" t="str">
        <f t="shared" si="77"/>
        <v/>
      </c>
      <c r="L396" s="257" t="str">
        <f t="shared" si="78"/>
        <v/>
      </c>
      <c r="M396" s="258"/>
      <c r="N396" s="31" t="str">
        <f t="shared" si="79"/>
        <v/>
      </c>
      <c r="O396" s="251"/>
      <c r="P396" s="449" t="str">
        <f t="shared" si="72"/>
        <v/>
      </c>
    </row>
    <row r="397" spans="1:16" ht="15" customHeight="1">
      <c r="A397" s="35">
        <f t="shared" si="73"/>
        <v>377</v>
      </c>
      <c r="B397" s="29"/>
      <c r="C397" s="251"/>
      <c r="D397" s="30"/>
      <c r="E397" s="252" t="str">
        <f t="shared" si="74"/>
        <v/>
      </c>
      <c r="F397" s="255" t="str">
        <f t="shared" si="75"/>
        <v/>
      </c>
      <c r="G397" s="31" t="str">
        <f t="shared" si="76"/>
        <v/>
      </c>
      <c r="H397" s="30"/>
      <c r="I397" s="30"/>
      <c r="J397" s="30"/>
      <c r="K397" s="256" t="str">
        <f t="shared" si="77"/>
        <v/>
      </c>
      <c r="L397" s="257" t="str">
        <f t="shared" si="78"/>
        <v/>
      </c>
      <c r="M397" s="258"/>
      <c r="N397" s="31" t="str">
        <f t="shared" si="79"/>
        <v/>
      </c>
      <c r="O397" s="251"/>
      <c r="P397" s="449" t="str">
        <f t="shared" si="72"/>
        <v/>
      </c>
    </row>
    <row r="398" spans="1:16" ht="15" customHeight="1">
      <c r="A398" s="35">
        <f t="shared" si="73"/>
        <v>378</v>
      </c>
      <c r="B398" s="29"/>
      <c r="C398" s="251"/>
      <c r="D398" s="30"/>
      <c r="E398" s="252" t="str">
        <f t="shared" si="74"/>
        <v/>
      </c>
      <c r="F398" s="255" t="str">
        <f t="shared" si="75"/>
        <v/>
      </c>
      <c r="G398" s="31" t="str">
        <f t="shared" si="76"/>
        <v/>
      </c>
      <c r="H398" s="30"/>
      <c r="I398" s="30"/>
      <c r="J398" s="30"/>
      <c r="K398" s="256" t="str">
        <f t="shared" si="77"/>
        <v/>
      </c>
      <c r="L398" s="257" t="str">
        <f t="shared" si="78"/>
        <v/>
      </c>
      <c r="M398" s="258"/>
      <c r="N398" s="31" t="str">
        <f t="shared" si="79"/>
        <v/>
      </c>
      <c r="O398" s="251"/>
      <c r="P398" s="449" t="str">
        <f t="shared" si="72"/>
        <v/>
      </c>
    </row>
    <row r="399" spans="1:16" ht="15" customHeight="1">
      <c r="A399" s="35">
        <f t="shared" si="73"/>
        <v>379</v>
      </c>
      <c r="B399" s="29"/>
      <c r="C399" s="251"/>
      <c r="D399" s="30"/>
      <c r="E399" s="252" t="str">
        <f t="shared" si="74"/>
        <v/>
      </c>
      <c r="F399" s="255" t="str">
        <f t="shared" si="75"/>
        <v/>
      </c>
      <c r="G399" s="31" t="str">
        <f t="shared" si="76"/>
        <v/>
      </c>
      <c r="H399" s="30"/>
      <c r="I399" s="30"/>
      <c r="J399" s="30"/>
      <c r="K399" s="256" t="str">
        <f t="shared" si="77"/>
        <v/>
      </c>
      <c r="L399" s="257" t="str">
        <f t="shared" si="78"/>
        <v/>
      </c>
      <c r="M399" s="258"/>
      <c r="N399" s="31" t="str">
        <f t="shared" si="79"/>
        <v/>
      </c>
      <c r="O399" s="251"/>
      <c r="P399" s="449" t="str">
        <f t="shared" si="72"/>
        <v/>
      </c>
    </row>
    <row r="400" spans="1:16" ht="15" customHeight="1">
      <c r="A400" s="35">
        <f t="shared" si="73"/>
        <v>380</v>
      </c>
      <c r="B400" s="29"/>
      <c r="C400" s="251"/>
      <c r="D400" s="30"/>
      <c r="E400" s="252" t="str">
        <f t="shared" si="74"/>
        <v/>
      </c>
      <c r="F400" s="255" t="str">
        <f t="shared" si="75"/>
        <v/>
      </c>
      <c r="G400" s="31" t="str">
        <f t="shared" si="76"/>
        <v/>
      </c>
      <c r="H400" s="30"/>
      <c r="I400" s="30"/>
      <c r="J400" s="30"/>
      <c r="K400" s="256" t="str">
        <f t="shared" si="77"/>
        <v/>
      </c>
      <c r="L400" s="257" t="str">
        <f t="shared" si="78"/>
        <v/>
      </c>
      <c r="M400" s="258"/>
      <c r="N400" s="31" t="str">
        <f t="shared" si="79"/>
        <v/>
      </c>
      <c r="O400" s="251"/>
      <c r="P400" s="449" t="str">
        <f t="shared" si="72"/>
        <v/>
      </c>
    </row>
    <row r="401" spans="1:16" ht="15" customHeight="1">
      <c r="A401" s="35">
        <f t="shared" si="73"/>
        <v>381</v>
      </c>
      <c r="B401" s="29"/>
      <c r="C401" s="251"/>
      <c r="D401" s="30"/>
      <c r="E401" s="252" t="str">
        <f t="shared" si="74"/>
        <v/>
      </c>
      <c r="F401" s="255" t="str">
        <f t="shared" si="75"/>
        <v/>
      </c>
      <c r="G401" s="31" t="str">
        <f t="shared" si="76"/>
        <v/>
      </c>
      <c r="H401" s="30"/>
      <c r="I401" s="30"/>
      <c r="J401" s="30"/>
      <c r="K401" s="256" t="str">
        <f t="shared" si="77"/>
        <v/>
      </c>
      <c r="L401" s="257" t="str">
        <f t="shared" si="78"/>
        <v/>
      </c>
      <c r="M401" s="258"/>
      <c r="N401" s="31" t="str">
        <f t="shared" si="79"/>
        <v/>
      </c>
      <c r="O401" s="251"/>
      <c r="P401" s="449" t="str">
        <f t="shared" si="72"/>
        <v/>
      </c>
    </row>
    <row r="402" spans="1:16" ht="15" customHeight="1">
      <c r="A402" s="35">
        <f t="shared" si="73"/>
        <v>382</v>
      </c>
      <c r="B402" s="29"/>
      <c r="C402" s="251"/>
      <c r="D402" s="30"/>
      <c r="E402" s="252" t="str">
        <f t="shared" si="74"/>
        <v/>
      </c>
      <c r="F402" s="255" t="str">
        <f t="shared" si="75"/>
        <v/>
      </c>
      <c r="G402" s="31" t="str">
        <f t="shared" si="76"/>
        <v/>
      </c>
      <c r="H402" s="30"/>
      <c r="I402" s="30"/>
      <c r="J402" s="30"/>
      <c r="K402" s="256" t="str">
        <f t="shared" si="77"/>
        <v/>
      </c>
      <c r="L402" s="257" t="str">
        <f t="shared" si="78"/>
        <v/>
      </c>
      <c r="M402" s="258"/>
      <c r="N402" s="31" t="str">
        <f t="shared" si="79"/>
        <v/>
      </c>
      <c r="O402" s="251"/>
      <c r="P402" s="449" t="str">
        <f t="shared" si="72"/>
        <v/>
      </c>
    </row>
    <row r="403" spans="1:16" ht="15" customHeight="1">
      <c r="A403" s="35">
        <f t="shared" si="73"/>
        <v>383</v>
      </c>
      <c r="B403" s="29"/>
      <c r="C403" s="251"/>
      <c r="D403" s="30"/>
      <c r="E403" s="252" t="str">
        <f t="shared" si="74"/>
        <v/>
      </c>
      <c r="F403" s="255" t="str">
        <f t="shared" si="75"/>
        <v/>
      </c>
      <c r="G403" s="31" t="str">
        <f t="shared" si="76"/>
        <v/>
      </c>
      <c r="H403" s="30"/>
      <c r="I403" s="30"/>
      <c r="J403" s="30"/>
      <c r="K403" s="256" t="str">
        <f t="shared" si="77"/>
        <v/>
      </c>
      <c r="L403" s="257" t="str">
        <f t="shared" si="78"/>
        <v/>
      </c>
      <c r="M403" s="258"/>
      <c r="N403" s="31" t="str">
        <f t="shared" si="79"/>
        <v/>
      </c>
      <c r="O403" s="251"/>
      <c r="P403" s="449" t="str">
        <f t="shared" si="72"/>
        <v/>
      </c>
    </row>
    <row r="404" spans="1:16" ht="15" customHeight="1">
      <c r="A404" s="35">
        <f t="shared" si="73"/>
        <v>384</v>
      </c>
      <c r="B404" s="29"/>
      <c r="C404" s="251"/>
      <c r="D404" s="30"/>
      <c r="E404" s="252" t="str">
        <f t="shared" si="74"/>
        <v/>
      </c>
      <c r="F404" s="255" t="str">
        <f t="shared" si="75"/>
        <v/>
      </c>
      <c r="G404" s="31" t="str">
        <f t="shared" si="76"/>
        <v/>
      </c>
      <c r="H404" s="30"/>
      <c r="I404" s="30"/>
      <c r="J404" s="30"/>
      <c r="K404" s="256" t="str">
        <f t="shared" si="77"/>
        <v/>
      </c>
      <c r="L404" s="257" t="str">
        <f t="shared" si="78"/>
        <v/>
      </c>
      <c r="M404" s="258"/>
      <c r="N404" s="31" t="str">
        <f t="shared" si="79"/>
        <v/>
      </c>
      <c r="O404" s="251"/>
      <c r="P404" s="449" t="str">
        <f t="shared" si="72"/>
        <v/>
      </c>
    </row>
    <row r="405" spans="1:16" ht="15" customHeight="1">
      <c r="A405" s="35">
        <f t="shared" si="73"/>
        <v>385</v>
      </c>
      <c r="B405" s="29"/>
      <c r="C405" s="251"/>
      <c r="D405" s="30"/>
      <c r="E405" s="252" t="str">
        <f t="shared" si="74"/>
        <v/>
      </c>
      <c r="F405" s="255" t="str">
        <f t="shared" si="75"/>
        <v/>
      </c>
      <c r="G405" s="31" t="str">
        <f t="shared" si="76"/>
        <v/>
      </c>
      <c r="H405" s="30"/>
      <c r="I405" s="30"/>
      <c r="J405" s="30"/>
      <c r="K405" s="256" t="str">
        <f t="shared" si="77"/>
        <v/>
      </c>
      <c r="L405" s="257" t="str">
        <f t="shared" si="78"/>
        <v/>
      </c>
      <c r="M405" s="258"/>
      <c r="N405" s="31" t="str">
        <f t="shared" si="79"/>
        <v/>
      </c>
      <c r="O405" s="251"/>
      <c r="P405" s="449" t="str">
        <f t="shared" si="72"/>
        <v/>
      </c>
    </row>
    <row r="406" spans="1:16" ht="15" customHeight="1">
      <c r="A406" s="35">
        <f t="shared" si="73"/>
        <v>386</v>
      </c>
      <c r="B406" s="29"/>
      <c r="C406" s="251"/>
      <c r="D406" s="30"/>
      <c r="E406" s="252" t="str">
        <f t="shared" si="74"/>
        <v/>
      </c>
      <c r="F406" s="255" t="str">
        <f t="shared" si="75"/>
        <v/>
      </c>
      <c r="G406" s="31" t="str">
        <f t="shared" si="76"/>
        <v/>
      </c>
      <c r="H406" s="30"/>
      <c r="I406" s="30"/>
      <c r="J406" s="30"/>
      <c r="K406" s="256" t="str">
        <f t="shared" si="77"/>
        <v/>
      </c>
      <c r="L406" s="257" t="str">
        <f t="shared" si="78"/>
        <v/>
      </c>
      <c r="M406" s="258"/>
      <c r="N406" s="31" t="str">
        <f t="shared" si="79"/>
        <v/>
      </c>
      <c r="O406" s="251"/>
      <c r="P406" s="449" t="str">
        <f t="shared" si="72"/>
        <v/>
      </c>
    </row>
    <row r="407" spans="1:16" ht="15" customHeight="1">
      <c r="A407" s="35">
        <f t="shared" si="73"/>
        <v>387</v>
      </c>
      <c r="B407" s="29"/>
      <c r="C407" s="251"/>
      <c r="D407" s="30"/>
      <c r="E407" s="252" t="str">
        <f t="shared" si="74"/>
        <v/>
      </c>
      <c r="F407" s="255" t="str">
        <f t="shared" si="75"/>
        <v/>
      </c>
      <c r="G407" s="31" t="str">
        <f t="shared" si="76"/>
        <v/>
      </c>
      <c r="H407" s="30"/>
      <c r="I407" s="30"/>
      <c r="J407" s="30"/>
      <c r="K407" s="256" t="str">
        <f t="shared" si="77"/>
        <v/>
      </c>
      <c r="L407" s="257" t="str">
        <f t="shared" si="78"/>
        <v/>
      </c>
      <c r="M407" s="258"/>
      <c r="N407" s="31" t="str">
        <f t="shared" si="79"/>
        <v/>
      </c>
      <c r="O407" s="251"/>
      <c r="P407" s="449" t="str">
        <f t="shared" si="72"/>
        <v/>
      </c>
    </row>
    <row r="408" spans="1:16" ht="15" customHeight="1">
      <c r="A408" s="35">
        <f t="shared" si="73"/>
        <v>388</v>
      </c>
      <c r="B408" s="29"/>
      <c r="C408" s="251"/>
      <c r="D408" s="30"/>
      <c r="E408" s="252" t="str">
        <f t="shared" si="74"/>
        <v/>
      </c>
      <c r="F408" s="255" t="str">
        <f t="shared" si="75"/>
        <v/>
      </c>
      <c r="G408" s="31" t="str">
        <f t="shared" si="76"/>
        <v/>
      </c>
      <c r="H408" s="30"/>
      <c r="I408" s="30"/>
      <c r="J408" s="30"/>
      <c r="K408" s="256" t="str">
        <f t="shared" si="77"/>
        <v/>
      </c>
      <c r="L408" s="257" t="str">
        <f t="shared" si="78"/>
        <v/>
      </c>
      <c r="M408" s="258"/>
      <c r="N408" s="31" t="str">
        <f t="shared" si="79"/>
        <v/>
      </c>
      <c r="O408" s="251"/>
      <c r="P408" s="449" t="str">
        <f t="shared" si="72"/>
        <v/>
      </c>
    </row>
    <row r="409" spans="1:16" ht="15" customHeight="1">
      <c r="A409" s="35">
        <f t="shared" si="73"/>
        <v>389</v>
      </c>
      <c r="B409" s="29"/>
      <c r="C409" s="251"/>
      <c r="D409" s="30"/>
      <c r="E409" s="252" t="str">
        <f t="shared" si="74"/>
        <v/>
      </c>
      <c r="F409" s="255" t="str">
        <f t="shared" si="75"/>
        <v/>
      </c>
      <c r="G409" s="31" t="str">
        <f t="shared" si="76"/>
        <v/>
      </c>
      <c r="H409" s="30"/>
      <c r="I409" s="30"/>
      <c r="J409" s="30"/>
      <c r="K409" s="256" t="str">
        <f t="shared" si="77"/>
        <v/>
      </c>
      <c r="L409" s="257" t="str">
        <f t="shared" si="78"/>
        <v/>
      </c>
      <c r="M409" s="258"/>
      <c r="N409" s="31" t="str">
        <f t="shared" si="79"/>
        <v/>
      </c>
      <c r="O409" s="251"/>
      <c r="P409" s="449" t="str">
        <f t="shared" si="72"/>
        <v/>
      </c>
    </row>
    <row r="410" spans="1:16" ht="15" customHeight="1">
      <c r="A410" s="35">
        <f t="shared" si="73"/>
        <v>390</v>
      </c>
      <c r="B410" s="29"/>
      <c r="C410" s="251"/>
      <c r="D410" s="30"/>
      <c r="E410" s="252" t="str">
        <f t="shared" si="74"/>
        <v/>
      </c>
      <c r="F410" s="255" t="str">
        <f t="shared" si="75"/>
        <v/>
      </c>
      <c r="G410" s="31" t="str">
        <f t="shared" si="76"/>
        <v/>
      </c>
      <c r="H410" s="30"/>
      <c r="I410" s="30"/>
      <c r="J410" s="30"/>
      <c r="K410" s="256" t="str">
        <f t="shared" si="77"/>
        <v/>
      </c>
      <c r="L410" s="257" t="str">
        <f t="shared" si="78"/>
        <v/>
      </c>
      <c r="M410" s="258"/>
      <c r="N410" s="31" t="str">
        <f t="shared" si="79"/>
        <v/>
      </c>
      <c r="O410" s="251"/>
      <c r="P410" s="449" t="str">
        <f t="shared" si="72"/>
        <v/>
      </c>
    </row>
    <row r="411" spans="1:16" ht="15" customHeight="1">
      <c r="A411" s="35">
        <f t="shared" si="73"/>
        <v>391</v>
      </c>
      <c r="B411" s="29"/>
      <c r="C411" s="251"/>
      <c r="D411" s="30"/>
      <c r="E411" s="252" t="str">
        <f t="shared" si="74"/>
        <v/>
      </c>
      <c r="F411" s="255" t="str">
        <f t="shared" si="75"/>
        <v/>
      </c>
      <c r="G411" s="31" t="str">
        <f t="shared" si="76"/>
        <v/>
      </c>
      <c r="H411" s="30"/>
      <c r="I411" s="30"/>
      <c r="J411" s="30"/>
      <c r="K411" s="256" t="str">
        <f t="shared" si="77"/>
        <v/>
      </c>
      <c r="L411" s="257" t="str">
        <f t="shared" si="78"/>
        <v/>
      </c>
      <c r="M411" s="258"/>
      <c r="N411" s="31" t="str">
        <f t="shared" si="79"/>
        <v/>
      </c>
      <c r="O411" s="251"/>
      <c r="P411" s="449" t="str">
        <f t="shared" si="72"/>
        <v/>
      </c>
    </row>
    <row r="412" spans="1:16" ht="15" customHeight="1">
      <c r="A412" s="35">
        <f t="shared" si="73"/>
        <v>392</v>
      </c>
      <c r="B412" s="29"/>
      <c r="C412" s="251"/>
      <c r="D412" s="30"/>
      <c r="E412" s="252" t="str">
        <f t="shared" si="74"/>
        <v/>
      </c>
      <c r="F412" s="255" t="str">
        <f t="shared" si="75"/>
        <v/>
      </c>
      <c r="G412" s="31" t="str">
        <f t="shared" si="76"/>
        <v/>
      </c>
      <c r="H412" s="30"/>
      <c r="I412" s="30"/>
      <c r="J412" s="30"/>
      <c r="K412" s="256" t="str">
        <f t="shared" si="77"/>
        <v/>
      </c>
      <c r="L412" s="257" t="str">
        <f t="shared" si="78"/>
        <v/>
      </c>
      <c r="M412" s="258"/>
      <c r="N412" s="31" t="str">
        <f t="shared" si="79"/>
        <v/>
      </c>
      <c r="O412" s="251"/>
      <c r="P412" s="449" t="str">
        <f t="shared" si="72"/>
        <v/>
      </c>
    </row>
    <row r="413" spans="1:16" ht="15" customHeight="1">
      <c r="A413" s="35">
        <f t="shared" si="73"/>
        <v>393</v>
      </c>
      <c r="B413" s="29"/>
      <c r="C413" s="251"/>
      <c r="D413" s="30"/>
      <c r="E413" s="252" t="str">
        <f t="shared" si="74"/>
        <v/>
      </c>
      <c r="F413" s="255" t="str">
        <f t="shared" si="75"/>
        <v/>
      </c>
      <c r="G413" s="31" t="str">
        <f t="shared" si="76"/>
        <v/>
      </c>
      <c r="H413" s="30"/>
      <c r="I413" s="30"/>
      <c r="J413" s="30"/>
      <c r="K413" s="256" t="str">
        <f t="shared" si="77"/>
        <v/>
      </c>
      <c r="L413" s="257" t="str">
        <f t="shared" si="78"/>
        <v/>
      </c>
      <c r="M413" s="258"/>
      <c r="N413" s="31" t="str">
        <f t="shared" si="79"/>
        <v/>
      </c>
      <c r="O413" s="251"/>
      <c r="P413" s="449" t="str">
        <f t="shared" si="72"/>
        <v/>
      </c>
    </row>
    <row r="414" spans="1:16" ht="15" customHeight="1">
      <c r="A414" s="35">
        <f t="shared" si="73"/>
        <v>394</v>
      </c>
      <c r="B414" s="29"/>
      <c r="C414" s="251"/>
      <c r="D414" s="30"/>
      <c r="E414" s="252" t="str">
        <f t="shared" si="74"/>
        <v/>
      </c>
      <c r="F414" s="255" t="str">
        <f t="shared" si="75"/>
        <v/>
      </c>
      <c r="G414" s="31" t="str">
        <f t="shared" si="76"/>
        <v/>
      </c>
      <c r="H414" s="30"/>
      <c r="I414" s="30"/>
      <c r="J414" s="30"/>
      <c r="K414" s="256" t="str">
        <f t="shared" si="77"/>
        <v/>
      </c>
      <c r="L414" s="257" t="str">
        <f t="shared" si="78"/>
        <v/>
      </c>
      <c r="M414" s="258"/>
      <c r="N414" s="31" t="str">
        <f t="shared" si="79"/>
        <v/>
      </c>
      <c r="O414" s="251"/>
      <c r="P414" s="449" t="str">
        <f t="shared" si="72"/>
        <v/>
      </c>
    </row>
    <row r="415" spans="1:16" ht="15" customHeight="1">
      <c r="A415" s="35">
        <f t="shared" si="73"/>
        <v>395</v>
      </c>
      <c r="B415" s="29"/>
      <c r="C415" s="251"/>
      <c r="D415" s="30"/>
      <c r="E415" s="252" t="str">
        <f t="shared" si="74"/>
        <v/>
      </c>
      <c r="F415" s="255" t="str">
        <f t="shared" si="75"/>
        <v/>
      </c>
      <c r="G415" s="31" t="str">
        <f t="shared" si="76"/>
        <v/>
      </c>
      <c r="H415" s="30"/>
      <c r="I415" s="30"/>
      <c r="J415" s="30"/>
      <c r="K415" s="256" t="str">
        <f t="shared" si="77"/>
        <v/>
      </c>
      <c r="L415" s="257" t="str">
        <f t="shared" si="78"/>
        <v/>
      </c>
      <c r="M415" s="258"/>
      <c r="N415" s="31" t="str">
        <f t="shared" si="79"/>
        <v/>
      </c>
      <c r="O415" s="251"/>
      <c r="P415" s="449" t="str">
        <f t="shared" si="72"/>
        <v/>
      </c>
    </row>
    <row r="416" spans="1:16" ht="15" customHeight="1">
      <c r="A416" s="35">
        <f t="shared" si="73"/>
        <v>396</v>
      </c>
      <c r="B416" s="29"/>
      <c r="C416" s="251"/>
      <c r="D416" s="30"/>
      <c r="E416" s="252" t="str">
        <f t="shared" si="74"/>
        <v/>
      </c>
      <c r="F416" s="255" t="str">
        <f t="shared" si="75"/>
        <v/>
      </c>
      <c r="G416" s="31" t="str">
        <f t="shared" si="76"/>
        <v/>
      </c>
      <c r="H416" s="30"/>
      <c r="I416" s="30"/>
      <c r="J416" s="30"/>
      <c r="K416" s="256" t="str">
        <f t="shared" si="77"/>
        <v/>
      </c>
      <c r="L416" s="257" t="str">
        <f t="shared" si="78"/>
        <v/>
      </c>
      <c r="M416" s="258"/>
      <c r="N416" s="31" t="str">
        <f t="shared" si="79"/>
        <v/>
      </c>
      <c r="O416" s="251"/>
      <c r="P416" s="449" t="str">
        <f t="shared" si="72"/>
        <v/>
      </c>
    </row>
    <row r="417" spans="1:16" ht="15" customHeight="1">
      <c r="A417" s="35">
        <f t="shared" si="73"/>
        <v>397</v>
      </c>
      <c r="B417" s="29"/>
      <c r="C417" s="251"/>
      <c r="D417" s="30"/>
      <c r="E417" s="252" t="str">
        <f t="shared" si="74"/>
        <v/>
      </c>
      <c r="F417" s="255" t="str">
        <f t="shared" si="75"/>
        <v/>
      </c>
      <c r="G417" s="31" t="str">
        <f t="shared" si="76"/>
        <v/>
      </c>
      <c r="H417" s="30"/>
      <c r="I417" s="30"/>
      <c r="J417" s="30"/>
      <c r="K417" s="256" t="str">
        <f t="shared" si="77"/>
        <v/>
      </c>
      <c r="L417" s="257" t="str">
        <f t="shared" si="78"/>
        <v/>
      </c>
      <c r="M417" s="258"/>
      <c r="N417" s="31" t="str">
        <f t="shared" si="79"/>
        <v/>
      </c>
      <c r="O417" s="251"/>
      <c r="P417" s="449" t="str">
        <f t="shared" si="72"/>
        <v/>
      </c>
    </row>
    <row r="418" spans="1:16" ht="15" customHeight="1">
      <c r="A418" s="35">
        <f t="shared" si="73"/>
        <v>398</v>
      </c>
      <c r="B418" s="29"/>
      <c r="C418" s="251"/>
      <c r="D418" s="30"/>
      <c r="E418" s="252" t="str">
        <f t="shared" si="74"/>
        <v/>
      </c>
      <c r="F418" s="255" t="str">
        <f t="shared" si="75"/>
        <v/>
      </c>
      <c r="G418" s="31" t="str">
        <f t="shared" si="76"/>
        <v/>
      </c>
      <c r="H418" s="30"/>
      <c r="I418" s="30"/>
      <c r="J418" s="30"/>
      <c r="K418" s="256" t="str">
        <f t="shared" si="77"/>
        <v/>
      </c>
      <c r="L418" s="257" t="str">
        <f t="shared" si="78"/>
        <v/>
      </c>
      <c r="M418" s="258"/>
      <c r="N418" s="31" t="str">
        <f t="shared" si="79"/>
        <v/>
      </c>
      <c r="O418" s="251"/>
      <c r="P418" s="449" t="str">
        <f t="shared" si="72"/>
        <v/>
      </c>
    </row>
    <row r="419" spans="1:16" ht="15" customHeight="1">
      <c r="A419" s="35">
        <f t="shared" si="73"/>
        <v>399</v>
      </c>
      <c r="B419" s="29"/>
      <c r="C419" s="251"/>
      <c r="D419" s="30"/>
      <c r="E419" s="252" t="str">
        <f t="shared" si="74"/>
        <v/>
      </c>
      <c r="F419" s="255" t="str">
        <f t="shared" si="75"/>
        <v/>
      </c>
      <c r="G419" s="31" t="str">
        <f t="shared" si="76"/>
        <v/>
      </c>
      <c r="H419" s="30"/>
      <c r="I419" s="30"/>
      <c r="J419" s="30"/>
      <c r="K419" s="256" t="str">
        <f t="shared" si="77"/>
        <v/>
      </c>
      <c r="L419" s="257" t="str">
        <f t="shared" si="78"/>
        <v/>
      </c>
      <c r="M419" s="258"/>
      <c r="N419" s="31" t="str">
        <f t="shared" si="79"/>
        <v/>
      </c>
      <c r="O419" s="251"/>
      <c r="P419" s="449" t="str">
        <f t="shared" si="72"/>
        <v/>
      </c>
    </row>
    <row r="420" spans="1:16" ht="15" customHeight="1">
      <c r="A420" s="35">
        <f t="shared" si="73"/>
        <v>400</v>
      </c>
      <c r="B420" s="29"/>
      <c r="C420" s="251"/>
      <c r="D420" s="30"/>
      <c r="E420" s="252" t="str">
        <f t="shared" si="74"/>
        <v/>
      </c>
      <c r="F420" s="255" t="str">
        <f t="shared" si="75"/>
        <v/>
      </c>
      <c r="G420" s="31" t="str">
        <f t="shared" si="76"/>
        <v/>
      </c>
      <c r="H420" s="30"/>
      <c r="I420" s="30"/>
      <c r="J420" s="30"/>
      <c r="K420" s="256" t="str">
        <f t="shared" si="77"/>
        <v/>
      </c>
      <c r="L420" s="257" t="str">
        <f t="shared" si="78"/>
        <v/>
      </c>
      <c r="M420" s="258"/>
      <c r="N420" s="31" t="str">
        <f t="shared" si="79"/>
        <v/>
      </c>
      <c r="O420" s="251"/>
      <c r="P420" s="449" t="str">
        <f t="shared" si="72"/>
        <v/>
      </c>
    </row>
    <row r="421" spans="1:16" ht="15" customHeight="1">
      <c r="A421" s="35">
        <f t="shared" si="73"/>
        <v>401</v>
      </c>
      <c r="B421" s="29"/>
      <c r="C421" s="251"/>
      <c r="D421" s="30"/>
      <c r="E421" s="252" t="str">
        <f t="shared" si="74"/>
        <v/>
      </c>
      <c r="F421" s="255" t="str">
        <f t="shared" si="75"/>
        <v/>
      </c>
      <c r="G421" s="31" t="str">
        <f t="shared" si="76"/>
        <v/>
      </c>
      <c r="H421" s="30"/>
      <c r="I421" s="30"/>
      <c r="J421" s="30"/>
      <c r="K421" s="256" t="str">
        <f t="shared" si="77"/>
        <v/>
      </c>
      <c r="L421" s="257" t="str">
        <f t="shared" si="78"/>
        <v/>
      </c>
      <c r="M421" s="258"/>
      <c r="N421" s="31" t="str">
        <f t="shared" si="79"/>
        <v/>
      </c>
      <c r="O421" s="251"/>
      <c r="P421" s="449" t="str">
        <f t="shared" si="72"/>
        <v/>
      </c>
    </row>
    <row r="422" spans="1:16" ht="15" customHeight="1">
      <c r="A422" s="35">
        <f t="shared" si="73"/>
        <v>402</v>
      </c>
      <c r="B422" s="29"/>
      <c r="C422" s="251"/>
      <c r="D422" s="30"/>
      <c r="E422" s="252" t="str">
        <f t="shared" si="74"/>
        <v/>
      </c>
      <c r="F422" s="255" t="str">
        <f t="shared" si="75"/>
        <v/>
      </c>
      <c r="G422" s="31" t="str">
        <f t="shared" si="76"/>
        <v/>
      </c>
      <c r="H422" s="30"/>
      <c r="I422" s="30"/>
      <c r="J422" s="30"/>
      <c r="K422" s="256" t="str">
        <f t="shared" si="77"/>
        <v/>
      </c>
      <c r="L422" s="257" t="str">
        <f t="shared" si="78"/>
        <v/>
      </c>
      <c r="M422" s="258"/>
      <c r="N422" s="31" t="str">
        <f t="shared" si="79"/>
        <v/>
      </c>
      <c r="O422" s="251"/>
      <c r="P422" s="449" t="str">
        <f t="shared" si="72"/>
        <v/>
      </c>
    </row>
    <row r="423" spans="1:16" ht="15" customHeight="1">
      <c r="A423" s="35">
        <f t="shared" si="73"/>
        <v>403</v>
      </c>
      <c r="B423" s="29"/>
      <c r="C423" s="251"/>
      <c r="D423" s="30"/>
      <c r="E423" s="252" t="str">
        <f t="shared" si="74"/>
        <v/>
      </c>
      <c r="F423" s="255" t="str">
        <f t="shared" si="75"/>
        <v/>
      </c>
      <c r="G423" s="31" t="str">
        <f t="shared" si="76"/>
        <v/>
      </c>
      <c r="H423" s="30"/>
      <c r="I423" s="30"/>
      <c r="J423" s="30"/>
      <c r="K423" s="256" t="str">
        <f t="shared" si="77"/>
        <v/>
      </c>
      <c r="L423" s="257" t="str">
        <f t="shared" si="78"/>
        <v/>
      </c>
      <c r="M423" s="258"/>
      <c r="N423" s="31" t="str">
        <f t="shared" si="79"/>
        <v/>
      </c>
      <c r="O423" s="251"/>
      <c r="P423" s="449" t="str">
        <f t="shared" si="72"/>
        <v/>
      </c>
    </row>
    <row r="424" spans="1:16" ht="15" customHeight="1">
      <c r="A424" s="35">
        <f t="shared" si="73"/>
        <v>404</v>
      </c>
      <c r="B424" s="29"/>
      <c r="C424" s="251"/>
      <c r="D424" s="30"/>
      <c r="E424" s="252" t="str">
        <f t="shared" si="74"/>
        <v/>
      </c>
      <c r="F424" s="255" t="str">
        <f t="shared" si="75"/>
        <v/>
      </c>
      <c r="G424" s="31" t="str">
        <f t="shared" si="76"/>
        <v/>
      </c>
      <c r="H424" s="30"/>
      <c r="I424" s="30"/>
      <c r="J424" s="30"/>
      <c r="K424" s="256" t="str">
        <f t="shared" si="77"/>
        <v/>
      </c>
      <c r="L424" s="257" t="str">
        <f t="shared" si="78"/>
        <v/>
      </c>
      <c r="M424" s="258"/>
      <c r="N424" s="31" t="str">
        <f t="shared" si="79"/>
        <v/>
      </c>
      <c r="O424" s="251"/>
      <c r="P424" s="449" t="str">
        <f t="shared" si="72"/>
        <v/>
      </c>
    </row>
    <row r="425" spans="1:16" ht="15" customHeight="1">
      <c r="A425" s="35">
        <f t="shared" si="73"/>
        <v>405</v>
      </c>
      <c r="B425" s="29"/>
      <c r="C425" s="251"/>
      <c r="D425" s="30"/>
      <c r="E425" s="252" t="str">
        <f t="shared" si="74"/>
        <v/>
      </c>
      <c r="F425" s="255" t="str">
        <f t="shared" si="75"/>
        <v/>
      </c>
      <c r="G425" s="31" t="str">
        <f t="shared" si="76"/>
        <v/>
      </c>
      <c r="H425" s="30"/>
      <c r="I425" s="30"/>
      <c r="J425" s="30"/>
      <c r="K425" s="256" t="str">
        <f t="shared" si="77"/>
        <v/>
      </c>
      <c r="L425" s="257" t="str">
        <f t="shared" si="78"/>
        <v/>
      </c>
      <c r="M425" s="258"/>
      <c r="N425" s="31" t="str">
        <f t="shared" si="79"/>
        <v/>
      </c>
      <c r="O425" s="251"/>
      <c r="P425" s="449" t="str">
        <f t="shared" si="72"/>
        <v/>
      </c>
    </row>
    <row r="426" spans="1:16" ht="15" customHeight="1">
      <c r="A426" s="35">
        <f t="shared" si="73"/>
        <v>406</v>
      </c>
      <c r="B426" s="29"/>
      <c r="C426" s="251"/>
      <c r="D426" s="30"/>
      <c r="E426" s="252" t="str">
        <f t="shared" si="74"/>
        <v/>
      </c>
      <c r="F426" s="255" t="str">
        <f t="shared" si="75"/>
        <v/>
      </c>
      <c r="G426" s="31" t="str">
        <f t="shared" si="76"/>
        <v/>
      </c>
      <c r="H426" s="30"/>
      <c r="I426" s="30"/>
      <c r="J426" s="30"/>
      <c r="K426" s="256" t="str">
        <f t="shared" si="77"/>
        <v/>
      </c>
      <c r="L426" s="257" t="str">
        <f t="shared" si="78"/>
        <v/>
      </c>
      <c r="M426" s="258"/>
      <c r="N426" s="31" t="str">
        <f t="shared" si="79"/>
        <v/>
      </c>
      <c r="O426" s="251"/>
      <c r="P426" s="449" t="str">
        <f t="shared" si="72"/>
        <v/>
      </c>
    </row>
    <row r="427" spans="1:16" ht="15" customHeight="1">
      <c r="A427" s="35">
        <f t="shared" si="73"/>
        <v>407</v>
      </c>
      <c r="B427" s="29"/>
      <c r="C427" s="251"/>
      <c r="D427" s="30"/>
      <c r="E427" s="252" t="str">
        <f t="shared" si="74"/>
        <v/>
      </c>
      <c r="F427" s="255" t="str">
        <f t="shared" si="75"/>
        <v/>
      </c>
      <c r="G427" s="31" t="str">
        <f t="shared" si="76"/>
        <v/>
      </c>
      <c r="H427" s="30"/>
      <c r="I427" s="30"/>
      <c r="J427" s="30"/>
      <c r="K427" s="256" t="str">
        <f t="shared" si="77"/>
        <v/>
      </c>
      <c r="L427" s="257" t="str">
        <f t="shared" si="78"/>
        <v/>
      </c>
      <c r="M427" s="258"/>
      <c r="N427" s="31" t="str">
        <f t="shared" si="79"/>
        <v/>
      </c>
      <c r="O427" s="251"/>
      <c r="P427" s="449" t="str">
        <f t="shared" si="72"/>
        <v/>
      </c>
    </row>
    <row r="428" spans="1:16" ht="15" customHeight="1">
      <c r="A428" s="35">
        <f t="shared" si="73"/>
        <v>408</v>
      </c>
      <c r="B428" s="29"/>
      <c r="C428" s="251"/>
      <c r="D428" s="30"/>
      <c r="E428" s="252" t="str">
        <f t="shared" si="74"/>
        <v/>
      </c>
      <c r="F428" s="255" t="str">
        <f t="shared" si="75"/>
        <v/>
      </c>
      <c r="G428" s="31" t="str">
        <f t="shared" si="76"/>
        <v/>
      </c>
      <c r="H428" s="30"/>
      <c r="I428" s="30"/>
      <c r="J428" s="30"/>
      <c r="K428" s="256" t="str">
        <f t="shared" si="77"/>
        <v/>
      </c>
      <c r="L428" s="257" t="str">
        <f t="shared" si="78"/>
        <v/>
      </c>
      <c r="M428" s="258"/>
      <c r="N428" s="31" t="str">
        <f t="shared" si="79"/>
        <v/>
      </c>
      <c r="O428" s="251"/>
      <c r="P428" s="449" t="str">
        <f t="shared" si="72"/>
        <v/>
      </c>
    </row>
    <row r="429" spans="1:16" ht="15" customHeight="1">
      <c r="A429" s="35">
        <f t="shared" si="73"/>
        <v>409</v>
      </c>
      <c r="B429" s="29"/>
      <c r="C429" s="251"/>
      <c r="D429" s="30"/>
      <c r="E429" s="252" t="str">
        <f t="shared" si="74"/>
        <v/>
      </c>
      <c r="F429" s="255" t="str">
        <f t="shared" si="75"/>
        <v/>
      </c>
      <c r="G429" s="31" t="str">
        <f t="shared" si="76"/>
        <v/>
      </c>
      <c r="H429" s="30"/>
      <c r="I429" s="30"/>
      <c r="J429" s="30"/>
      <c r="K429" s="256" t="str">
        <f t="shared" si="77"/>
        <v/>
      </c>
      <c r="L429" s="257" t="str">
        <f t="shared" si="78"/>
        <v/>
      </c>
      <c r="M429" s="258"/>
      <c r="N429" s="31" t="str">
        <f t="shared" si="79"/>
        <v/>
      </c>
      <c r="O429" s="251"/>
      <c r="P429" s="449" t="str">
        <f t="shared" si="72"/>
        <v/>
      </c>
    </row>
    <row r="430" spans="1:16" ht="15" customHeight="1">
      <c r="A430" s="35">
        <f t="shared" si="73"/>
        <v>410</v>
      </c>
      <c r="B430" s="29"/>
      <c r="C430" s="251"/>
      <c r="D430" s="30"/>
      <c r="E430" s="252" t="str">
        <f t="shared" si="74"/>
        <v/>
      </c>
      <c r="F430" s="255" t="str">
        <f t="shared" si="75"/>
        <v/>
      </c>
      <c r="G430" s="31" t="str">
        <f t="shared" si="76"/>
        <v/>
      </c>
      <c r="H430" s="30"/>
      <c r="I430" s="30"/>
      <c r="J430" s="30"/>
      <c r="K430" s="256" t="str">
        <f t="shared" si="77"/>
        <v/>
      </c>
      <c r="L430" s="257" t="str">
        <f t="shared" si="78"/>
        <v/>
      </c>
      <c r="M430" s="258"/>
      <c r="N430" s="31" t="str">
        <f t="shared" si="79"/>
        <v/>
      </c>
      <c r="O430" s="251"/>
      <c r="P430" s="449" t="str">
        <f t="shared" si="72"/>
        <v/>
      </c>
    </row>
    <row r="431" spans="1:16" ht="15" customHeight="1">
      <c r="A431" s="35">
        <f t="shared" si="73"/>
        <v>411</v>
      </c>
      <c r="B431" s="29"/>
      <c r="C431" s="251"/>
      <c r="D431" s="30"/>
      <c r="E431" s="252" t="str">
        <f t="shared" si="74"/>
        <v/>
      </c>
      <c r="F431" s="255" t="str">
        <f t="shared" si="75"/>
        <v/>
      </c>
      <c r="G431" s="31" t="str">
        <f t="shared" si="76"/>
        <v/>
      </c>
      <c r="H431" s="30"/>
      <c r="I431" s="30"/>
      <c r="J431" s="30"/>
      <c r="K431" s="256" t="str">
        <f t="shared" si="77"/>
        <v/>
      </c>
      <c r="L431" s="257" t="str">
        <f t="shared" si="78"/>
        <v/>
      </c>
      <c r="M431" s="258"/>
      <c r="N431" s="31" t="str">
        <f t="shared" si="79"/>
        <v/>
      </c>
      <c r="O431" s="251"/>
      <c r="P431" s="449" t="str">
        <f t="shared" si="72"/>
        <v/>
      </c>
    </row>
    <row r="432" spans="1:16" ht="15" customHeight="1">
      <c r="A432" s="35">
        <f t="shared" si="73"/>
        <v>412</v>
      </c>
      <c r="B432" s="29"/>
      <c r="C432" s="251"/>
      <c r="D432" s="30"/>
      <c r="E432" s="252" t="str">
        <f t="shared" si="74"/>
        <v/>
      </c>
      <c r="F432" s="255" t="str">
        <f t="shared" si="75"/>
        <v/>
      </c>
      <c r="G432" s="31" t="str">
        <f t="shared" si="76"/>
        <v/>
      </c>
      <c r="H432" s="30"/>
      <c r="I432" s="30"/>
      <c r="J432" s="30"/>
      <c r="K432" s="256" t="str">
        <f t="shared" si="77"/>
        <v/>
      </c>
      <c r="L432" s="257" t="str">
        <f t="shared" si="78"/>
        <v/>
      </c>
      <c r="M432" s="258"/>
      <c r="N432" s="31" t="str">
        <f t="shared" si="79"/>
        <v/>
      </c>
      <c r="O432" s="251"/>
      <c r="P432" s="449" t="str">
        <f t="shared" si="72"/>
        <v/>
      </c>
    </row>
    <row r="433" spans="1:16" ht="15" customHeight="1">
      <c r="A433" s="35">
        <f t="shared" si="73"/>
        <v>413</v>
      </c>
      <c r="B433" s="29"/>
      <c r="C433" s="251"/>
      <c r="D433" s="30"/>
      <c r="E433" s="252" t="str">
        <f t="shared" si="74"/>
        <v/>
      </c>
      <c r="F433" s="255" t="str">
        <f t="shared" si="75"/>
        <v/>
      </c>
      <c r="G433" s="31" t="str">
        <f t="shared" si="76"/>
        <v/>
      </c>
      <c r="H433" s="30"/>
      <c r="I433" s="30"/>
      <c r="J433" s="30"/>
      <c r="K433" s="256" t="str">
        <f t="shared" si="77"/>
        <v/>
      </c>
      <c r="L433" s="257" t="str">
        <f t="shared" si="78"/>
        <v/>
      </c>
      <c r="M433" s="258"/>
      <c r="N433" s="31" t="str">
        <f t="shared" si="79"/>
        <v/>
      </c>
      <c r="O433" s="251"/>
      <c r="P433" s="449" t="str">
        <f t="shared" si="72"/>
        <v/>
      </c>
    </row>
    <row r="434" spans="1:16" ht="15" customHeight="1">
      <c r="A434" s="35">
        <f t="shared" si="73"/>
        <v>414</v>
      </c>
      <c r="B434" s="29"/>
      <c r="C434" s="251"/>
      <c r="D434" s="30"/>
      <c r="E434" s="252" t="str">
        <f t="shared" si="74"/>
        <v/>
      </c>
      <c r="F434" s="255" t="str">
        <f t="shared" si="75"/>
        <v/>
      </c>
      <c r="G434" s="31" t="str">
        <f t="shared" si="76"/>
        <v/>
      </c>
      <c r="H434" s="30"/>
      <c r="I434" s="30"/>
      <c r="J434" s="30"/>
      <c r="K434" s="256" t="str">
        <f t="shared" si="77"/>
        <v/>
      </c>
      <c r="L434" s="257" t="str">
        <f t="shared" si="78"/>
        <v/>
      </c>
      <c r="M434" s="258"/>
      <c r="N434" s="31" t="str">
        <f t="shared" si="79"/>
        <v/>
      </c>
      <c r="O434" s="251"/>
      <c r="P434" s="449" t="str">
        <f t="shared" si="72"/>
        <v/>
      </c>
    </row>
    <row r="435" spans="1:16" ht="15" customHeight="1">
      <c r="A435" s="35">
        <f t="shared" si="73"/>
        <v>415</v>
      </c>
      <c r="B435" s="29"/>
      <c r="C435" s="251"/>
      <c r="D435" s="30"/>
      <c r="E435" s="252" t="str">
        <f t="shared" si="74"/>
        <v/>
      </c>
      <c r="F435" s="255" t="str">
        <f t="shared" si="75"/>
        <v/>
      </c>
      <c r="G435" s="31" t="str">
        <f t="shared" si="76"/>
        <v/>
      </c>
      <c r="H435" s="30"/>
      <c r="I435" s="30"/>
      <c r="J435" s="30"/>
      <c r="K435" s="256" t="str">
        <f t="shared" si="77"/>
        <v/>
      </c>
      <c r="L435" s="257" t="str">
        <f t="shared" si="78"/>
        <v/>
      </c>
      <c r="M435" s="258"/>
      <c r="N435" s="31" t="str">
        <f t="shared" si="79"/>
        <v/>
      </c>
      <c r="O435" s="251"/>
      <c r="P435" s="449" t="str">
        <f t="shared" si="72"/>
        <v/>
      </c>
    </row>
    <row r="436" spans="1:16" ht="15" customHeight="1">
      <c r="A436" s="35">
        <f t="shared" si="73"/>
        <v>416</v>
      </c>
      <c r="B436" s="29"/>
      <c r="C436" s="251"/>
      <c r="D436" s="30"/>
      <c r="E436" s="252" t="str">
        <f t="shared" si="74"/>
        <v/>
      </c>
      <c r="F436" s="255" t="str">
        <f t="shared" si="75"/>
        <v/>
      </c>
      <c r="G436" s="31" t="str">
        <f t="shared" si="76"/>
        <v/>
      </c>
      <c r="H436" s="30"/>
      <c r="I436" s="30"/>
      <c r="J436" s="30"/>
      <c r="K436" s="256" t="str">
        <f t="shared" si="77"/>
        <v/>
      </c>
      <c r="L436" s="257" t="str">
        <f t="shared" si="78"/>
        <v/>
      </c>
      <c r="M436" s="258"/>
      <c r="N436" s="31" t="str">
        <f t="shared" si="79"/>
        <v/>
      </c>
      <c r="O436" s="251"/>
      <c r="P436" s="449" t="str">
        <f t="shared" si="72"/>
        <v/>
      </c>
    </row>
    <row r="437" spans="1:16" ht="15" customHeight="1">
      <c r="A437" s="35">
        <f t="shared" si="73"/>
        <v>417</v>
      </c>
      <c r="B437" s="29"/>
      <c r="C437" s="251"/>
      <c r="D437" s="30"/>
      <c r="E437" s="252" t="str">
        <f t="shared" si="74"/>
        <v/>
      </c>
      <c r="F437" s="255" t="str">
        <f t="shared" si="75"/>
        <v/>
      </c>
      <c r="G437" s="31" t="str">
        <f t="shared" si="76"/>
        <v/>
      </c>
      <c r="H437" s="30"/>
      <c r="I437" s="30"/>
      <c r="J437" s="30"/>
      <c r="K437" s="256" t="str">
        <f t="shared" si="77"/>
        <v/>
      </c>
      <c r="L437" s="257" t="str">
        <f t="shared" si="78"/>
        <v/>
      </c>
      <c r="M437" s="258"/>
      <c r="N437" s="31" t="str">
        <f t="shared" si="79"/>
        <v/>
      </c>
      <c r="O437" s="251"/>
      <c r="P437" s="449" t="str">
        <f t="shared" si="72"/>
        <v/>
      </c>
    </row>
    <row r="438" spans="1:16" ht="15" customHeight="1">
      <c r="A438" s="35">
        <f t="shared" si="73"/>
        <v>418</v>
      </c>
      <c r="B438" s="29"/>
      <c r="C438" s="251"/>
      <c r="D438" s="30"/>
      <c r="E438" s="252" t="str">
        <f t="shared" si="74"/>
        <v/>
      </c>
      <c r="F438" s="255" t="str">
        <f t="shared" si="75"/>
        <v/>
      </c>
      <c r="G438" s="31" t="str">
        <f t="shared" si="76"/>
        <v/>
      </c>
      <c r="H438" s="30"/>
      <c r="I438" s="30"/>
      <c r="J438" s="30"/>
      <c r="K438" s="256" t="str">
        <f t="shared" si="77"/>
        <v/>
      </c>
      <c r="L438" s="257" t="str">
        <f t="shared" si="78"/>
        <v/>
      </c>
      <c r="M438" s="258"/>
      <c r="N438" s="31" t="str">
        <f t="shared" si="79"/>
        <v/>
      </c>
      <c r="O438" s="251"/>
      <c r="P438" s="449" t="str">
        <f t="shared" ref="P438:P501" si="80">IF($D438="COPI-B","Built-in End of Life Timer will sound when it requires replacement ~5 years from date of install.",IF($D438="COPI","Built-in End of Life Timer will sound when it requires replacement ~5 years from date of install.",IF($D438="DS","__ inches of water",IF($D438="TS","See Sprinkler Company's report.",IF($D438="SS","See Sprinkler Company's report.",IF($D438="LA","See Sprinkler Company's report.",IF($D438="FS","See Sprinkler Company's report.",IF($D438="DH","Closes on Alarm",IF($D438="S","Sensitivity: V or % or seconds or flashes",IF($M438="OLD","Recommend Replacement",IF($D438="SUP","See Kitchen Suppression Company's report.","")))))))))))</f>
        <v/>
      </c>
    </row>
    <row r="439" spans="1:16" ht="15" customHeight="1">
      <c r="A439" s="35">
        <f t="shared" si="73"/>
        <v>419</v>
      </c>
      <c r="B439" s="29"/>
      <c r="C439" s="251"/>
      <c r="D439" s="30"/>
      <c r="E439" s="252" t="str">
        <f t="shared" si="74"/>
        <v/>
      </c>
      <c r="F439" s="255" t="str">
        <f t="shared" si="75"/>
        <v/>
      </c>
      <c r="G439" s="31" t="str">
        <f t="shared" si="76"/>
        <v/>
      </c>
      <c r="H439" s="30"/>
      <c r="I439" s="30"/>
      <c r="J439" s="30"/>
      <c r="K439" s="256" t="str">
        <f t="shared" si="77"/>
        <v/>
      </c>
      <c r="L439" s="257" t="str">
        <f t="shared" si="78"/>
        <v/>
      </c>
      <c r="M439" s="258"/>
      <c r="N439" s="31" t="str">
        <f t="shared" si="79"/>
        <v/>
      </c>
      <c r="O439" s="251"/>
      <c r="P439" s="449" t="str">
        <f t="shared" si="80"/>
        <v/>
      </c>
    </row>
    <row r="440" spans="1:16" ht="15" customHeight="1">
      <c r="A440" s="35">
        <f t="shared" ref="A440:A503" si="81">A439+1</f>
        <v>420</v>
      </c>
      <c r="B440" s="29"/>
      <c r="C440" s="251"/>
      <c r="D440" s="30"/>
      <c r="E440" s="252" t="str">
        <f t="shared" si="74"/>
        <v/>
      </c>
      <c r="F440" s="255" t="str">
        <f t="shared" si="75"/>
        <v/>
      </c>
      <c r="G440" s="31" t="str">
        <f t="shared" si="76"/>
        <v/>
      </c>
      <c r="H440" s="30"/>
      <c r="I440" s="30"/>
      <c r="J440" s="30"/>
      <c r="K440" s="256" t="str">
        <f t="shared" si="77"/>
        <v/>
      </c>
      <c r="L440" s="257" t="str">
        <f t="shared" si="78"/>
        <v/>
      </c>
      <c r="M440" s="258"/>
      <c r="N440" s="31" t="str">
        <f t="shared" si="79"/>
        <v/>
      </c>
      <c r="O440" s="251"/>
      <c r="P440" s="449" t="str">
        <f t="shared" si="80"/>
        <v/>
      </c>
    </row>
    <row r="441" spans="1:16" ht="15" customHeight="1">
      <c r="A441" s="35">
        <f t="shared" si="81"/>
        <v>421</v>
      </c>
      <c r="B441" s="29"/>
      <c r="C441" s="251"/>
      <c r="D441" s="30"/>
      <c r="E441" s="252" t="str">
        <f t="shared" ref="E441:E504" si="82">IF(OR(D441="YES", D441="B",D441="BZ",D441="H",D441="HSP",D441="H/V",D441="SP",D441="V",D441="DS",D441="EM",D441="FHT",D441="GA",D441="HHT",D441="M",D441="RHT", D441="RHT/S", D441="RI",D441="S", D441="SW",D441="RELAY",D441="DH",D441="AD",D441="MAG",D441="FAN",D441="SA",,D441="SA",D441="SAA",D441="SAAB",D441="SAB", D441="SAPA",D441="SAPAB",D441="SAPB",D441="SACOA",D441="SACOB",D441="SACOAB", D441="SAPCOA", D441="SAPCOB",D441="SAPCOB",D441="SAPCOAB",D441="SALi", D441="SAALi",D441="SAPLi",D441="SAAR",,D441="SAPABR",D441="SAABR",D441="SAPCOLi",D441="SACOALi",D441="SAALiV",D441="SAPALiV",D441="SAAV",D441="SAPAV",D441="SAPABV",D441="SAABV", D441="COPI", D441="COPI-B", D441="PANEL",D441="BATT",D441="ANNUN", D441="BOOSTER",D441="SFD", D441="S/CO", D441="ET", D441="MOD-2", D441="MOD-10", D441="MOD-M",D441="MOD-R", D441="MOD-R6", D441="MOD-CR", D441="MOD-1", D441="MOD-S",D441="MOD-P",),"3", IF(OR(D441="EOL"),"m",""))</f>
        <v/>
      </c>
      <c r="F441" s="255" t="str">
        <f t="shared" ref="F441:F504" si="83">IF(OR(D441="PANEL", D441="ANNUN", D441="S/CO", D441="MOD-2", D441="MOD-10", D441="MOD-M",D441="ISO-D", D441="SFD", D441="DS", D441="ET", D441="FHT", D441="GA", D441="HHT", D441="M", D441="RHT", D441="RHT/S",D441="S",D441="S/CO", D441="FS",D441="TS",D441="SS",D441="LA",D441="FP",D441="PL",D441="SUP"), "3", IF(OR(D441="B", D441="BZ", D441="H", D441="HSP", D441="H/V", D441="SP", D441="V", D441="SW", D441="AD", D441="MAG", D441="FAN", D441="RI", D441="EOL", D441="EM",  D441="SW", D441="RELAY", D441="DH",D441="MOD-R", D441="MOD-R6", D441="MOD-CR"), "m", ""))</f>
        <v/>
      </c>
      <c r="G441" s="31" t="str">
        <f t="shared" ref="G441:G504" si="84">IF(OR(D441="YES",D441="PANEL",D441="BOOSTER",D441="B",D441="BZ",D441="H",D441="HSP",D441="H/V",D441="SP",D441="V",D441="AD",D441="MAG",D441="FAN",D441="RELAY",D441="DH",D441="SW",D441="MOD-R", D441="MOD-R6", D441="MOD-CR",D441="ISO-A"),"3",IF(OR(D441="SFD"),"m",""))</f>
        <v/>
      </c>
      <c r="H441" s="30"/>
      <c r="I441" s="30"/>
      <c r="J441" s="30"/>
      <c r="K441" s="256" t="str">
        <f t="shared" ref="K441:K504" si="85">IF(D441="EOL","3","")</f>
        <v/>
      </c>
      <c r="L441" s="257" t="str">
        <f t="shared" ref="L441:L504" si="86">IF(OR(D441="SA",D441="SAA",D441="SAAB",D441="SAB", D441="SAPA",D441="SAPAB",D441="SAPB",D441="SACOA",D441="SACOB",D441="SACOAB", D441="SAPCOA", D441="SAPCOB",D441="SAPCOB",D441="SAPCOAB",D441="SALi", D441="SAALi",D441="SAPLi",D441="SAAR",,D441="SAPABR",D441="SAABR",D441="SAPCOLi",D441="SACOALi",D441="SAALiV",D441="SAPALiV",D441="SAAV",D441="SAPAV",D441="SAPABV",D441="SAABV"),"3","")</f>
        <v/>
      </c>
      <c r="M441" s="258"/>
      <c r="N441" s="31" t="str">
        <f t="shared" ref="N441:N504" si="87">IF(OR(D441="PANEL", D441="ANNUN", D441="BATT",D441="BOOSTER",D441="B", D441="BZ", D441="H", D441="HSP", D441="H/V", D441="SP", D441="V", D441="DS", D441="EOL", D441="EM", D441="ET", D441="FHT", D441="GA", D441="HHT", D441="M", D441="RHT",D441="RHT/S", D441="RI", D441="S",D441="S/CO",D441="SW",D441="ISO-D",D441="ISO-A",D441="SA",D441="SAA",D441="SAAB",D441="SAB", D441="SAPA",D441="SAPAB",D441="SAPB",D441="SACOA",D441="SACOB",D441="SACOAB", D441="SAPCOA", D441="SAPCOB",D441="SAPCOB",D441="SAPCOAB",D441="SALi", D441="SAALi",D441="SAPLi",D441="SAAR",D441="SAPABR",D441="SAABR",,D441="SAPCOLi",D441="SACOALi",D441="SAALiV",D441="SAPALiV",D441="SAAV",D441="SAPAV",D441="SAPABV",D441="SAABV", D441="COPI", D441="COPI-B", D441="SW",D441="MOD-1", D441="MOD-S",D441="MOD-P",D441="MOD-2", D441="MOD-10", D441="MOD-M",D441="MOD-R", D441="MOD-R6", D441="MOD-CR",D441="SFD"), "3", IF(OR(D441="RELAY", D441="AD", D441="MAG", D441="FAN",D441="DH"), "m", ""))</f>
        <v/>
      </c>
      <c r="O441" s="251"/>
      <c r="P441" s="449" t="str">
        <f t="shared" si="80"/>
        <v/>
      </c>
    </row>
    <row r="442" spans="1:16" ht="15" customHeight="1">
      <c r="A442" s="35">
        <f t="shared" si="81"/>
        <v>422</v>
      </c>
      <c r="B442" s="29"/>
      <c r="C442" s="251"/>
      <c r="D442" s="30"/>
      <c r="E442" s="252" t="str">
        <f t="shared" si="82"/>
        <v/>
      </c>
      <c r="F442" s="255" t="str">
        <f t="shared" si="83"/>
        <v/>
      </c>
      <c r="G442" s="31" t="str">
        <f t="shared" si="84"/>
        <v/>
      </c>
      <c r="H442" s="30"/>
      <c r="I442" s="30"/>
      <c r="J442" s="30"/>
      <c r="K442" s="256" t="str">
        <f t="shared" si="85"/>
        <v/>
      </c>
      <c r="L442" s="257" t="str">
        <f t="shared" si="86"/>
        <v/>
      </c>
      <c r="M442" s="258"/>
      <c r="N442" s="31" t="str">
        <f t="shared" si="87"/>
        <v/>
      </c>
      <c r="O442" s="251"/>
      <c r="P442" s="449" t="str">
        <f t="shared" si="80"/>
        <v/>
      </c>
    </row>
    <row r="443" spans="1:16" ht="15" customHeight="1">
      <c r="A443" s="35">
        <f t="shared" si="81"/>
        <v>423</v>
      </c>
      <c r="B443" s="29"/>
      <c r="C443" s="251"/>
      <c r="D443" s="30"/>
      <c r="E443" s="252" t="str">
        <f t="shared" si="82"/>
        <v/>
      </c>
      <c r="F443" s="255" t="str">
        <f t="shared" si="83"/>
        <v/>
      </c>
      <c r="G443" s="31" t="str">
        <f t="shared" si="84"/>
        <v/>
      </c>
      <c r="H443" s="30"/>
      <c r="I443" s="30"/>
      <c r="J443" s="30"/>
      <c r="K443" s="256" t="str">
        <f t="shared" si="85"/>
        <v/>
      </c>
      <c r="L443" s="257" t="str">
        <f t="shared" si="86"/>
        <v/>
      </c>
      <c r="M443" s="258"/>
      <c r="N443" s="31" t="str">
        <f t="shared" si="87"/>
        <v/>
      </c>
      <c r="O443" s="251"/>
      <c r="P443" s="449" t="str">
        <f t="shared" si="80"/>
        <v/>
      </c>
    </row>
    <row r="444" spans="1:16" ht="15" customHeight="1">
      <c r="A444" s="35">
        <f t="shared" si="81"/>
        <v>424</v>
      </c>
      <c r="B444" s="29"/>
      <c r="C444" s="251"/>
      <c r="D444" s="30"/>
      <c r="E444" s="252" t="str">
        <f t="shared" si="82"/>
        <v/>
      </c>
      <c r="F444" s="255" t="str">
        <f t="shared" si="83"/>
        <v/>
      </c>
      <c r="G444" s="31" t="str">
        <f t="shared" si="84"/>
        <v/>
      </c>
      <c r="H444" s="30"/>
      <c r="I444" s="30"/>
      <c r="J444" s="30"/>
      <c r="K444" s="256" t="str">
        <f t="shared" si="85"/>
        <v/>
      </c>
      <c r="L444" s="257" t="str">
        <f t="shared" si="86"/>
        <v/>
      </c>
      <c r="M444" s="258"/>
      <c r="N444" s="31" t="str">
        <f t="shared" si="87"/>
        <v/>
      </c>
      <c r="O444" s="251"/>
      <c r="P444" s="449" t="str">
        <f t="shared" si="80"/>
        <v/>
      </c>
    </row>
    <row r="445" spans="1:16" ht="15" customHeight="1">
      <c r="A445" s="35">
        <f t="shared" si="81"/>
        <v>425</v>
      </c>
      <c r="B445" s="29"/>
      <c r="C445" s="251"/>
      <c r="D445" s="30"/>
      <c r="E445" s="252" t="str">
        <f t="shared" si="82"/>
        <v/>
      </c>
      <c r="F445" s="255" t="str">
        <f t="shared" si="83"/>
        <v/>
      </c>
      <c r="G445" s="31" t="str">
        <f t="shared" si="84"/>
        <v/>
      </c>
      <c r="H445" s="30"/>
      <c r="I445" s="30"/>
      <c r="J445" s="30"/>
      <c r="K445" s="256" t="str">
        <f t="shared" si="85"/>
        <v/>
      </c>
      <c r="L445" s="257" t="str">
        <f t="shared" si="86"/>
        <v/>
      </c>
      <c r="M445" s="258"/>
      <c r="N445" s="31" t="str">
        <f t="shared" si="87"/>
        <v/>
      </c>
      <c r="O445" s="251"/>
      <c r="P445" s="449" t="str">
        <f t="shared" si="80"/>
        <v/>
      </c>
    </row>
    <row r="446" spans="1:16" ht="15" customHeight="1">
      <c r="A446" s="35">
        <f t="shared" si="81"/>
        <v>426</v>
      </c>
      <c r="B446" s="29"/>
      <c r="C446" s="251"/>
      <c r="D446" s="30"/>
      <c r="E446" s="252" t="str">
        <f t="shared" si="82"/>
        <v/>
      </c>
      <c r="F446" s="255" t="str">
        <f t="shared" si="83"/>
        <v/>
      </c>
      <c r="G446" s="31" t="str">
        <f t="shared" si="84"/>
        <v/>
      </c>
      <c r="H446" s="30"/>
      <c r="I446" s="30"/>
      <c r="J446" s="30"/>
      <c r="K446" s="256" t="str">
        <f t="shared" si="85"/>
        <v/>
      </c>
      <c r="L446" s="257" t="str">
        <f t="shared" si="86"/>
        <v/>
      </c>
      <c r="M446" s="258"/>
      <c r="N446" s="31" t="str">
        <f t="shared" si="87"/>
        <v/>
      </c>
      <c r="O446" s="251"/>
      <c r="P446" s="449" t="str">
        <f t="shared" si="80"/>
        <v/>
      </c>
    </row>
    <row r="447" spans="1:16" ht="15" customHeight="1">
      <c r="A447" s="35">
        <f t="shared" si="81"/>
        <v>427</v>
      </c>
      <c r="B447" s="29"/>
      <c r="C447" s="251"/>
      <c r="D447" s="30"/>
      <c r="E447" s="252" t="str">
        <f t="shared" si="82"/>
        <v/>
      </c>
      <c r="F447" s="255" t="str">
        <f t="shared" si="83"/>
        <v/>
      </c>
      <c r="G447" s="31" t="str">
        <f t="shared" si="84"/>
        <v/>
      </c>
      <c r="H447" s="30"/>
      <c r="I447" s="30"/>
      <c r="J447" s="30"/>
      <c r="K447" s="256" t="str">
        <f t="shared" si="85"/>
        <v/>
      </c>
      <c r="L447" s="257" t="str">
        <f t="shared" si="86"/>
        <v/>
      </c>
      <c r="M447" s="258"/>
      <c r="N447" s="31" t="str">
        <f t="shared" si="87"/>
        <v/>
      </c>
      <c r="O447" s="251"/>
      <c r="P447" s="449" t="str">
        <f t="shared" si="80"/>
        <v/>
      </c>
    </row>
    <row r="448" spans="1:16" ht="15" customHeight="1">
      <c r="A448" s="35">
        <f t="shared" si="81"/>
        <v>428</v>
      </c>
      <c r="B448" s="29"/>
      <c r="C448" s="251"/>
      <c r="D448" s="30"/>
      <c r="E448" s="252" t="str">
        <f t="shared" si="82"/>
        <v/>
      </c>
      <c r="F448" s="255" t="str">
        <f t="shared" si="83"/>
        <v/>
      </c>
      <c r="G448" s="31" t="str">
        <f t="shared" si="84"/>
        <v/>
      </c>
      <c r="H448" s="30"/>
      <c r="I448" s="30"/>
      <c r="J448" s="30"/>
      <c r="K448" s="256" t="str">
        <f t="shared" si="85"/>
        <v/>
      </c>
      <c r="L448" s="257" t="str">
        <f t="shared" si="86"/>
        <v/>
      </c>
      <c r="M448" s="258"/>
      <c r="N448" s="31" t="str">
        <f t="shared" si="87"/>
        <v/>
      </c>
      <c r="O448" s="251"/>
      <c r="P448" s="449" t="str">
        <f t="shared" si="80"/>
        <v/>
      </c>
    </row>
    <row r="449" spans="1:16" ht="15" customHeight="1">
      <c r="A449" s="35">
        <f t="shared" si="81"/>
        <v>429</v>
      </c>
      <c r="B449" s="29"/>
      <c r="C449" s="251"/>
      <c r="D449" s="30"/>
      <c r="E449" s="252" t="str">
        <f t="shared" si="82"/>
        <v/>
      </c>
      <c r="F449" s="255" t="str">
        <f t="shared" si="83"/>
        <v/>
      </c>
      <c r="G449" s="31" t="str">
        <f t="shared" si="84"/>
        <v/>
      </c>
      <c r="H449" s="30"/>
      <c r="I449" s="30"/>
      <c r="J449" s="30"/>
      <c r="K449" s="256" t="str">
        <f t="shared" si="85"/>
        <v/>
      </c>
      <c r="L449" s="257" t="str">
        <f t="shared" si="86"/>
        <v/>
      </c>
      <c r="M449" s="258"/>
      <c r="N449" s="31" t="str">
        <f t="shared" si="87"/>
        <v/>
      </c>
      <c r="O449" s="251"/>
      <c r="P449" s="449" t="str">
        <f t="shared" si="80"/>
        <v/>
      </c>
    </row>
    <row r="450" spans="1:16" ht="15" customHeight="1">
      <c r="A450" s="35">
        <f t="shared" si="81"/>
        <v>430</v>
      </c>
      <c r="B450" s="29"/>
      <c r="C450" s="251"/>
      <c r="D450" s="30"/>
      <c r="E450" s="252" t="str">
        <f t="shared" si="82"/>
        <v/>
      </c>
      <c r="F450" s="255" t="str">
        <f t="shared" si="83"/>
        <v/>
      </c>
      <c r="G450" s="31" t="str">
        <f t="shared" si="84"/>
        <v/>
      </c>
      <c r="H450" s="30"/>
      <c r="I450" s="30"/>
      <c r="J450" s="30"/>
      <c r="K450" s="256" t="str">
        <f t="shared" si="85"/>
        <v/>
      </c>
      <c r="L450" s="257" t="str">
        <f t="shared" si="86"/>
        <v/>
      </c>
      <c r="M450" s="258"/>
      <c r="N450" s="31" t="str">
        <f t="shared" si="87"/>
        <v/>
      </c>
      <c r="O450" s="251"/>
      <c r="P450" s="449" t="str">
        <f t="shared" si="80"/>
        <v/>
      </c>
    </row>
    <row r="451" spans="1:16" ht="15" customHeight="1">
      <c r="A451" s="35">
        <f t="shared" si="81"/>
        <v>431</v>
      </c>
      <c r="B451" s="29"/>
      <c r="C451" s="251"/>
      <c r="D451" s="30"/>
      <c r="E451" s="252" t="str">
        <f t="shared" si="82"/>
        <v/>
      </c>
      <c r="F451" s="255" t="str">
        <f t="shared" si="83"/>
        <v/>
      </c>
      <c r="G451" s="31" t="str">
        <f t="shared" si="84"/>
        <v/>
      </c>
      <c r="H451" s="30"/>
      <c r="I451" s="30"/>
      <c r="J451" s="30"/>
      <c r="K451" s="256" t="str">
        <f t="shared" si="85"/>
        <v/>
      </c>
      <c r="L451" s="257" t="str">
        <f t="shared" si="86"/>
        <v/>
      </c>
      <c r="M451" s="258"/>
      <c r="N451" s="31" t="str">
        <f t="shared" si="87"/>
        <v/>
      </c>
      <c r="O451" s="251"/>
      <c r="P451" s="449" t="str">
        <f t="shared" si="80"/>
        <v/>
      </c>
    </row>
    <row r="452" spans="1:16" ht="15" customHeight="1">
      <c r="A452" s="35">
        <f t="shared" si="81"/>
        <v>432</v>
      </c>
      <c r="B452" s="29"/>
      <c r="C452" s="251"/>
      <c r="D452" s="30"/>
      <c r="E452" s="252" t="str">
        <f t="shared" si="82"/>
        <v/>
      </c>
      <c r="F452" s="255" t="str">
        <f t="shared" si="83"/>
        <v/>
      </c>
      <c r="G452" s="31" t="str">
        <f t="shared" si="84"/>
        <v/>
      </c>
      <c r="H452" s="30"/>
      <c r="I452" s="30"/>
      <c r="J452" s="30"/>
      <c r="K452" s="256" t="str">
        <f t="shared" si="85"/>
        <v/>
      </c>
      <c r="L452" s="257" t="str">
        <f t="shared" si="86"/>
        <v/>
      </c>
      <c r="M452" s="258"/>
      <c r="N452" s="31" t="str">
        <f t="shared" si="87"/>
        <v/>
      </c>
      <c r="O452" s="251"/>
      <c r="P452" s="449" t="str">
        <f t="shared" si="80"/>
        <v/>
      </c>
    </row>
    <row r="453" spans="1:16" ht="15" customHeight="1">
      <c r="A453" s="35">
        <f t="shared" si="81"/>
        <v>433</v>
      </c>
      <c r="B453" s="29"/>
      <c r="C453" s="251"/>
      <c r="D453" s="30"/>
      <c r="E453" s="252" t="str">
        <f t="shared" si="82"/>
        <v/>
      </c>
      <c r="F453" s="255" t="str">
        <f t="shared" si="83"/>
        <v/>
      </c>
      <c r="G453" s="31" t="str">
        <f t="shared" si="84"/>
        <v/>
      </c>
      <c r="H453" s="30"/>
      <c r="I453" s="30"/>
      <c r="J453" s="30"/>
      <c r="K453" s="256" t="str">
        <f t="shared" si="85"/>
        <v/>
      </c>
      <c r="L453" s="257" t="str">
        <f t="shared" si="86"/>
        <v/>
      </c>
      <c r="M453" s="258"/>
      <c r="N453" s="31" t="str">
        <f t="shared" si="87"/>
        <v/>
      </c>
      <c r="O453" s="251"/>
      <c r="P453" s="449" t="str">
        <f t="shared" si="80"/>
        <v/>
      </c>
    </row>
    <row r="454" spans="1:16" ht="15" customHeight="1">
      <c r="A454" s="35">
        <f t="shared" si="81"/>
        <v>434</v>
      </c>
      <c r="B454" s="29"/>
      <c r="C454" s="251"/>
      <c r="D454" s="30"/>
      <c r="E454" s="252" t="str">
        <f t="shared" si="82"/>
        <v/>
      </c>
      <c r="F454" s="255" t="str">
        <f t="shared" si="83"/>
        <v/>
      </c>
      <c r="G454" s="31" t="str">
        <f t="shared" si="84"/>
        <v/>
      </c>
      <c r="H454" s="30"/>
      <c r="I454" s="30"/>
      <c r="J454" s="30"/>
      <c r="K454" s="256" t="str">
        <f t="shared" si="85"/>
        <v/>
      </c>
      <c r="L454" s="257" t="str">
        <f t="shared" si="86"/>
        <v/>
      </c>
      <c r="M454" s="258"/>
      <c r="N454" s="31" t="str">
        <f t="shared" si="87"/>
        <v/>
      </c>
      <c r="O454" s="251"/>
      <c r="P454" s="449" t="str">
        <f t="shared" si="80"/>
        <v/>
      </c>
    </row>
    <row r="455" spans="1:16" ht="15" customHeight="1">
      <c r="A455" s="35">
        <f t="shared" si="81"/>
        <v>435</v>
      </c>
      <c r="B455" s="29"/>
      <c r="C455" s="251"/>
      <c r="D455" s="30"/>
      <c r="E455" s="252" t="str">
        <f t="shared" si="82"/>
        <v/>
      </c>
      <c r="F455" s="255" t="str">
        <f t="shared" si="83"/>
        <v/>
      </c>
      <c r="G455" s="31" t="str">
        <f t="shared" si="84"/>
        <v/>
      </c>
      <c r="H455" s="30"/>
      <c r="I455" s="30"/>
      <c r="J455" s="30"/>
      <c r="K455" s="256" t="str">
        <f t="shared" si="85"/>
        <v/>
      </c>
      <c r="L455" s="257" t="str">
        <f t="shared" si="86"/>
        <v/>
      </c>
      <c r="M455" s="258"/>
      <c r="N455" s="31" t="str">
        <f t="shared" si="87"/>
        <v/>
      </c>
      <c r="O455" s="251"/>
      <c r="P455" s="449" t="str">
        <f t="shared" si="80"/>
        <v/>
      </c>
    </row>
    <row r="456" spans="1:16" ht="15" customHeight="1">
      <c r="A456" s="35">
        <f t="shared" si="81"/>
        <v>436</v>
      </c>
      <c r="B456" s="29"/>
      <c r="C456" s="251"/>
      <c r="D456" s="30"/>
      <c r="E456" s="252" t="str">
        <f t="shared" si="82"/>
        <v/>
      </c>
      <c r="F456" s="255" t="str">
        <f t="shared" si="83"/>
        <v/>
      </c>
      <c r="G456" s="31" t="str">
        <f t="shared" si="84"/>
        <v/>
      </c>
      <c r="H456" s="30"/>
      <c r="I456" s="30"/>
      <c r="J456" s="30"/>
      <c r="K456" s="256" t="str">
        <f t="shared" si="85"/>
        <v/>
      </c>
      <c r="L456" s="257" t="str">
        <f t="shared" si="86"/>
        <v/>
      </c>
      <c r="M456" s="258"/>
      <c r="N456" s="31" t="str">
        <f t="shared" si="87"/>
        <v/>
      </c>
      <c r="O456" s="251"/>
      <c r="P456" s="449" t="str">
        <f t="shared" si="80"/>
        <v/>
      </c>
    </row>
    <row r="457" spans="1:16" ht="15" customHeight="1">
      <c r="A457" s="35">
        <f t="shared" si="81"/>
        <v>437</v>
      </c>
      <c r="B457" s="29"/>
      <c r="C457" s="251"/>
      <c r="D457" s="30"/>
      <c r="E457" s="252" t="str">
        <f t="shared" si="82"/>
        <v/>
      </c>
      <c r="F457" s="255" t="str">
        <f t="shared" si="83"/>
        <v/>
      </c>
      <c r="G457" s="31" t="str">
        <f t="shared" si="84"/>
        <v/>
      </c>
      <c r="H457" s="30"/>
      <c r="I457" s="30"/>
      <c r="J457" s="30"/>
      <c r="K457" s="256" t="str">
        <f t="shared" si="85"/>
        <v/>
      </c>
      <c r="L457" s="257" t="str">
        <f t="shared" si="86"/>
        <v/>
      </c>
      <c r="M457" s="258"/>
      <c r="N457" s="31" t="str">
        <f t="shared" si="87"/>
        <v/>
      </c>
      <c r="O457" s="251"/>
      <c r="P457" s="449" t="str">
        <f t="shared" si="80"/>
        <v/>
      </c>
    </row>
    <row r="458" spans="1:16" ht="15" customHeight="1">
      <c r="A458" s="35">
        <f t="shared" si="81"/>
        <v>438</v>
      </c>
      <c r="B458" s="29"/>
      <c r="C458" s="251"/>
      <c r="D458" s="30"/>
      <c r="E458" s="252" t="str">
        <f t="shared" si="82"/>
        <v/>
      </c>
      <c r="F458" s="255" t="str">
        <f t="shared" si="83"/>
        <v/>
      </c>
      <c r="G458" s="31" t="str">
        <f t="shared" si="84"/>
        <v/>
      </c>
      <c r="H458" s="30"/>
      <c r="I458" s="30"/>
      <c r="J458" s="30"/>
      <c r="K458" s="256" t="str">
        <f t="shared" si="85"/>
        <v/>
      </c>
      <c r="L458" s="257" t="str">
        <f t="shared" si="86"/>
        <v/>
      </c>
      <c r="M458" s="258"/>
      <c r="N458" s="31" t="str">
        <f t="shared" si="87"/>
        <v/>
      </c>
      <c r="O458" s="251"/>
      <c r="P458" s="449" t="str">
        <f t="shared" si="80"/>
        <v/>
      </c>
    </row>
    <row r="459" spans="1:16" ht="15" customHeight="1">
      <c r="A459" s="35">
        <f t="shared" si="81"/>
        <v>439</v>
      </c>
      <c r="B459" s="29"/>
      <c r="C459" s="251"/>
      <c r="D459" s="30"/>
      <c r="E459" s="252" t="str">
        <f t="shared" si="82"/>
        <v/>
      </c>
      <c r="F459" s="255" t="str">
        <f t="shared" si="83"/>
        <v/>
      </c>
      <c r="G459" s="31" t="str">
        <f t="shared" si="84"/>
        <v/>
      </c>
      <c r="H459" s="30"/>
      <c r="I459" s="30"/>
      <c r="J459" s="30"/>
      <c r="K459" s="256" t="str">
        <f t="shared" si="85"/>
        <v/>
      </c>
      <c r="L459" s="257" t="str">
        <f t="shared" si="86"/>
        <v/>
      </c>
      <c r="M459" s="258"/>
      <c r="N459" s="31" t="str">
        <f t="shared" si="87"/>
        <v/>
      </c>
      <c r="O459" s="251"/>
      <c r="P459" s="449" t="str">
        <f t="shared" si="80"/>
        <v/>
      </c>
    </row>
    <row r="460" spans="1:16" ht="15" customHeight="1">
      <c r="A460" s="35">
        <f t="shared" si="81"/>
        <v>440</v>
      </c>
      <c r="B460" s="29"/>
      <c r="C460" s="251"/>
      <c r="D460" s="30"/>
      <c r="E460" s="252" t="str">
        <f t="shared" si="82"/>
        <v/>
      </c>
      <c r="F460" s="255" t="str">
        <f t="shared" si="83"/>
        <v/>
      </c>
      <c r="G460" s="31" t="str">
        <f t="shared" si="84"/>
        <v/>
      </c>
      <c r="H460" s="30"/>
      <c r="I460" s="30"/>
      <c r="J460" s="30"/>
      <c r="K460" s="256" t="str">
        <f t="shared" si="85"/>
        <v/>
      </c>
      <c r="L460" s="257" t="str">
        <f t="shared" si="86"/>
        <v/>
      </c>
      <c r="M460" s="258"/>
      <c r="N460" s="31" t="str">
        <f t="shared" si="87"/>
        <v/>
      </c>
      <c r="O460" s="251"/>
      <c r="P460" s="449" t="str">
        <f t="shared" si="80"/>
        <v/>
      </c>
    </row>
    <row r="461" spans="1:16" ht="15" customHeight="1">
      <c r="A461" s="35">
        <f t="shared" si="81"/>
        <v>441</v>
      </c>
      <c r="B461" s="29"/>
      <c r="C461" s="251"/>
      <c r="D461" s="30"/>
      <c r="E461" s="252" t="str">
        <f t="shared" si="82"/>
        <v/>
      </c>
      <c r="F461" s="255" t="str">
        <f t="shared" si="83"/>
        <v/>
      </c>
      <c r="G461" s="31" t="str">
        <f t="shared" si="84"/>
        <v/>
      </c>
      <c r="H461" s="30"/>
      <c r="I461" s="30"/>
      <c r="J461" s="30"/>
      <c r="K461" s="256" t="str">
        <f t="shared" si="85"/>
        <v/>
      </c>
      <c r="L461" s="257" t="str">
        <f t="shared" si="86"/>
        <v/>
      </c>
      <c r="M461" s="258"/>
      <c r="N461" s="31" t="str">
        <f t="shared" si="87"/>
        <v/>
      </c>
      <c r="O461" s="251"/>
      <c r="P461" s="449" t="str">
        <f t="shared" si="80"/>
        <v/>
      </c>
    </row>
    <row r="462" spans="1:16" ht="15" customHeight="1">
      <c r="A462" s="35">
        <f t="shared" si="81"/>
        <v>442</v>
      </c>
      <c r="B462" s="29"/>
      <c r="C462" s="251"/>
      <c r="D462" s="30"/>
      <c r="E462" s="252" t="str">
        <f t="shared" si="82"/>
        <v/>
      </c>
      <c r="F462" s="255" t="str">
        <f t="shared" si="83"/>
        <v/>
      </c>
      <c r="G462" s="31" t="str">
        <f t="shared" si="84"/>
        <v/>
      </c>
      <c r="H462" s="30"/>
      <c r="I462" s="30"/>
      <c r="J462" s="30"/>
      <c r="K462" s="256" t="str">
        <f t="shared" si="85"/>
        <v/>
      </c>
      <c r="L462" s="257" t="str">
        <f t="shared" si="86"/>
        <v/>
      </c>
      <c r="M462" s="258"/>
      <c r="N462" s="31" t="str">
        <f t="shared" si="87"/>
        <v/>
      </c>
      <c r="O462" s="251"/>
      <c r="P462" s="449" t="str">
        <f t="shared" si="80"/>
        <v/>
      </c>
    </row>
    <row r="463" spans="1:16" ht="15" customHeight="1">
      <c r="A463" s="35">
        <f t="shared" si="81"/>
        <v>443</v>
      </c>
      <c r="B463" s="29"/>
      <c r="C463" s="251"/>
      <c r="D463" s="30"/>
      <c r="E463" s="252" t="str">
        <f t="shared" si="82"/>
        <v/>
      </c>
      <c r="F463" s="255" t="str">
        <f t="shared" si="83"/>
        <v/>
      </c>
      <c r="G463" s="31" t="str">
        <f t="shared" si="84"/>
        <v/>
      </c>
      <c r="H463" s="30"/>
      <c r="I463" s="30"/>
      <c r="J463" s="30"/>
      <c r="K463" s="256" t="str">
        <f t="shared" si="85"/>
        <v/>
      </c>
      <c r="L463" s="257" t="str">
        <f t="shared" si="86"/>
        <v/>
      </c>
      <c r="M463" s="258"/>
      <c r="N463" s="31" t="str">
        <f t="shared" si="87"/>
        <v/>
      </c>
      <c r="O463" s="251"/>
      <c r="P463" s="449" t="str">
        <f t="shared" si="80"/>
        <v/>
      </c>
    </row>
    <row r="464" spans="1:16" ht="15" customHeight="1">
      <c r="A464" s="35">
        <f t="shared" si="81"/>
        <v>444</v>
      </c>
      <c r="B464" s="29"/>
      <c r="C464" s="251"/>
      <c r="D464" s="30"/>
      <c r="E464" s="252" t="str">
        <f t="shared" si="82"/>
        <v/>
      </c>
      <c r="F464" s="255" t="str">
        <f t="shared" si="83"/>
        <v/>
      </c>
      <c r="G464" s="31" t="str">
        <f t="shared" si="84"/>
        <v/>
      </c>
      <c r="H464" s="30"/>
      <c r="I464" s="30"/>
      <c r="J464" s="30"/>
      <c r="K464" s="256" t="str">
        <f t="shared" si="85"/>
        <v/>
      </c>
      <c r="L464" s="257" t="str">
        <f t="shared" si="86"/>
        <v/>
      </c>
      <c r="M464" s="258"/>
      <c r="N464" s="31" t="str">
        <f t="shared" si="87"/>
        <v/>
      </c>
      <c r="O464" s="251"/>
      <c r="P464" s="449" t="str">
        <f t="shared" si="80"/>
        <v/>
      </c>
    </row>
    <row r="465" spans="1:16" ht="15" customHeight="1">
      <c r="A465" s="35">
        <f t="shared" si="81"/>
        <v>445</v>
      </c>
      <c r="B465" s="29"/>
      <c r="C465" s="251"/>
      <c r="D465" s="30"/>
      <c r="E465" s="252" t="str">
        <f t="shared" si="82"/>
        <v/>
      </c>
      <c r="F465" s="255" t="str">
        <f t="shared" si="83"/>
        <v/>
      </c>
      <c r="G465" s="31" t="str">
        <f t="shared" si="84"/>
        <v/>
      </c>
      <c r="H465" s="30"/>
      <c r="I465" s="30"/>
      <c r="J465" s="30"/>
      <c r="K465" s="256" t="str">
        <f t="shared" si="85"/>
        <v/>
      </c>
      <c r="L465" s="257" t="str">
        <f t="shared" si="86"/>
        <v/>
      </c>
      <c r="M465" s="258"/>
      <c r="N465" s="31" t="str">
        <f t="shared" si="87"/>
        <v/>
      </c>
      <c r="O465" s="251"/>
      <c r="P465" s="449" t="str">
        <f t="shared" si="80"/>
        <v/>
      </c>
    </row>
    <row r="466" spans="1:16" ht="15" customHeight="1">
      <c r="A466" s="35">
        <f t="shared" si="81"/>
        <v>446</v>
      </c>
      <c r="B466" s="29"/>
      <c r="C466" s="251"/>
      <c r="D466" s="30"/>
      <c r="E466" s="252" t="str">
        <f t="shared" si="82"/>
        <v/>
      </c>
      <c r="F466" s="255" t="str">
        <f t="shared" si="83"/>
        <v/>
      </c>
      <c r="G466" s="31" t="str">
        <f t="shared" si="84"/>
        <v/>
      </c>
      <c r="H466" s="30"/>
      <c r="I466" s="30"/>
      <c r="J466" s="30"/>
      <c r="K466" s="256" t="str">
        <f t="shared" si="85"/>
        <v/>
      </c>
      <c r="L466" s="257" t="str">
        <f t="shared" si="86"/>
        <v/>
      </c>
      <c r="M466" s="258"/>
      <c r="N466" s="31" t="str">
        <f t="shared" si="87"/>
        <v/>
      </c>
      <c r="O466" s="251"/>
      <c r="P466" s="449" t="str">
        <f t="shared" si="80"/>
        <v/>
      </c>
    </row>
    <row r="467" spans="1:16" ht="15" customHeight="1">
      <c r="A467" s="35">
        <f t="shared" si="81"/>
        <v>447</v>
      </c>
      <c r="B467" s="29"/>
      <c r="C467" s="251"/>
      <c r="D467" s="30"/>
      <c r="E467" s="252" t="str">
        <f t="shared" si="82"/>
        <v/>
      </c>
      <c r="F467" s="255" t="str">
        <f t="shared" si="83"/>
        <v/>
      </c>
      <c r="G467" s="31" t="str">
        <f t="shared" si="84"/>
        <v/>
      </c>
      <c r="H467" s="30"/>
      <c r="I467" s="30"/>
      <c r="J467" s="30"/>
      <c r="K467" s="256" t="str">
        <f t="shared" si="85"/>
        <v/>
      </c>
      <c r="L467" s="257" t="str">
        <f t="shared" si="86"/>
        <v/>
      </c>
      <c r="M467" s="258"/>
      <c r="N467" s="31" t="str">
        <f t="shared" si="87"/>
        <v/>
      </c>
      <c r="O467" s="251"/>
      <c r="P467" s="449" t="str">
        <f t="shared" si="80"/>
        <v/>
      </c>
    </row>
    <row r="468" spans="1:16" ht="15" customHeight="1">
      <c r="A468" s="35">
        <f t="shared" si="81"/>
        <v>448</v>
      </c>
      <c r="B468" s="29"/>
      <c r="C468" s="251"/>
      <c r="D468" s="30"/>
      <c r="E468" s="252" t="str">
        <f t="shared" si="82"/>
        <v/>
      </c>
      <c r="F468" s="255" t="str">
        <f t="shared" si="83"/>
        <v/>
      </c>
      <c r="G468" s="31" t="str">
        <f t="shared" si="84"/>
        <v/>
      </c>
      <c r="H468" s="30"/>
      <c r="I468" s="30"/>
      <c r="J468" s="30"/>
      <c r="K468" s="256" t="str">
        <f t="shared" si="85"/>
        <v/>
      </c>
      <c r="L468" s="257" t="str">
        <f t="shared" si="86"/>
        <v/>
      </c>
      <c r="M468" s="258"/>
      <c r="N468" s="31" t="str">
        <f t="shared" si="87"/>
        <v/>
      </c>
      <c r="O468" s="251"/>
      <c r="P468" s="449" t="str">
        <f t="shared" si="80"/>
        <v/>
      </c>
    </row>
    <row r="469" spans="1:16" ht="15" customHeight="1">
      <c r="A469" s="35">
        <f t="shared" si="81"/>
        <v>449</v>
      </c>
      <c r="B469" s="29"/>
      <c r="C469" s="251"/>
      <c r="D469" s="30"/>
      <c r="E469" s="252" t="str">
        <f t="shared" si="82"/>
        <v/>
      </c>
      <c r="F469" s="255" t="str">
        <f t="shared" si="83"/>
        <v/>
      </c>
      <c r="G469" s="31" t="str">
        <f t="shared" si="84"/>
        <v/>
      </c>
      <c r="H469" s="30"/>
      <c r="I469" s="30"/>
      <c r="J469" s="30"/>
      <c r="K469" s="256" t="str">
        <f t="shared" si="85"/>
        <v/>
      </c>
      <c r="L469" s="257" t="str">
        <f t="shared" si="86"/>
        <v/>
      </c>
      <c r="M469" s="258"/>
      <c r="N469" s="31" t="str">
        <f t="shared" si="87"/>
        <v/>
      </c>
      <c r="O469" s="251"/>
      <c r="P469" s="449" t="str">
        <f t="shared" si="80"/>
        <v/>
      </c>
    </row>
    <row r="470" spans="1:16" ht="15" customHeight="1">
      <c r="A470" s="35">
        <f t="shared" si="81"/>
        <v>450</v>
      </c>
      <c r="B470" s="29"/>
      <c r="C470" s="251"/>
      <c r="D470" s="30"/>
      <c r="E470" s="252" t="str">
        <f t="shared" si="82"/>
        <v/>
      </c>
      <c r="F470" s="255" t="str">
        <f t="shared" si="83"/>
        <v/>
      </c>
      <c r="G470" s="31" t="str">
        <f t="shared" si="84"/>
        <v/>
      </c>
      <c r="H470" s="30"/>
      <c r="I470" s="30"/>
      <c r="J470" s="30"/>
      <c r="K470" s="256" t="str">
        <f t="shared" si="85"/>
        <v/>
      </c>
      <c r="L470" s="257" t="str">
        <f t="shared" si="86"/>
        <v/>
      </c>
      <c r="M470" s="258"/>
      <c r="N470" s="31" t="str">
        <f t="shared" si="87"/>
        <v/>
      </c>
      <c r="O470" s="251"/>
      <c r="P470" s="449" t="str">
        <f t="shared" si="80"/>
        <v/>
      </c>
    </row>
    <row r="471" spans="1:16" ht="15" customHeight="1">
      <c r="A471" s="35">
        <f t="shared" si="81"/>
        <v>451</v>
      </c>
      <c r="B471" s="29"/>
      <c r="C471" s="251"/>
      <c r="D471" s="30"/>
      <c r="E471" s="252" t="str">
        <f t="shared" si="82"/>
        <v/>
      </c>
      <c r="F471" s="255" t="str">
        <f t="shared" si="83"/>
        <v/>
      </c>
      <c r="G471" s="31" t="str">
        <f t="shared" si="84"/>
        <v/>
      </c>
      <c r="H471" s="30"/>
      <c r="I471" s="30"/>
      <c r="J471" s="30"/>
      <c r="K471" s="256" t="str">
        <f t="shared" si="85"/>
        <v/>
      </c>
      <c r="L471" s="257" t="str">
        <f t="shared" si="86"/>
        <v/>
      </c>
      <c r="M471" s="258"/>
      <c r="N471" s="31" t="str">
        <f t="shared" si="87"/>
        <v/>
      </c>
      <c r="O471" s="251"/>
      <c r="P471" s="449" t="str">
        <f t="shared" si="80"/>
        <v/>
      </c>
    </row>
    <row r="472" spans="1:16" ht="15" customHeight="1">
      <c r="A472" s="35">
        <f t="shared" si="81"/>
        <v>452</v>
      </c>
      <c r="B472" s="29"/>
      <c r="C472" s="251"/>
      <c r="D472" s="30"/>
      <c r="E472" s="252" t="str">
        <f t="shared" si="82"/>
        <v/>
      </c>
      <c r="F472" s="255" t="str">
        <f t="shared" si="83"/>
        <v/>
      </c>
      <c r="G472" s="31" t="str">
        <f t="shared" si="84"/>
        <v/>
      </c>
      <c r="H472" s="30"/>
      <c r="I472" s="30"/>
      <c r="J472" s="30"/>
      <c r="K472" s="256" t="str">
        <f t="shared" si="85"/>
        <v/>
      </c>
      <c r="L472" s="257" t="str">
        <f t="shared" si="86"/>
        <v/>
      </c>
      <c r="M472" s="258"/>
      <c r="N472" s="31" t="str">
        <f t="shared" si="87"/>
        <v/>
      </c>
      <c r="O472" s="251"/>
      <c r="P472" s="449" t="str">
        <f t="shared" si="80"/>
        <v/>
      </c>
    </row>
    <row r="473" spans="1:16" ht="15" customHeight="1">
      <c r="A473" s="35">
        <f t="shared" si="81"/>
        <v>453</v>
      </c>
      <c r="B473" s="29"/>
      <c r="C473" s="251"/>
      <c r="D473" s="30"/>
      <c r="E473" s="252" t="str">
        <f t="shared" si="82"/>
        <v/>
      </c>
      <c r="F473" s="255" t="str">
        <f t="shared" si="83"/>
        <v/>
      </c>
      <c r="G473" s="31" t="str">
        <f t="shared" si="84"/>
        <v/>
      </c>
      <c r="H473" s="30"/>
      <c r="I473" s="30"/>
      <c r="J473" s="30"/>
      <c r="K473" s="256" t="str">
        <f t="shared" si="85"/>
        <v/>
      </c>
      <c r="L473" s="257" t="str">
        <f t="shared" si="86"/>
        <v/>
      </c>
      <c r="M473" s="258"/>
      <c r="N473" s="31" t="str">
        <f t="shared" si="87"/>
        <v/>
      </c>
      <c r="O473" s="251"/>
      <c r="P473" s="449" t="str">
        <f t="shared" si="80"/>
        <v/>
      </c>
    </row>
    <row r="474" spans="1:16" ht="15" customHeight="1">
      <c r="A474" s="35">
        <f t="shared" si="81"/>
        <v>454</v>
      </c>
      <c r="B474" s="29"/>
      <c r="C474" s="251"/>
      <c r="D474" s="30"/>
      <c r="E474" s="252" t="str">
        <f t="shared" si="82"/>
        <v/>
      </c>
      <c r="F474" s="255" t="str">
        <f t="shared" si="83"/>
        <v/>
      </c>
      <c r="G474" s="31" t="str">
        <f t="shared" si="84"/>
        <v/>
      </c>
      <c r="H474" s="30"/>
      <c r="I474" s="30"/>
      <c r="J474" s="30"/>
      <c r="K474" s="256" t="str">
        <f t="shared" si="85"/>
        <v/>
      </c>
      <c r="L474" s="257" t="str">
        <f t="shared" si="86"/>
        <v/>
      </c>
      <c r="M474" s="258"/>
      <c r="N474" s="31" t="str">
        <f t="shared" si="87"/>
        <v/>
      </c>
      <c r="O474" s="251"/>
      <c r="P474" s="449" t="str">
        <f t="shared" si="80"/>
        <v/>
      </c>
    </row>
    <row r="475" spans="1:16" ht="15" customHeight="1">
      <c r="A475" s="35">
        <f t="shared" si="81"/>
        <v>455</v>
      </c>
      <c r="B475" s="29"/>
      <c r="C475" s="251"/>
      <c r="D475" s="30"/>
      <c r="E475" s="252" t="str">
        <f t="shared" si="82"/>
        <v/>
      </c>
      <c r="F475" s="255" t="str">
        <f t="shared" si="83"/>
        <v/>
      </c>
      <c r="G475" s="31" t="str">
        <f t="shared" si="84"/>
        <v/>
      </c>
      <c r="H475" s="30"/>
      <c r="I475" s="30"/>
      <c r="J475" s="30"/>
      <c r="K475" s="256" t="str">
        <f t="shared" si="85"/>
        <v/>
      </c>
      <c r="L475" s="257" t="str">
        <f t="shared" si="86"/>
        <v/>
      </c>
      <c r="M475" s="258"/>
      <c r="N475" s="31" t="str">
        <f t="shared" si="87"/>
        <v/>
      </c>
      <c r="O475" s="251"/>
      <c r="P475" s="449" t="str">
        <f t="shared" si="80"/>
        <v/>
      </c>
    </row>
    <row r="476" spans="1:16" ht="15" customHeight="1">
      <c r="A476" s="35">
        <f t="shared" si="81"/>
        <v>456</v>
      </c>
      <c r="B476" s="29"/>
      <c r="C476" s="251"/>
      <c r="D476" s="30"/>
      <c r="E476" s="252" t="str">
        <f t="shared" si="82"/>
        <v/>
      </c>
      <c r="F476" s="255" t="str">
        <f t="shared" si="83"/>
        <v/>
      </c>
      <c r="G476" s="31" t="str">
        <f t="shared" si="84"/>
        <v/>
      </c>
      <c r="H476" s="30"/>
      <c r="I476" s="30"/>
      <c r="J476" s="30"/>
      <c r="K476" s="256" t="str">
        <f t="shared" si="85"/>
        <v/>
      </c>
      <c r="L476" s="257" t="str">
        <f t="shared" si="86"/>
        <v/>
      </c>
      <c r="M476" s="258"/>
      <c r="N476" s="31" t="str">
        <f t="shared" si="87"/>
        <v/>
      </c>
      <c r="O476" s="251"/>
      <c r="P476" s="449" t="str">
        <f t="shared" si="80"/>
        <v/>
      </c>
    </row>
    <row r="477" spans="1:16" ht="15" customHeight="1">
      <c r="A477" s="35">
        <f t="shared" si="81"/>
        <v>457</v>
      </c>
      <c r="B477" s="29"/>
      <c r="C477" s="251"/>
      <c r="D477" s="30"/>
      <c r="E477" s="252" t="str">
        <f t="shared" si="82"/>
        <v/>
      </c>
      <c r="F477" s="255" t="str">
        <f t="shared" si="83"/>
        <v/>
      </c>
      <c r="G477" s="31" t="str">
        <f t="shared" si="84"/>
        <v/>
      </c>
      <c r="H477" s="30"/>
      <c r="I477" s="30"/>
      <c r="J477" s="30"/>
      <c r="K477" s="256" t="str">
        <f t="shared" si="85"/>
        <v/>
      </c>
      <c r="L477" s="257" t="str">
        <f t="shared" si="86"/>
        <v/>
      </c>
      <c r="M477" s="258"/>
      <c r="N477" s="31" t="str">
        <f t="shared" si="87"/>
        <v/>
      </c>
      <c r="O477" s="251"/>
      <c r="P477" s="449" t="str">
        <f t="shared" si="80"/>
        <v/>
      </c>
    </row>
    <row r="478" spans="1:16" ht="15" customHeight="1">
      <c r="A478" s="35">
        <f t="shared" si="81"/>
        <v>458</v>
      </c>
      <c r="B478" s="29"/>
      <c r="C478" s="251"/>
      <c r="D478" s="30"/>
      <c r="E478" s="252" t="str">
        <f t="shared" si="82"/>
        <v/>
      </c>
      <c r="F478" s="255" t="str">
        <f t="shared" si="83"/>
        <v/>
      </c>
      <c r="G478" s="31" t="str">
        <f t="shared" si="84"/>
        <v/>
      </c>
      <c r="H478" s="30"/>
      <c r="I478" s="30"/>
      <c r="J478" s="30"/>
      <c r="K478" s="256" t="str">
        <f t="shared" si="85"/>
        <v/>
      </c>
      <c r="L478" s="257" t="str">
        <f t="shared" si="86"/>
        <v/>
      </c>
      <c r="M478" s="258"/>
      <c r="N478" s="31" t="str">
        <f t="shared" si="87"/>
        <v/>
      </c>
      <c r="O478" s="251"/>
      <c r="P478" s="449" t="str">
        <f t="shared" si="80"/>
        <v/>
      </c>
    </row>
    <row r="479" spans="1:16" ht="15" customHeight="1">
      <c r="A479" s="35">
        <f t="shared" si="81"/>
        <v>459</v>
      </c>
      <c r="B479" s="29"/>
      <c r="C479" s="251"/>
      <c r="D479" s="30"/>
      <c r="E479" s="252" t="str">
        <f t="shared" si="82"/>
        <v/>
      </c>
      <c r="F479" s="255" t="str">
        <f t="shared" si="83"/>
        <v/>
      </c>
      <c r="G479" s="31" t="str">
        <f t="shared" si="84"/>
        <v/>
      </c>
      <c r="H479" s="30"/>
      <c r="I479" s="30"/>
      <c r="J479" s="30"/>
      <c r="K479" s="256" t="str">
        <f t="shared" si="85"/>
        <v/>
      </c>
      <c r="L479" s="257" t="str">
        <f t="shared" si="86"/>
        <v/>
      </c>
      <c r="M479" s="258"/>
      <c r="N479" s="31" t="str">
        <f t="shared" si="87"/>
        <v/>
      </c>
      <c r="O479" s="251"/>
      <c r="P479" s="449" t="str">
        <f t="shared" si="80"/>
        <v/>
      </c>
    </row>
    <row r="480" spans="1:16" ht="15" customHeight="1">
      <c r="A480" s="35">
        <f t="shared" si="81"/>
        <v>460</v>
      </c>
      <c r="B480" s="29"/>
      <c r="C480" s="251"/>
      <c r="D480" s="30"/>
      <c r="E480" s="252" t="str">
        <f t="shared" si="82"/>
        <v/>
      </c>
      <c r="F480" s="255" t="str">
        <f t="shared" si="83"/>
        <v/>
      </c>
      <c r="G480" s="31" t="str">
        <f t="shared" si="84"/>
        <v/>
      </c>
      <c r="H480" s="30"/>
      <c r="I480" s="30"/>
      <c r="J480" s="30"/>
      <c r="K480" s="256" t="str">
        <f t="shared" si="85"/>
        <v/>
      </c>
      <c r="L480" s="257" t="str">
        <f t="shared" si="86"/>
        <v/>
      </c>
      <c r="M480" s="258"/>
      <c r="N480" s="31" t="str">
        <f t="shared" si="87"/>
        <v/>
      </c>
      <c r="O480" s="251"/>
      <c r="P480" s="449" t="str">
        <f t="shared" si="80"/>
        <v/>
      </c>
    </row>
    <row r="481" spans="1:16" ht="15" customHeight="1">
      <c r="A481" s="35">
        <f t="shared" si="81"/>
        <v>461</v>
      </c>
      <c r="B481" s="29"/>
      <c r="C481" s="251"/>
      <c r="D481" s="30"/>
      <c r="E481" s="252" t="str">
        <f t="shared" si="82"/>
        <v/>
      </c>
      <c r="F481" s="255" t="str">
        <f t="shared" si="83"/>
        <v/>
      </c>
      <c r="G481" s="31" t="str">
        <f t="shared" si="84"/>
        <v/>
      </c>
      <c r="H481" s="30"/>
      <c r="I481" s="30"/>
      <c r="J481" s="30"/>
      <c r="K481" s="256" t="str">
        <f t="shared" si="85"/>
        <v/>
      </c>
      <c r="L481" s="257" t="str">
        <f t="shared" si="86"/>
        <v/>
      </c>
      <c r="M481" s="258"/>
      <c r="N481" s="31" t="str">
        <f t="shared" si="87"/>
        <v/>
      </c>
      <c r="O481" s="251"/>
      <c r="P481" s="449" t="str">
        <f t="shared" si="80"/>
        <v/>
      </c>
    </row>
    <row r="482" spans="1:16" ht="15" customHeight="1">
      <c r="A482" s="35">
        <f t="shared" si="81"/>
        <v>462</v>
      </c>
      <c r="B482" s="29"/>
      <c r="C482" s="251"/>
      <c r="D482" s="30"/>
      <c r="E482" s="252" t="str">
        <f t="shared" si="82"/>
        <v/>
      </c>
      <c r="F482" s="255" t="str">
        <f t="shared" si="83"/>
        <v/>
      </c>
      <c r="G482" s="31" t="str">
        <f t="shared" si="84"/>
        <v/>
      </c>
      <c r="H482" s="30"/>
      <c r="I482" s="30"/>
      <c r="J482" s="30"/>
      <c r="K482" s="256" t="str">
        <f t="shared" si="85"/>
        <v/>
      </c>
      <c r="L482" s="257" t="str">
        <f t="shared" si="86"/>
        <v/>
      </c>
      <c r="M482" s="258"/>
      <c r="N482" s="31" t="str">
        <f t="shared" si="87"/>
        <v/>
      </c>
      <c r="O482" s="251"/>
      <c r="P482" s="449" t="str">
        <f t="shared" si="80"/>
        <v/>
      </c>
    </row>
    <row r="483" spans="1:16" ht="15" customHeight="1">
      <c r="A483" s="35">
        <f t="shared" si="81"/>
        <v>463</v>
      </c>
      <c r="B483" s="29"/>
      <c r="C483" s="251"/>
      <c r="D483" s="30"/>
      <c r="E483" s="252" t="str">
        <f t="shared" si="82"/>
        <v/>
      </c>
      <c r="F483" s="255" t="str">
        <f t="shared" si="83"/>
        <v/>
      </c>
      <c r="G483" s="31" t="str">
        <f t="shared" si="84"/>
        <v/>
      </c>
      <c r="H483" s="30"/>
      <c r="I483" s="30"/>
      <c r="J483" s="30"/>
      <c r="K483" s="256" t="str">
        <f t="shared" si="85"/>
        <v/>
      </c>
      <c r="L483" s="257" t="str">
        <f t="shared" si="86"/>
        <v/>
      </c>
      <c r="M483" s="258"/>
      <c r="N483" s="31" t="str">
        <f t="shared" si="87"/>
        <v/>
      </c>
      <c r="O483" s="251"/>
      <c r="P483" s="449" t="str">
        <f t="shared" si="80"/>
        <v/>
      </c>
    </row>
    <row r="484" spans="1:16" ht="15" customHeight="1">
      <c r="A484" s="35">
        <f t="shared" si="81"/>
        <v>464</v>
      </c>
      <c r="B484" s="29"/>
      <c r="C484" s="251"/>
      <c r="D484" s="30"/>
      <c r="E484" s="252" t="str">
        <f t="shared" si="82"/>
        <v/>
      </c>
      <c r="F484" s="255" t="str">
        <f t="shared" si="83"/>
        <v/>
      </c>
      <c r="G484" s="31" t="str">
        <f t="shared" si="84"/>
        <v/>
      </c>
      <c r="H484" s="30"/>
      <c r="I484" s="30"/>
      <c r="J484" s="30"/>
      <c r="K484" s="256" t="str">
        <f t="shared" si="85"/>
        <v/>
      </c>
      <c r="L484" s="257" t="str">
        <f t="shared" si="86"/>
        <v/>
      </c>
      <c r="M484" s="258"/>
      <c r="N484" s="31" t="str">
        <f t="shared" si="87"/>
        <v/>
      </c>
      <c r="O484" s="251"/>
      <c r="P484" s="449" t="str">
        <f t="shared" si="80"/>
        <v/>
      </c>
    </row>
    <row r="485" spans="1:16" ht="15" customHeight="1">
      <c r="A485" s="35">
        <f t="shared" si="81"/>
        <v>465</v>
      </c>
      <c r="B485" s="29"/>
      <c r="C485" s="251"/>
      <c r="D485" s="30"/>
      <c r="E485" s="252" t="str">
        <f t="shared" si="82"/>
        <v/>
      </c>
      <c r="F485" s="255" t="str">
        <f t="shared" si="83"/>
        <v/>
      </c>
      <c r="G485" s="31" t="str">
        <f t="shared" si="84"/>
        <v/>
      </c>
      <c r="H485" s="30"/>
      <c r="I485" s="30"/>
      <c r="J485" s="30"/>
      <c r="K485" s="256" t="str">
        <f t="shared" si="85"/>
        <v/>
      </c>
      <c r="L485" s="257" t="str">
        <f t="shared" si="86"/>
        <v/>
      </c>
      <c r="M485" s="258"/>
      <c r="N485" s="31" t="str">
        <f t="shared" si="87"/>
        <v/>
      </c>
      <c r="O485" s="251"/>
      <c r="P485" s="449" t="str">
        <f t="shared" si="80"/>
        <v/>
      </c>
    </row>
    <row r="486" spans="1:16" ht="15" customHeight="1">
      <c r="A486" s="35">
        <f t="shared" si="81"/>
        <v>466</v>
      </c>
      <c r="B486" s="29"/>
      <c r="C486" s="251"/>
      <c r="D486" s="30"/>
      <c r="E486" s="252" t="str">
        <f t="shared" si="82"/>
        <v/>
      </c>
      <c r="F486" s="255" t="str">
        <f t="shared" si="83"/>
        <v/>
      </c>
      <c r="G486" s="31" t="str">
        <f t="shared" si="84"/>
        <v/>
      </c>
      <c r="H486" s="30"/>
      <c r="I486" s="30"/>
      <c r="J486" s="30"/>
      <c r="K486" s="256" t="str">
        <f t="shared" si="85"/>
        <v/>
      </c>
      <c r="L486" s="257" t="str">
        <f t="shared" si="86"/>
        <v/>
      </c>
      <c r="M486" s="258"/>
      <c r="N486" s="31" t="str">
        <f t="shared" si="87"/>
        <v/>
      </c>
      <c r="O486" s="251"/>
      <c r="P486" s="449" t="str">
        <f t="shared" si="80"/>
        <v/>
      </c>
    </row>
    <row r="487" spans="1:16" ht="15" customHeight="1">
      <c r="A487" s="35">
        <f t="shared" si="81"/>
        <v>467</v>
      </c>
      <c r="B487" s="29"/>
      <c r="C487" s="251"/>
      <c r="D487" s="30"/>
      <c r="E487" s="252" t="str">
        <f t="shared" si="82"/>
        <v/>
      </c>
      <c r="F487" s="255" t="str">
        <f t="shared" si="83"/>
        <v/>
      </c>
      <c r="G487" s="31" t="str">
        <f t="shared" si="84"/>
        <v/>
      </c>
      <c r="H487" s="30"/>
      <c r="I487" s="30"/>
      <c r="J487" s="30"/>
      <c r="K487" s="256" t="str">
        <f t="shared" si="85"/>
        <v/>
      </c>
      <c r="L487" s="257" t="str">
        <f t="shared" si="86"/>
        <v/>
      </c>
      <c r="M487" s="258"/>
      <c r="N487" s="31" t="str">
        <f t="shared" si="87"/>
        <v/>
      </c>
      <c r="O487" s="251"/>
      <c r="P487" s="449" t="str">
        <f t="shared" si="80"/>
        <v/>
      </c>
    </row>
    <row r="488" spans="1:16" ht="15" customHeight="1">
      <c r="A488" s="35">
        <f t="shared" si="81"/>
        <v>468</v>
      </c>
      <c r="B488" s="29"/>
      <c r="C488" s="251"/>
      <c r="D488" s="30"/>
      <c r="E488" s="252" t="str">
        <f t="shared" si="82"/>
        <v/>
      </c>
      <c r="F488" s="255" t="str">
        <f t="shared" si="83"/>
        <v/>
      </c>
      <c r="G488" s="31" t="str">
        <f t="shared" si="84"/>
        <v/>
      </c>
      <c r="H488" s="30"/>
      <c r="I488" s="30"/>
      <c r="J488" s="30"/>
      <c r="K488" s="256" t="str">
        <f t="shared" si="85"/>
        <v/>
      </c>
      <c r="L488" s="257" t="str">
        <f t="shared" si="86"/>
        <v/>
      </c>
      <c r="M488" s="258"/>
      <c r="N488" s="31" t="str">
        <f t="shared" si="87"/>
        <v/>
      </c>
      <c r="O488" s="251"/>
      <c r="P488" s="449" t="str">
        <f t="shared" si="80"/>
        <v/>
      </c>
    </row>
    <row r="489" spans="1:16" ht="15" customHeight="1">
      <c r="A489" s="35">
        <f t="shared" si="81"/>
        <v>469</v>
      </c>
      <c r="B489" s="29"/>
      <c r="C489" s="251"/>
      <c r="D489" s="30"/>
      <c r="E489" s="252" t="str">
        <f t="shared" si="82"/>
        <v/>
      </c>
      <c r="F489" s="255" t="str">
        <f t="shared" si="83"/>
        <v/>
      </c>
      <c r="G489" s="31" t="str">
        <f t="shared" si="84"/>
        <v/>
      </c>
      <c r="H489" s="30"/>
      <c r="I489" s="30"/>
      <c r="J489" s="30"/>
      <c r="K489" s="256" t="str">
        <f t="shared" si="85"/>
        <v/>
      </c>
      <c r="L489" s="257" t="str">
        <f t="shared" si="86"/>
        <v/>
      </c>
      <c r="M489" s="258"/>
      <c r="N489" s="31" t="str">
        <f t="shared" si="87"/>
        <v/>
      </c>
      <c r="O489" s="251"/>
      <c r="P489" s="449" t="str">
        <f t="shared" si="80"/>
        <v/>
      </c>
    </row>
    <row r="490" spans="1:16" ht="15" customHeight="1">
      <c r="A490" s="35">
        <f t="shared" si="81"/>
        <v>470</v>
      </c>
      <c r="B490" s="29"/>
      <c r="C490" s="251"/>
      <c r="D490" s="30"/>
      <c r="E490" s="252" t="str">
        <f t="shared" si="82"/>
        <v/>
      </c>
      <c r="F490" s="255" t="str">
        <f t="shared" si="83"/>
        <v/>
      </c>
      <c r="G490" s="31" t="str">
        <f t="shared" si="84"/>
        <v/>
      </c>
      <c r="H490" s="30"/>
      <c r="I490" s="30"/>
      <c r="J490" s="30"/>
      <c r="K490" s="256" t="str">
        <f t="shared" si="85"/>
        <v/>
      </c>
      <c r="L490" s="257" t="str">
        <f t="shared" si="86"/>
        <v/>
      </c>
      <c r="M490" s="258"/>
      <c r="N490" s="31" t="str">
        <f t="shared" si="87"/>
        <v/>
      </c>
      <c r="O490" s="251"/>
      <c r="P490" s="449" t="str">
        <f t="shared" si="80"/>
        <v/>
      </c>
    </row>
    <row r="491" spans="1:16" ht="15" customHeight="1">
      <c r="A491" s="35">
        <f t="shared" si="81"/>
        <v>471</v>
      </c>
      <c r="B491" s="29"/>
      <c r="C491" s="251"/>
      <c r="D491" s="30"/>
      <c r="E491" s="252" t="str">
        <f t="shared" si="82"/>
        <v/>
      </c>
      <c r="F491" s="255" t="str">
        <f t="shared" si="83"/>
        <v/>
      </c>
      <c r="G491" s="31" t="str">
        <f t="shared" si="84"/>
        <v/>
      </c>
      <c r="H491" s="30"/>
      <c r="I491" s="30"/>
      <c r="J491" s="30"/>
      <c r="K491" s="256" t="str">
        <f t="shared" si="85"/>
        <v/>
      </c>
      <c r="L491" s="257" t="str">
        <f t="shared" si="86"/>
        <v/>
      </c>
      <c r="M491" s="258"/>
      <c r="N491" s="31" t="str">
        <f t="shared" si="87"/>
        <v/>
      </c>
      <c r="O491" s="251"/>
      <c r="P491" s="449" t="str">
        <f t="shared" si="80"/>
        <v/>
      </c>
    </row>
    <row r="492" spans="1:16" ht="15" customHeight="1">
      <c r="A492" s="35">
        <f t="shared" si="81"/>
        <v>472</v>
      </c>
      <c r="B492" s="29"/>
      <c r="C492" s="251"/>
      <c r="D492" s="30"/>
      <c r="E492" s="252" t="str">
        <f t="shared" si="82"/>
        <v/>
      </c>
      <c r="F492" s="255" t="str">
        <f t="shared" si="83"/>
        <v/>
      </c>
      <c r="G492" s="31" t="str">
        <f t="shared" si="84"/>
        <v/>
      </c>
      <c r="H492" s="30"/>
      <c r="I492" s="30"/>
      <c r="J492" s="30"/>
      <c r="K492" s="256" t="str">
        <f t="shared" si="85"/>
        <v/>
      </c>
      <c r="L492" s="257" t="str">
        <f t="shared" si="86"/>
        <v/>
      </c>
      <c r="M492" s="258"/>
      <c r="N492" s="31" t="str">
        <f t="shared" si="87"/>
        <v/>
      </c>
      <c r="O492" s="251"/>
      <c r="P492" s="449" t="str">
        <f t="shared" si="80"/>
        <v/>
      </c>
    </row>
    <row r="493" spans="1:16" ht="15" customHeight="1">
      <c r="A493" s="35">
        <f t="shared" si="81"/>
        <v>473</v>
      </c>
      <c r="B493" s="29"/>
      <c r="C493" s="251"/>
      <c r="D493" s="30"/>
      <c r="E493" s="252" t="str">
        <f t="shared" si="82"/>
        <v/>
      </c>
      <c r="F493" s="255" t="str">
        <f t="shared" si="83"/>
        <v/>
      </c>
      <c r="G493" s="31" t="str">
        <f t="shared" si="84"/>
        <v/>
      </c>
      <c r="H493" s="30"/>
      <c r="I493" s="30"/>
      <c r="J493" s="30"/>
      <c r="K493" s="256" t="str">
        <f t="shared" si="85"/>
        <v/>
      </c>
      <c r="L493" s="257" t="str">
        <f t="shared" si="86"/>
        <v/>
      </c>
      <c r="M493" s="258"/>
      <c r="N493" s="31" t="str">
        <f t="shared" si="87"/>
        <v/>
      </c>
      <c r="O493" s="251"/>
      <c r="P493" s="449" t="str">
        <f t="shared" si="80"/>
        <v/>
      </c>
    </row>
    <row r="494" spans="1:16" ht="15" customHeight="1">
      <c r="A494" s="35">
        <f t="shared" si="81"/>
        <v>474</v>
      </c>
      <c r="B494" s="29"/>
      <c r="C494" s="251"/>
      <c r="D494" s="30"/>
      <c r="E494" s="252" t="str">
        <f t="shared" si="82"/>
        <v/>
      </c>
      <c r="F494" s="255" t="str">
        <f t="shared" si="83"/>
        <v/>
      </c>
      <c r="G494" s="31" t="str">
        <f t="shared" si="84"/>
        <v/>
      </c>
      <c r="H494" s="30"/>
      <c r="I494" s="30"/>
      <c r="J494" s="30"/>
      <c r="K494" s="256" t="str">
        <f t="shared" si="85"/>
        <v/>
      </c>
      <c r="L494" s="257" t="str">
        <f t="shared" si="86"/>
        <v/>
      </c>
      <c r="M494" s="258"/>
      <c r="N494" s="31" t="str">
        <f t="shared" si="87"/>
        <v/>
      </c>
      <c r="O494" s="251"/>
      <c r="P494" s="449" t="str">
        <f t="shared" si="80"/>
        <v/>
      </c>
    </row>
    <row r="495" spans="1:16" ht="15" customHeight="1">
      <c r="A495" s="35">
        <f t="shared" si="81"/>
        <v>475</v>
      </c>
      <c r="B495" s="29"/>
      <c r="C495" s="251"/>
      <c r="D495" s="30"/>
      <c r="E495" s="252" t="str">
        <f t="shared" si="82"/>
        <v/>
      </c>
      <c r="F495" s="255" t="str">
        <f t="shared" si="83"/>
        <v/>
      </c>
      <c r="G495" s="31" t="str">
        <f t="shared" si="84"/>
        <v/>
      </c>
      <c r="H495" s="30"/>
      <c r="I495" s="30"/>
      <c r="J495" s="30"/>
      <c r="K495" s="256" t="str">
        <f t="shared" si="85"/>
        <v/>
      </c>
      <c r="L495" s="257" t="str">
        <f t="shared" si="86"/>
        <v/>
      </c>
      <c r="M495" s="258"/>
      <c r="N495" s="31" t="str">
        <f t="shared" si="87"/>
        <v/>
      </c>
      <c r="O495" s="251"/>
      <c r="P495" s="449" t="str">
        <f t="shared" si="80"/>
        <v/>
      </c>
    </row>
    <row r="496" spans="1:16" ht="15" customHeight="1">
      <c r="A496" s="35">
        <f t="shared" si="81"/>
        <v>476</v>
      </c>
      <c r="B496" s="29"/>
      <c r="C496" s="251"/>
      <c r="D496" s="30"/>
      <c r="E496" s="252" t="str">
        <f t="shared" si="82"/>
        <v/>
      </c>
      <c r="F496" s="255" t="str">
        <f t="shared" si="83"/>
        <v/>
      </c>
      <c r="G496" s="31" t="str">
        <f t="shared" si="84"/>
        <v/>
      </c>
      <c r="H496" s="30"/>
      <c r="I496" s="30"/>
      <c r="J496" s="30"/>
      <c r="K496" s="256" t="str">
        <f t="shared" si="85"/>
        <v/>
      </c>
      <c r="L496" s="257" t="str">
        <f t="shared" si="86"/>
        <v/>
      </c>
      <c r="M496" s="258"/>
      <c r="N496" s="31" t="str">
        <f t="shared" si="87"/>
        <v/>
      </c>
      <c r="O496" s="251"/>
      <c r="P496" s="449" t="str">
        <f t="shared" si="80"/>
        <v/>
      </c>
    </row>
    <row r="497" spans="1:16" ht="15" customHeight="1">
      <c r="A497" s="35">
        <f t="shared" si="81"/>
        <v>477</v>
      </c>
      <c r="B497" s="29"/>
      <c r="C497" s="251"/>
      <c r="D497" s="30"/>
      <c r="E497" s="252" t="str">
        <f t="shared" si="82"/>
        <v/>
      </c>
      <c r="F497" s="255" t="str">
        <f t="shared" si="83"/>
        <v/>
      </c>
      <c r="G497" s="31" t="str">
        <f t="shared" si="84"/>
        <v/>
      </c>
      <c r="H497" s="30"/>
      <c r="I497" s="30"/>
      <c r="J497" s="30"/>
      <c r="K497" s="256" t="str">
        <f t="shared" si="85"/>
        <v/>
      </c>
      <c r="L497" s="257" t="str">
        <f t="shared" si="86"/>
        <v/>
      </c>
      <c r="M497" s="258"/>
      <c r="N497" s="31" t="str">
        <f t="shared" si="87"/>
        <v/>
      </c>
      <c r="O497" s="251"/>
      <c r="P497" s="449" t="str">
        <f t="shared" si="80"/>
        <v/>
      </c>
    </row>
    <row r="498" spans="1:16" ht="15" customHeight="1">
      <c r="A498" s="35">
        <f t="shared" si="81"/>
        <v>478</v>
      </c>
      <c r="B498" s="29"/>
      <c r="C498" s="251"/>
      <c r="D498" s="30"/>
      <c r="E498" s="252" t="str">
        <f t="shared" si="82"/>
        <v/>
      </c>
      <c r="F498" s="255" t="str">
        <f t="shared" si="83"/>
        <v/>
      </c>
      <c r="G498" s="31" t="str">
        <f t="shared" si="84"/>
        <v/>
      </c>
      <c r="H498" s="30"/>
      <c r="I498" s="30"/>
      <c r="J498" s="30"/>
      <c r="K498" s="256" t="str">
        <f t="shared" si="85"/>
        <v/>
      </c>
      <c r="L498" s="257" t="str">
        <f t="shared" si="86"/>
        <v/>
      </c>
      <c r="M498" s="258"/>
      <c r="N498" s="31" t="str">
        <f t="shared" si="87"/>
        <v/>
      </c>
      <c r="O498" s="251"/>
      <c r="P498" s="449" t="str">
        <f t="shared" si="80"/>
        <v/>
      </c>
    </row>
    <row r="499" spans="1:16" ht="15" customHeight="1">
      <c r="A499" s="35">
        <f t="shared" si="81"/>
        <v>479</v>
      </c>
      <c r="B499" s="29"/>
      <c r="C499" s="251"/>
      <c r="D499" s="30"/>
      <c r="E499" s="252" t="str">
        <f t="shared" si="82"/>
        <v/>
      </c>
      <c r="F499" s="255" t="str">
        <f t="shared" si="83"/>
        <v/>
      </c>
      <c r="G499" s="31" t="str">
        <f t="shared" si="84"/>
        <v/>
      </c>
      <c r="H499" s="30"/>
      <c r="I499" s="30"/>
      <c r="J499" s="30"/>
      <c r="K499" s="256" t="str">
        <f t="shared" si="85"/>
        <v/>
      </c>
      <c r="L499" s="257" t="str">
        <f t="shared" si="86"/>
        <v/>
      </c>
      <c r="M499" s="258"/>
      <c r="N499" s="31" t="str">
        <f t="shared" si="87"/>
        <v/>
      </c>
      <c r="O499" s="251"/>
      <c r="P499" s="449" t="str">
        <f t="shared" si="80"/>
        <v/>
      </c>
    </row>
    <row r="500" spans="1:16" ht="15" customHeight="1">
      <c r="A500" s="35">
        <f t="shared" si="81"/>
        <v>480</v>
      </c>
      <c r="B500" s="29"/>
      <c r="C500" s="251"/>
      <c r="D500" s="30"/>
      <c r="E500" s="252" t="str">
        <f t="shared" si="82"/>
        <v/>
      </c>
      <c r="F500" s="255" t="str">
        <f t="shared" si="83"/>
        <v/>
      </c>
      <c r="G500" s="31" t="str">
        <f t="shared" si="84"/>
        <v/>
      </c>
      <c r="H500" s="30"/>
      <c r="I500" s="30"/>
      <c r="J500" s="30"/>
      <c r="K500" s="256" t="str">
        <f t="shared" si="85"/>
        <v/>
      </c>
      <c r="L500" s="257" t="str">
        <f t="shared" si="86"/>
        <v/>
      </c>
      <c r="M500" s="258"/>
      <c r="N500" s="31" t="str">
        <f t="shared" si="87"/>
        <v/>
      </c>
      <c r="O500" s="251"/>
      <c r="P500" s="449" t="str">
        <f t="shared" si="80"/>
        <v/>
      </c>
    </row>
    <row r="501" spans="1:16" ht="15" customHeight="1">
      <c r="A501" s="35">
        <f t="shared" si="81"/>
        <v>481</v>
      </c>
      <c r="B501" s="29"/>
      <c r="C501" s="251"/>
      <c r="D501" s="30"/>
      <c r="E501" s="252" t="str">
        <f t="shared" si="82"/>
        <v/>
      </c>
      <c r="F501" s="255" t="str">
        <f t="shared" si="83"/>
        <v/>
      </c>
      <c r="G501" s="31" t="str">
        <f t="shared" si="84"/>
        <v/>
      </c>
      <c r="H501" s="30"/>
      <c r="I501" s="30"/>
      <c r="J501" s="30"/>
      <c r="K501" s="256" t="str">
        <f t="shared" si="85"/>
        <v/>
      </c>
      <c r="L501" s="257" t="str">
        <f t="shared" si="86"/>
        <v/>
      </c>
      <c r="M501" s="258"/>
      <c r="N501" s="31" t="str">
        <f t="shared" si="87"/>
        <v/>
      </c>
      <c r="O501" s="251"/>
      <c r="P501" s="449" t="str">
        <f t="shared" si="80"/>
        <v/>
      </c>
    </row>
    <row r="502" spans="1:16" ht="15" customHeight="1">
      <c r="A502" s="35">
        <f t="shared" si="81"/>
        <v>482</v>
      </c>
      <c r="B502" s="29"/>
      <c r="C502" s="251"/>
      <c r="D502" s="30"/>
      <c r="E502" s="252" t="str">
        <f t="shared" si="82"/>
        <v/>
      </c>
      <c r="F502" s="255" t="str">
        <f t="shared" si="83"/>
        <v/>
      </c>
      <c r="G502" s="31" t="str">
        <f t="shared" si="84"/>
        <v/>
      </c>
      <c r="H502" s="30"/>
      <c r="I502" s="30"/>
      <c r="J502" s="30"/>
      <c r="K502" s="256" t="str">
        <f t="shared" si="85"/>
        <v/>
      </c>
      <c r="L502" s="257" t="str">
        <f t="shared" si="86"/>
        <v/>
      </c>
      <c r="M502" s="258"/>
      <c r="N502" s="31" t="str">
        <f t="shared" si="87"/>
        <v/>
      </c>
      <c r="O502" s="251"/>
      <c r="P502" s="449" t="str">
        <f t="shared" ref="P502:P565" si="88">IF($D502="COPI-B","Built-in End of Life Timer will sound when it requires replacement ~5 years from date of install.",IF($D502="COPI","Built-in End of Life Timer will sound when it requires replacement ~5 years from date of install.",IF($D502="DS","__ inches of water",IF($D502="TS","See Sprinkler Company's report.",IF($D502="SS","See Sprinkler Company's report.",IF($D502="LA","See Sprinkler Company's report.",IF($D502="FS","See Sprinkler Company's report.",IF($D502="DH","Closes on Alarm",IF($D502="S","Sensitivity: V or % or seconds or flashes",IF($M502="OLD","Recommend Replacement",IF($D502="SUP","See Kitchen Suppression Company's report.","")))))))))))</f>
        <v/>
      </c>
    </row>
    <row r="503" spans="1:16" ht="15" customHeight="1">
      <c r="A503" s="35">
        <f t="shared" si="81"/>
        <v>483</v>
      </c>
      <c r="B503" s="29"/>
      <c r="C503" s="251"/>
      <c r="D503" s="30"/>
      <c r="E503" s="252" t="str">
        <f t="shared" si="82"/>
        <v/>
      </c>
      <c r="F503" s="255" t="str">
        <f t="shared" si="83"/>
        <v/>
      </c>
      <c r="G503" s="31" t="str">
        <f t="shared" si="84"/>
        <v/>
      </c>
      <c r="H503" s="30"/>
      <c r="I503" s="30"/>
      <c r="J503" s="30"/>
      <c r="K503" s="256" t="str">
        <f t="shared" si="85"/>
        <v/>
      </c>
      <c r="L503" s="257" t="str">
        <f t="shared" si="86"/>
        <v/>
      </c>
      <c r="M503" s="258"/>
      <c r="N503" s="31" t="str">
        <f t="shared" si="87"/>
        <v/>
      </c>
      <c r="O503" s="251"/>
      <c r="P503" s="449" t="str">
        <f t="shared" si="88"/>
        <v/>
      </c>
    </row>
    <row r="504" spans="1:16" ht="15" customHeight="1">
      <c r="A504" s="35">
        <f t="shared" ref="A504:A567" si="89">A503+1</f>
        <v>484</v>
      </c>
      <c r="B504" s="29"/>
      <c r="C504" s="251"/>
      <c r="D504" s="30"/>
      <c r="E504" s="252" t="str">
        <f t="shared" si="82"/>
        <v/>
      </c>
      <c r="F504" s="255" t="str">
        <f t="shared" si="83"/>
        <v/>
      </c>
      <c r="G504" s="31" t="str">
        <f t="shared" si="84"/>
        <v/>
      </c>
      <c r="H504" s="30"/>
      <c r="I504" s="30"/>
      <c r="J504" s="30"/>
      <c r="K504" s="256" t="str">
        <f t="shared" si="85"/>
        <v/>
      </c>
      <c r="L504" s="257" t="str">
        <f t="shared" si="86"/>
        <v/>
      </c>
      <c r="M504" s="258"/>
      <c r="N504" s="31" t="str">
        <f t="shared" si="87"/>
        <v/>
      </c>
      <c r="O504" s="251"/>
      <c r="P504" s="449" t="str">
        <f t="shared" si="88"/>
        <v/>
      </c>
    </row>
    <row r="505" spans="1:16" ht="15" customHeight="1">
      <c r="A505" s="35">
        <f t="shared" si="89"/>
        <v>485</v>
      </c>
      <c r="B505" s="29"/>
      <c r="C505" s="251"/>
      <c r="D505" s="30"/>
      <c r="E505" s="252" t="str">
        <f t="shared" ref="E505:E568" si="90">IF(OR(D505="YES", D505="B",D505="BZ",D505="H",D505="HSP",D505="H/V",D505="SP",D505="V",D505="DS",D505="EM",D505="FHT",D505="GA",D505="HHT",D505="M",D505="RHT", D505="RHT/S", D505="RI",D505="S", D505="SW",D505="RELAY",D505="DH",D505="AD",D505="MAG",D505="FAN",D505="SA",,D505="SA",D505="SAA",D505="SAAB",D505="SAB", D505="SAPA",D505="SAPAB",D505="SAPB",D505="SACOA",D505="SACOB",D505="SACOAB", D505="SAPCOA", D505="SAPCOB",D505="SAPCOB",D505="SAPCOAB",D505="SALi", D505="SAALi",D505="SAPLi",D505="SAAR",,D505="SAPABR",D505="SAABR",D505="SAPCOLi",D505="SACOALi",D505="SAALiV",D505="SAPALiV",D505="SAAV",D505="SAPAV",D505="SAPABV",D505="SAABV", D505="COPI", D505="COPI-B", D505="PANEL",D505="BATT",D505="ANNUN", D505="BOOSTER",D505="SFD", D505="S/CO", D505="ET", D505="MOD-2", D505="MOD-10", D505="MOD-M",D505="MOD-R", D505="MOD-R6", D505="MOD-CR", D505="MOD-1", D505="MOD-S",D505="MOD-P",),"3", IF(OR(D505="EOL"),"m",""))</f>
        <v/>
      </c>
      <c r="F505" s="255" t="str">
        <f t="shared" ref="F505:F568" si="91">IF(OR(D505="PANEL", D505="ANNUN", D505="S/CO", D505="MOD-2", D505="MOD-10", D505="MOD-M",D505="ISO-D", D505="SFD", D505="DS", D505="ET", D505="FHT", D505="GA", D505="HHT", D505="M", D505="RHT", D505="RHT/S",D505="S",D505="S/CO", D505="FS",D505="TS",D505="SS",D505="LA",D505="FP",D505="PL",D505="SUP"), "3", IF(OR(D505="B", D505="BZ", D505="H", D505="HSP", D505="H/V", D505="SP", D505="V", D505="SW", D505="AD", D505="MAG", D505="FAN", D505="RI", D505="EOL", D505="EM",  D505="SW", D505="RELAY", D505="DH",D505="MOD-R", D505="MOD-R6", D505="MOD-CR"), "m", ""))</f>
        <v/>
      </c>
      <c r="G505" s="31" t="str">
        <f t="shared" ref="G505:G568" si="92">IF(OR(D505="YES",D505="PANEL",D505="BOOSTER",D505="B",D505="BZ",D505="H",D505="HSP",D505="H/V",D505="SP",D505="V",D505="AD",D505="MAG",D505="FAN",D505="RELAY",D505="DH",D505="SW",D505="MOD-R", D505="MOD-R6", D505="MOD-CR",D505="ISO-A"),"3",IF(OR(D505="SFD"),"m",""))</f>
        <v/>
      </c>
      <c r="H505" s="30"/>
      <c r="I505" s="30"/>
      <c r="J505" s="30"/>
      <c r="K505" s="256" t="str">
        <f t="shared" ref="K505:K568" si="93">IF(D505="EOL","3","")</f>
        <v/>
      </c>
      <c r="L505" s="257" t="str">
        <f t="shared" ref="L505:L568" si="94">IF(OR(D505="SA",D505="SAA",D505="SAAB",D505="SAB", D505="SAPA",D505="SAPAB",D505="SAPB",D505="SACOA",D505="SACOB",D505="SACOAB", D505="SAPCOA", D505="SAPCOB",D505="SAPCOB",D505="SAPCOAB",D505="SALi", D505="SAALi",D505="SAPLi",D505="SAAR",,D505="SAPABR",D505="SAABR",D505="SAPCOLi",D505="SACOALi",D505="SAALiV",D505="SAPALiV",D505="SAAV",D505="SAPAV",D505="SAPABV",D505="SAABV"),"3","")</f>
        <v/>
      </c>
      <c r="M505" s="258"/>
      <c r="N505" s="31" t="str">
        <f t="shared" ref="N505:N568" si="95">IF(OR(D505="PANEL", D505="ANNUN", D505="BATT",D505="BOOSTER",D505="B", D505="BZ", D505="H", D505="HSP", D505="H/V", D505="SP", D505="V", D505="DS", D505="EOL", D505="EM", D505="ET", D505="FHT", D505="GA", D505="HHT", D505="M", D505="RHT",D505="RHT/S", D505="RI", D505="S",D505="S/CO",D505="SW",D505="ISO-D",D505="ISO-A",D505="SA",D505="SAA",D505="SAAB",D505="SAB", D505="SAPA",D505="SAPAB",D505="SAPB",D505="SACOA",D505="SACOB",D505="SACOAB", D505="SAPCOA", D505="SAPCOB",D505="SAPCOB",D505="SAPCOAB",D505="SALi", D505="SAALi",D505="SAPLi",D505="SAAR",D505="SAPABR",D505="SAABR",,D505="SAPCOLi",D505="SACOALi",D505="SAALiV",D505="SAPALiV",D505="SAAV",D505="SAPAV",D505="SAPABV",D505="SAABV", D505="COPI", D505="COPI-B", D505="SW",D505="MOD-1", D505="MOD-S",D505="MOD-P",D505="MOD-2", D505="MOD-10", D505="MOD-M",D505="MOD-R", D505="MOD-R6", D505="MOD-CR",D505="SFD"), "3", IF(OR(D505="RELAY", D505="AD", D505="MAG", D505="FAN",D505="DH"), "m", ""))</f>
        <v/>
      </c>
      <c r="O505" s="251"/>
      <c r="P505" s="449" t="str">
        <f t="shared" si="88"/>
        <v/>
      </c>
    </row>
    <row r="506" spans="1:16" ht="15" customHeight="1">
      <c r="A506" s="35">
        <f t="shared" si="89"/>
        <v>486</v>
      </c>
      <c r="B506" s="29"/>
      <c r="C506" s="251"/>
      <c r="D506" s="30"/>
      <c r="E506" s="252" t="str">
        <f t="shared" si="90"/>
        <v/>
      </c>
      <c r="F506" s="255" t="str">
        <f t="shared" si="91"/>
        <v/>
      </c>
      <c r="G506" s="31" t="str">
        <f t="shared" si="92"/>
        <v/>
      </c>
      <c r="H506" s="30"/>
      <c r="I506" s="30"/>
      <c r="J506" s="30"/>
      <c r="K506" s="256" t="str">
        <f t="shared" si="93"/>
        <v/>
      </c>
      <c r="L506" s="257" t="str">
        <f t="shared" si="94"/>
        <v/>
      </c>
      <c r="M506" s="258"/>
      <c r="N506" s="31" t="str">
        <f t="shared" si="95"/>
        <v/>
      </c>
      <c r="O506" s="251"/>
      <c r="P506" s="449" t="str">
        <f t="shared" si="88"/>
        <v/>
      </c>
    </row>
    <row r="507" spans="1:16" ht="15" customHeight="1">
      <c r="A507" s="35">
        <f t="shared" si="89"/>
        <v>487</v>
      </c>
      <c r="B507" s="29"/>
      <c r="C507" s="251"/>
      <c r="D507" s="30"/>
      <c r="E507" s="252" t="str">
        <f t="shared" si="90"/>
        <v/>
      </c>
      <c r="F507" s="255" t="str">
        <f t="shared" si="91"/>
        <v/>
      </c>
      <c r="G507" s="31" t="str">
        <f t="shared" si="92"/>
        <v/>
      </c>
      <c r="H507" s="30"/>
      <c r="I507" s="30"/>
      <c r="J507" s="30"/>
      <c r="K507" s="256" t="str">
        <f t="shared" si="93"/>
        <v/>
      </c>
      <c r="L507" s="257" t="str">
        <f t="shared" si="94"/>
        <v/>
      </c>
      <c r="M507" s="258"/>
      <c r="N507" s="31" t="str">
        <f t="shared" si="95"/>
        <v/>
      </c>
      <c r="O507" s="251"/>
      <c r="P507" s="449" t="str">
        <f t="shared" si="88"/>
        <v/>
      </c>
    </row>
    <row r="508" spans="1:16" ht="15" customHeight="1">
      <c r="A508" s="35">
        <f t="shared" si="89"/>
        <v>488</v>
      </c>
      <c r="B508" s="29"/>
      <c r="C508" s="251"/>
      <c r="D508" s="30"/>
      <c r="E508" s="252" t="str">
        <f t="shared" si="90"/>
        <v/>
      </c>
      <c r="F508" s="255" t="str">
        <f t="shared" si="91"/>
        <v/>
      </c>
      <c r="G508" s="31" t="str">
        <f t="shared" si="92"/>
        <v/>
      </c>
      <c r="H508" s="30"/>
      <c r="I508" s="30"/>
      <c r="J508" s="30"/>
      <c r="K508" s="256" t="str">
        <f t="shared" si="93"/>
        <v/>
      </c>
      <c r="L508" s="257" t="str">
        <f t="shared" si="94"/>
        <v/>
      </c>
      <c r="M508" s="258"/>
      <c r="N508" s="31" t="str">
        <f t="shared" si="95"/>
        <v/>
      </c>
      <c r="O508" s="251"/>
      <c r="P508" s="449" t="str">
        <f t="shared" si="88"/>
        <v/>
      </c>
    </row>
    <row r="509" spans="1:16" ht="15" customHeight="1">
      <c r="A509" s="35">
        <f t="shared" si="89"/>
        <v>489</v>
      </c>
      <c r="B509" s="29"/>
      <c r="C509" s="251"/>
      <c r="D509" s="30"/>
      <c r="E509" s="252" t="str">
        <f t="shared" si="90"/>
        <v/>
      </c>
      <c r="F509" s="255" t="str">
        <f t="shared" si="91"/>
        <v/>
      </c>
      <c r="G509" s="31" t="str">
        <f t="shared" si="92"/>
        <v/>
      </c>
      <c r="H509" s="30"/>
      <c r="I509" s="30"/>
      <c r="J509" s="30"/>
      <c r="K509" s="256" t="str">
        <f t="shared" si="93"/>
        <v/>
      </c>
      <c r="L509" s="257" t="str">
        <f t="shared" si="94"/>
        <v/>
      </c>
      <c r="M509" s="258"/>
      <c r="N509" s="31" t="str">
        <f t="shared" si="95"/>
        <v/>
      </c>
      <c r="O509" s="251"/>
      <c r="P509" s="449" t="str">
        <f t="shared" si="88"/>
        <v/>
      </c>
    </row>
    <row r="510" spans="1:16" ht="15" customHeight="1">
      <c r="A510" s="35">
        <f t="shared" si="89"/>
        <v>490</v>
      </c>
      <c r="B510" s="29"/>
      <c r="C510" s="251"/>
      <c r="D510" s="30"/>
      <c r="E510" s="252" t="str">
        <f t="shared" si="90"/>
        <v/>
      </c>
      <c r="F510" s="255" t="str">
        <f t="shared" si="91"/>
        <v/>
      </c>
      <c r="G510" s="31" t="str">
        <f t="shared" si="92"/>
        <v/>
      </c>
      <c r="H510" s="30"/>
      <c r="I510" s="30"/>
      <c r="J510" s="30"/>
      <c r="K510" s="256" t="str">
        <f t="shared" si="93"/>
        <v/>
      </c>
      <c r="L510" s="257" t="str">
        <f t="shared" si="94"/>
        <v/>
      </c>
      <c r="M510" s="258"/>
      <c r="N510" s="31" t="str">
        <f t="shared" si="95"/>
        <v/>
      </c>
      <c r="O510" s="251"/>
      <c r="P510" s="449" t="str">
        <f t="shared" si="88"/>
        <v/>
      </c>
    </row>
    <row r="511" spans="1:16" ht="15" customHeight="1">
      <c r="A511" s="35">
        <f t="shared" si="89"/>
        <v>491</v>
      </c>
      <c r="B511" s="29"/>
      <c r="C511" s="251"/>
      <c r="D511" s="30"/>
      <c r="E511" s="252" t="str">
        <f t="shared" si="90"/>
        <v/>
      </c>
      <c r="F511" s="255" t="str">
        <f t="shared" si="91"/>
        <v/>
      </c>
      <c r="G511" s="31" t="str">
        <f t="shared" si="92"/>
        <v/>
      </c>
      <c r="H511" s="30"/>
      <c r="I511" s="30"/>
      <c r="J511" s="30"/>
      <c r="K511" s="256" t="str">
        <f t="shared" si="93"/>
        <v/>
      </c>
      <c r="L511" s="257" t="str">
        <f t="shared" si="94"/>
        <v/>
      </c>
      <c r="M511" s="258"/>
      <c r="N511" s="31" t="str">
        <f t="shared" si="95"/>
        <v/>
      </c>
      <c r="O511" s="251"/>
      <c r="P511" s="449" t="str">
        <f t="shared" si="88"/>
        <v/>
      </c>
    </row>
    <row r="512" spans="1:16" ht="15" customHeight="1">
      <c r="A512" s="35">
        <f t="shared" si="89"/>
        <v>492</v>
      </c>
      <c r="B512" s="29"/>
      <c r="C512" s="251"/>
      <c r="D512" s="30"/>
      <c r="E512" s="252" t="str">
        <f t="shared" si="90"/>
        <v/>
      </c>
      <c r="F512" s="255" t="str">
        <f t="shared" si="91"/>
        <v/>
      </c>
      <c r="G512" s="31" t="str">
        <f t="shared" si="92"/>
        <v/>
      </c>
      <c r="H512" s="30"/>
      <c r="I512" s="30"/>
      <c r="J512" s="30"/>
      <c r="K512" s="256" t="str">
        <f t="shared" si="93"/>
        <v/>
      </c>
      <c r="L512" s="257" t="str">
        <f t="shared" si="94"/>
        <v/>
      </c>
      <c r="M512" s="258"/>
      <c r="N512" s="31" t="str">
        <f t="shared" si="95"/>
        <v/>
      </c>
      <c r="O512" s="251"/>
      <c r="P512" s="449" t="str">
        <f t="shared" si="88"/>
        <v/>
      </c>
    </row>
    <row r="513" spans="1:16" ht="15" customHeight="1">
      <c r="A513" s="35">
        <f t="shared" si="89"/>
        <v>493</v>
      </c>
      <c r="B513" s="29"/>
      <c r="C513" s="251"/>
      <c r="D513" s="30"/>
      <c r="E513" s="252" t="str">
        <f t="shared" si="90"/>
        <v/>
      </c>
      <c r="F513" s="255" t="str">
        <f t="shared" si="91"/>
        <v/>
      </c>
      <c r="G513" s="31" t="str">
        <f t="shared" si="92"/>
        <v/>
      </c>
      <c r="H513" s="30"/>
      <c r="I513" s="30"/>
      <c r="J513" s="30"/>
      <c r="K513" s="256" t="str">
        <f t="shared" si="93"/>
        <v/>
      </c>
      <c r="L513" s="257" t="str">
        <f t="shared" si="94"/>
        <v/>
      </c>
      <c r="M513" s="258"/>
      <c r="N513" s="31" t="str">
        <f t="shared" si="95"/>
        <v/>
      </c>
      <c r="O513" s="251"/>
      <c r="P513" s="449" t="str">
        <f t="shared" si="88"/>
        <v/>
      </c>
    </row>
    <row r="514" spans="1:16" ht="15" customHeight="1">
      <c r="A514" s="35">
        <f t="shared" si="89"/>
        <v>494</v>
      </c>
      <c r="B514" s="29"/>
      <c r="C514" s="251"/>
      <c r="D514" s="30"/>
      <c r="E514" s="252" t="str">
        <f t="shared" si="90"/>
        <v/>
      </c>
      <c r="F514" s="255" t="str">
        <f t="shared" si="91"/>
        <v/>
      </c>
      <c r="G514" s="31" t="str">
        <f t="shared" si="92"/>
        <v/>
      </c>
      <c r="H514" s="30"/>
      <c r="I514" s="30"/>
      <c r="J514" s="30"/>
      <c r="K514" s="256" t="str">
        <f t="shared" si="93"/>
        <v/>
      </c>
      <c r="L514" s="257" t="str">
        <f t="shared" si="94"/>
        <v/>
      </c>
      <c r="M514" s="258"/>
      <c r="N514" s="31" t="str">
        <f t="shared" si="95"/>
        <v/>
      </c>
      <c r="O514" s="251"/>
      <c r="P514" s="449" t="str">
        <f t="shared" si="88"/>
        <v/>
      </c>
    </row>
    <row r="515" spans="1:16" ht="15" customHeight="1">
      <c r="A515" s="35">
        <f t="shared" si="89"/>
        <v>495</v>
      </c>
      <c r="B515" s="29"/>
      <c r="C515" s="251"/>
      <c r="D515" s="30"/>
      <c r="E515" s="252" t="str">
        <f t="shared" si="90"/>
        <v/>
      </c>
      <c r="F515" s="255" t="str">
        <f t="shared" si="91"/>
        <v/>
      </c>
      <c r="G515" s="31" t="str">
        <f t="shared" si="92"/>
        <v/>
      </c>
      <c r="H515" s="30"/>
      <c r="I515" s="30"/>
      <c r="J515" s="30"/>
      <c r="K515" s="256" t="str">
        <f t="shared" si="93"/>
        <v/>
      </c>
      <c r="L515" s="257" t="str">
        <f t="shared" si="94"/>
        <v/>
      </c>
      <c r="M515" s="258"/>
      <c r="N515" s="31" t="str">
        <f t="shared" si="95"/>
        <v/>
      </c>
      <c r="O515" s="251"/>
      <c r="P515" s="449" t="str">
        <f t="shared" si="88"/>
        <v/>
      </c>
    </row>
    <row r="516" spans="1:16" ht="15" customHeight="1">
      <c r="A516" s="35">
        <f t="shared" si="89"/>
        <v>496</v>
      </c>
      <c r="B516" s="29"/>
      <c r="C516" s="251"/>
      <c r="D516" s="30"/>
      <c r="E516" s="252" t="str">
        <f t="shared" si="90"/>
        <v/>
      </c>
      <c r="F516" s="255" t="str">
        <f t="shared" si="91"/>
        <v/>
      </c>
      <c r="G516" s="31" t="str">
        <f t="shared" si="92"/>
        <v/>
      </c>
      <c r="H516" s="30"/>
      <c r="I516" s="30"/>
      <c r="J516" s="30"/>
      <c r="K516" s="256" t="str">
        <f t="shared" si="93"/>
        <v/>
      </c>
      <c r="L516" s="257" t="str">
        <f t="shared" si="94"/>
        <v/>
      </c>
      <c r="M516" s="258"/>
      <c r="N516" s="31" t="str">
        <f t="shared" si="95"/>
        <v/>
      </c>
      <c r="O516" s="251"/>
      <c r="P516" s="449" t="str">
        <f t="shared" si="88"/>
        <v/>
      </c>
    </row>
    <row r="517" spans="1:16" ht="15" customHeight="1">
      <c r="A517" s="35">
        <f t="shared" si="89"/>
        <v>497</v>
      </c>
      <c r="B517" s="29"/>
      <c r="C517" s="251"/>
      <c r="D517" s="30"/>
      <c r="E517" s="252" t="str">
        <f t="shared" si="90"/>
        <v/>
      </c>
      <c r="F517" s="255" t="str">
        <f t="shared" si="91"/>
        <v/>
      </c>
      <c r="G517" s="31" t="str">
        <f t="shared" si="92"/>
        <v/>
      </c>
      <c r="H517" s="30"/>
      <c r="I517" s="30"/>
      <c r="J517" s="30"/>
      <c r="K517" s="256" t="str">
        <f t="shared" si="93"/>
        <v/>
      </c>
      <c r="L517" s="257" t="str">
        <f t="shared" si="94"/>
        <v/>
      </c>
      <c r="M517" s="258"/>
      <c r="N517" s="31" t="str">
        <f t="shared" si="95"/>
        <v/>
      </c>
      <c r="O517" s="251"/>
      <c r="P517" s="449" t="str">
        <f t="shared" si="88"/>
        <v/>
      </c>
    </row>
    <row r="518" spans="1:16" ht="15" customHeight="1">
      <c r="A518" s="35">
        <f t="shared" si="89"/>
        <v>498</v>
      </c>
      <c r="B518" s="29"/>
      <c r="C518" s="251"/>
      <c r="D518" s="30"/>
      <c r="E518" s="252" t="str">
        <f t="shared" si="90"/>
        <v/>
      </c>
      <c r="F518" s="255" t="str">
        <f t="shared" si="91"/>
        <v/>
      </c>
      <c r="G518" s="31" t="str">
        <f t="shared" si="92"/>
        <v/>
      </c>
      <c r="H518" s="30"/>
      <c r="I518" s="30"/>
      <c r="J518" s="30"/>
      <c r="K518" s="256" t="str">
        <f t="shared" si="93"/>
        <v/>
      </c>
      <c r="L518" s="257" t="str">
        <f t="shared" si="94"/>
        <v/>
      </c>
      <c r="M518" s="258"/>
      <c r="N518" s="31" t="str">
        <f t="shared" si="95"/>
        <v/>
      </c>
      <c r="O518" s="251"/>
      <c r="P518" s="449" t="str">
        <f t="shared" si="88"/>
        <v/>
      </c>
    </row>
    <row r="519" spans="1:16" ht="15" customHeight="1">
      <c r="A519" s="35">
        <f t="shared" si="89"/>
        <v>499</v>
      </c>
      <c r="B519" s="29"/>
      <c r="C519" s="251"/>
      <c r="D519" s="30"/>
      <c r="E519" s="252" t="str">
        <f t="shared" si="90"/>
        <v/>
      </c>
      <c r="F519" s="255" t="str">
        <f t="shared" si="91"/>
        <v/>
      </c>
      <c r="G519" s="31" t="str">
        <f t="shared" si="92"/>
        <v/>
      </c>
      <c r="H519" s="30"/>
      <c r="I519" s="30"/>
      <c r="J519" s="30"/>
      <c r="K519" s="256" t="str">
        <f t="shared" si="93"/>
        <v/>
      </c>
      <c r="L519" s="257" t="str">
        <f t="shared" si="94"/>
        <v/>
      </c>
      <c r="M519" s="258"/>
      <c r="N519" s="31" t="str">
        <f t="shared" si="95"/>
        <v/>
      </c>
      <c r="O519" s="251"/>
      <c r="P519" s="449" t="str">
        <f t="shared" si="88"/>
        <v/>
      </c>
    </row>
    <row r="520" spans="1:16" ht="15" customHeight="1">
      <c r="A520" s="35">
        <f t="shared" si="89"/>
        <v>500</v>
      </c>
      <c r="B520" s="29"/>
      <c r="C520" s="251"/>
      <c r="D520" s="30"/>
      <c r="E520" s="252" t="str">
        <f t="shared" si="90"/>
        <v/>
      </c>
      <c r="F520" s="255" t="str">
        <f t="shared" si="91"/>
        <v/>
      </c>
      <c r="G520" s="31" t="str">
        <f t="shared" si="92"/>
        <v/>
      </c>
      <c r="H520" s="30"/>
      <c r="I520" s="30"/>
      <c r="J520" s="30"/>
      <c r="K520" s="256" t="str">
        <f t="shared" si="93"/>
        <v/>
      </c>
      <c r="L520" s="257" t="str">
        <f t="shared" si="94"/>
        <v/>
      </c>
      <c r="M520" s="258"/>
      <c r="N520" s="31" t="str">
        <f t="shared" si="95"/>
        <v/>
      </c>
      <c r="O520" s="251"/>
      <c r="P520" s="449" t="str">
        <f t="shared" si="88"/>
        <v/>
      </c>
    </row>
    <row r="521" spans="1:16" ht="15" customHeight="1">
      <c r="A521" s="35">
        <f t="shared" si="89"/>
        <v>501</v>
      </c>
      <c r="B521" s="29"/>
      <c r="C521" s="251"/>
      <c r="D521" s="30"/>
      <c r="E521" s="252" t="str">
        <f t="shared" si="90"/>
        <v/>
      </c>
      <c r="F521" s="255" t="str">
        <f t="shared" si="91"/>
        <v/>
      </c>
      <c r="G521" s="31" t="str">
        <f t="shared" si="92"/>
        <v/>
      </c>
      <c r="H521" s="30"/>
      <c r="I521" s="30"/>
      <c r="J521" s="30"/>
      <c r="K521" s="256" t="str">
        <f t="shared" si="93"/>
        <v/>
      </c>
      <c r="L521" s="257" t="str">
        <f t="shared" si="94"/>
        <v/>
      </c>
      <c r="M521" s="258"/>
      <c r="N521" s="31" t="str">
        <f t="shared" si="95"/>
        <v/>
      </c>
      <c r="O521" s="251"/>
      <c r="P521" s="449" t="str">
        <f t="shared" si="88"/>
        <v/>
      </c>
    </row>
    <row r="522" spans="1:16" ht="15" customHeight="1">
      <c r="A522" s="35">
        <f t="shared" si="89"/>
        <v>502</v>
      </c>
      <c r="B522" s="29"/>
      <c r="C522" s="251"/>
      <c r="D522" s="30"/>
      <c r="E522" s="252" t="str">
        <f t="shared" si="90"/>
        <v/>
      </c>
      <c r="F522" s="255" t="str">
        <f t="shared" si="91"/>
        <v/>
      </c>
      <c r="G522" s="31" t="str">
        <f t="shared" si="92"/>
        <v/>
      </c>
      <c r="H522" s="30"/>
      <c r="I522" s="30"/>
      <c r="J522" s="30"/>
      <c r="K522" s="256" t="str">
        <f t="shared" si="93"/>
        <v/>
      </c>
      <c r="L522" s="257" t="str">
        <f t="shared" si="94"/>
        <v/>
      </c>
      <c r="M522" s="258"/>
      <c r="N522" s="31" t="str">
        <f t="shared" si="95"/>
        <v/>
      </c>
      <c r="O522" s="251"/>
      <c r="P522" s="449" t="str">
        <f t="shared" si="88"/>
        <v/>
      </c>
    </row>
    <row r="523" spans="1:16" ht="15" customHeight="1">
      <c r="A523" s="35">
        <f t="shared" si="89"/>
        <v>503</v>
      </c>
      <c r="B523" s="29"/>
      <c r="C523" s="251"/>
      <c r="D523" s="30"/>
      <c r="E523" s="252" t="str">
        <f t="shared" si="90"/>
        <v/>
      </c>
      <c r="F523" s="255" t="str">
        <f t="shared" si="91"/>
        <v/>
      </c>
      <c r="G523" s="31" t="str">
        <f t="shared" si="92"/>
        <v/>
      </c>
      <c r="H523" s="30"/>
      <c r="I523" s="30"/>
      <c r="J523" s="30"/>
      <c r="K523" s="256" t="str">
        <f t="shared" si="93"/>
        <v/>
      </c>
      <c r="L523" s="257" t="str">
        <f t="shared" si="94"/>
        <v/>
      </c>
      <c r="M523" s="258"/>
      <c r="N523" s="31" t="str">
        <f t="shared" si="95"/>
        <v/>
      </c>
      <c r="O523" s="251"/>
      <c r="P523" s="449" t="str">
        <f t="shared" si="88"/>
        <v/>
      </c>
    </row>
    <row r="524" spans="1:16" ht="15" customHeight="1">
      <c r="A524" s="35">
        <f t="shared" si="89"/>
        <v>504</v>
      </c>
      <c r="B524" s="29"/>
      <c r="C524" s="251"/>
      <c r="D524" s="30"/>
      <c r="E524" s="252" t="str">
        <f t="shared" si="90"/>
        <v/>
      </c>
      <c r="F524" s="255" t="str">
        <f t="shared" si="91"/>
        <v/>
      </c>
      <c r="G524" s="31" t="str">
        <f t="shared" si="92"/>
        <v/>
      </c>
      <c r="H524" s="30"/>
      <c r="I524" s="30"/>
      <c r="J524" s="30"/>
      <c r="K524" s="256" t="str">
        <f t="shared" si="93"/>
        <v/>
      </c>
      <c r="L524" s="257" t="str">
        <f t="shared" si="94"/>
        <v/>
      </c>
      <c r="M524" s="258"/>
      <c r="N524" s="31" t="str">
        <f t="shared" si="95"/>
        <v/>
      </c>
      <c r="O524" s="251"/>
      <c r="P524" s="449" t="str">
        <f t="shared" si="88"/>
        <v/>
      </c>
    </row>
    <row r="525" spans="1:16" ht="15" customHeight="1">
      <c r="A525" s="35">
        <f t="shared" si="89"/>
        <v>505</v>
      </c>
      <c r="B525" s="29"/>
      <c r="C525" s="251"/>
      <c r="D525" s="30"/>
      <c r="E525" s="252" t="str">
        <f t="shared" si="90"/>
        <v/>
      </c>
      <c r="F525" s="255" t="str">
        <f t="shared" si="91"/>
        <v/>
      </c>
      <c r="G525" s="31" t="str">
        <f t="shared" si="92"/>
        <v/>
      </c>
      <c r="H525" s="30"/>
      <c r="I525" s="30"/>
      <c r="J525" s="30"/>
      <c r="K525" s="256" t="str">
        <f t="shared" si="93"/>
        <v/>
      </c>
      <c r="L525" s="257" t="str">
        <f t="shared" si="94"/>
        <v/>
      </c>
      <c r="M525" s="258"/>
      <c r="N525" s="31" t="str">
        <f t="shared" si="95"/>
        <v/>
      </c>
      <c r="O525" s="251"/>
      <c r="P525" s="449" t="str">
        <f t="shared" si="88"/>
        <v/>
      </c>
    </row>
    <row r="526" spans="1:16" ht="15" customHeight="1">
      <c r="A526" s="35">
        <f t="shared" si="89"/>
        <v>506</v>
      </c>
      <c r="B526" s="29"/>
      <c r="C526" s="251"/>
      <c r="D526" s="30"/>
      <c r="E526" s="252" t="str">
        <f t="shared" si="90"/>
        <v/>
      </c>
      <c r="F526" s="255" t="str">
        <f t="shared" si="91"/>
        <v/>
      </c>
      <c r="G526" s="31" t="str">
        <f t="shared" si="92"/>
        <v/>
      </c>
      <c r="H526" s="30"/>
      <c r="I526" s="30"/>
      <c r="J526" s="30"/>
      <c r="K526" s="256" t="str">
        <f t="shared" si="93"/>
        <v/>
      </c>
      <c r="L526" s="257" t="str">
        <f t="shared" si="94"/>
        <v/>
      </c>
      <c r="M526" s="258"/>
      <c r="N526" s="31" t="str">
        <f t="shared" si="95"/>
        <v/>
      </c>
      <c r="O526" s="251"/>
      <c r="P526" s="449" t="str">
        <f t="shared" si="88"/>
        <v/>
      </c>
    </row>
    <row r="527" spans="1:16" ht="15" customHeight="1">
      <c r="A527" s="35">
        <f t="shared" si="89"/>
        <v>507</v>
      </c>
      <c r="B527" s="29"/>
      <c r="C527" s="251"/>
      <c r="D527" s="30"/>
      <c r="E527" s="252" t="str">
        <f t="shared" si="90"/>
        <v/>
      </c>
      <c r="F527" s="255" t="str">
        <f t="shared" si="91"/>
        <v/>
      </c>
      <c r="G527" s="31" t="str">
        <f t="shared" si="92"/>
        <v/>
      </c>
      <c r="H527" s="30"/>
      <c r="I527" s="30"/>
      <c r="J527" s="30"/>
      <c r="K527" s="256" t="str">
        <f t="shared" si="93"/>
        <v/>
      </c>
      <c r="L527" s="257" t="str">
        <f t="shared" si="94"/>
        <v/>
      </c>
      <c r="M527" s="258"/>
      <c r="N527" s="31" t="str">
        <f t="shared" si="95"/>
        <v/>
      </c>
      <c r="O527" s="251"/>
      <c r="P527" s="449" t="str">
        <f t="shared" si="88"/>
        <v/>
      </c>
    </row>
    <row r="528" spans="1:16" ht="15" customHeight="1">
      <c r="A528" s="35">
        <f t="shared" si="89"/>
        <v>508</v>
      </c>
      <c r="B528" s="29"/>
      <c r="C528" s="251"/>
      <c r="D528" s="30"/>
      <c r="E528" s="252" t="str">
        <f t="shared" si="90"/>
        <v/>
      </c>
      <c r="F528" s="255" t="str">
        <f t="shared" si="91"/>
        <v/>
      </c>
      <c r="G528" s="31" t="str">
        <f t="shared" si="92"/>
        <v/>
      </c>
      <c r="H528" s="30"/>
      <c r="I528" s="30"/>
      <c r="J528" s="30"/>
      <c r="K528" s="256" t="str">
        <f t="shared" si="93"/>
        <v/>
      </c>
      <c r="L528" s="257" t="str">
        <f t="shared" si="94"/>
        <v/>
      </c>
      <c r="M528" s="258"/>
      <c r="N528" s="31" t="str">
        <f t="shared" si="95"/>
        <v/>
      </c>
      <c r="O528" s="251"/>
      <c r="P528" s="449" t="str">
        <f t="shared" si="88"/>
        <v/>
      </c>
    </row>
    <row r="529" spans="1:16" ht="15" customHeight="1">
      <c r="A529" s="35">
        <f t="shared" si="89"/>
        <v>509</v>
      </c>
      <c r="B529" s="29"/>
      <c r="C529" s="251"/>
      <c r="D529" s="30"/>
      <c r="E529" s="252" t="str">
        <f t="shared" si="90"/>
        <v/>
      </c>
      <c r="F529" s="255" t="str">
        <f t="shared" si="91"/>
        <v/>
      </c>
      <c r="G529" s="31" t="str">
        <f t="shared" si="92"/>
        <v/>
      </c>
      <c r="H529" s="30"/>
      <c r="I529" s="30"/>
      <c r="J529" s="30"/>
      <c r="K529" s="256" t="str">
        <f t="shared" si="93"/>
        <v/>
      </c>
      <c r="L529" s="257" t="str">
        <f t="shared" si="94"/>
        <v/>
      </c>
      <c r="M529" s="258"/>
      <c r="N529" s="31" t="str">
        <f t="shared" si="95"/>
        <v/>
      </c>
      <c r="O529" s="251"/>
      <c r="P529" s="449" t="str">
        <f t="shared" si="88"/>
        <v/>
      </c>
    </row>
    <row r="530" spans="1:16" ht="15" customHeight="1">
      <c r="A530" s="35">
        <f t="shared" si="89"/>
        <v>510</v>
      </c>
      <c r="B530" s="29"/>
      <c r="C530" s="251"/>
      <c r="D530" s="30"/>
      <c r="E530" s="252" t="str">
        <f t="shared" si="90"/>
        <v/>
      </c>
      <c r="F530" s="255" t="str">
        <f t="shared" si="91"/>
        <v/>
      </c>
      <c r="G530" s="31" t="str">
        <f t="shared" si="92"/>
        <v/>
      </c>
      <c r="H530" s="30"/>
      <c r="I530" s="30"/>
      <c r="J530" s="30"/>
      <c r="K530" s="256" t="str">
        <f t="shared" si="93"/>
        <v/>
      </c>
      <c r="L530" s="257" t="str">
        <f t="shared" si="94"/>
        <v/>
      </c>
      <c r="M530" s="258"/>
      <c r="N530" s="31" t="str">
        <f t="shared" si="95"/>
        <v/>
      </c>
      <c r="O530" s="251"/>
      <c r="P530" s="449" t="str">
        <f t="shared" si="88"/>
        <v/>
      </c>
    </row>
    <row r="531" spans="1:16" ht="15" customHeight="1">
      <c r="A531" s="35">
        <f t="shared" si="89"/>
        <v>511</v>
      </c>
      <c r="B531" s="29"/>
      <c r="C531" s="251"/>
      <c r="D531" s="30"/>
      <c r="E531" s="252" t="str">
        <f t="shared" si="90"/>
        <v/>
      </c>
      <c r="F531" s="255" t="str">
        <f t="shared" si="91"/>
        <v/>
      </c>
      <c r="G531" s="31" t="str">
        <f t="shared" si="92"/>
        <v/>
      </c>
      <c r="H531" s="30"/>
      <c r="I531" s="30"/>
      <c r="J531" s="30"/>
      <c r="K531" s="256" t="str">
        <f t="shared" si="93"/>
        <v/>
      </c>
      <c r="L531" s="257" t="str">
        <f t="shared" si="94"/>
        <v/>
      </c>
      <c r="M531" s="258"/>
      <c r="N531" s="31" t="str">
        <f t="shared" si="95"/>
        <v/>
      </c>
      <c r="O531" s="251"/>
      <c r="P531" s="449" t="str">
        <f t="shared" si="88"/>
        <v/>
      </c>
    </row>
    <row r="532" spans="1:16" ht="15" customHeight="1">
      <c r="A532" s="35">
        <f t="shared" si="89"/>
        <v>512</v>
      </c>
      <c r="B532" s="29"/>
      <c r="C532" s="251"/>
      <c r="D532" s="30"/>
      <c r="E532" s="252" t="str">
        <f t="shared" si="90"/>
        <v/>
      </c>
      <c r="F532" s="255" t="str">
        <f t="shared" si="91"/>
        <v/>
      </c>
      <c r="G532" s="31" t="str">
        <f t="shared" si="92"/>
        <v/>
      </c>
      <c r="H532" s="30"/>
      <c r="I532" s="30"/>
      <c r="J532" s="30"/>
      <c r="K532" s="256" t="str">
        <f t="shared" si="93"/>
        <v/>
      </c>
      <c r="L532" s="257" t="str">
        <f t="shared" si="94"/>
        <v/>
      </c>
      <c r="M532" s="258"/>
      <c r="N532" s="31" t="str">
        <f t="shared" si="95"/>
        <v/>
      </c>
      <c r="O532" s="251"/>
      <c r="P532" s="449" t="str">
        <f t="shared" si="88"/>
        <v/>
      </c>
    </row>
    <row r="533" spans="1:16" ht="15" customHeight="1">
      <c r="A533" s="35">
        <f t="shared" si="89"/>
        <v>513</v>
      </c>
      <c r="B533" s="29"/>
      <c r="C533" s="251"/>
      <c r="D533" s="30"/>
      <c r="E533" s="252" t="str">
        <f t="shared" si="90"/>
        <v/>
      </c>
      <c r="F533" s="255" t="str">
        <f t="shared" si="91"/>
        <v/>
      </c>
      <c r="G533" s="31" t="str">
        <f t="shared" si="92"/>
        <v/>
      </c>
      <c r="H533" s="30"/>
      <c r="I533" s="30"/>
      <c r="J533" s="30"/>
      <c r="K533" s="256" t="str">
        <f t="shared" si="93"/>
        <v/>
      </c>
      <c r="L533" s="257" t="str">
        <f t="shared" si="94"/>
        <v/>
      </c>
      <c r="M533" s="258"/>
      <c r="N533" s="31" t="str">
        <f t="shared" si="95"/>
        <v/>
      </c>
      <c r="O533" s="251"/>
      <c r="P533" s="449" t="str">
        <f t="shared" si="88"/>
        <v/>
      </c>
    </row>
    <row r="534" spans="1:16" ht="15" customHeight="1">
      <c r="A534" s="35">
        <f t="shared" si="89"/>
        <v>514</v>
      </c>
      <c r="B534" s="29"/>
      <c r="C534" s="251"/>
      <c r="D534" s="30"/>
      <c r="E534" s="252" t="str">
        <f t="shared" si="90"/>
        <v/>
      </c>
      <c r="F534" s="255" t="str">
        <f t="shared" si="91"/>
        <v/>
      </c>
      <c r="G534" s="31" t="str">
        <f t="shared" si="92"/>
        <v/>
      </c>
      <c r="H534" s="30"/>
      <c r="I534" s="30"/>
      <c r="J534" s="30"/>
      <c r="K534" s="256" t="str">
        <f t="shared" si="93"/>
        <v/>
      </c>
      <c r="L534" s="257" t="str">
        <f t="shared" si="94"/>
        <v/>
      </c>
      <c r="M534" s="258"/>
      <c r="N534" s="31" t="str">
        <f t="shared" si="95"/>
        <v/>
      </c>
      <c r="O534" s="251"/>
      <c r="P534" s="449" t="str">
        <f t="shared" si="88"/>
        <v/>
      </c>
    </row>
    <row r="535" spans="1:16" ht="15" customHeight="1">
      <c r="A535" s="35">
        <f t="shared" si="89"/>
        <v>515</v>
      </c>
      <c r="B535" s="29"/>
      <c r="C535" s="251"/>
      <c r="D535" s="30"/>
      <c r="E535" s="252" t="str">
        <f t="shared" si="90"/>
        <v/>
      </c>
      <c r="F535" s="255" t="str">
        <f t="shared" si="91"/>
        <v/>
      </c>
      <c r="G535" s="31" t="str">
        <f t="shared" si="92"/>
        <v/>
      </c>
      <c r="H535" s="30"/>
      <c r="I535" s="30"/>
      <c r="J535" s="30"/>
      <c r="K535" s="256" t="str">
        <f t="shared" si="93"/>
        <v/>
      </c>
      <c r="L535" s="257" t="str">
        <f t="shared" si="94"/>
        <v/>
      </c>
      <c r="M535" s="258"/>
      <c r="N535" s="31" t="str">
        <f t="shared" si="95"/>
        <v/>
      </c>
      <c r="O535" s="251"/>
      <c r="P535" s="449" t="str">
        <f t="shared" si="88"/>
        <v/>
      </c>
    </row>
    <row r="536" spans="1:16" ht="15" customHeight="1">
      <c r="A536" s="35">
        <f t="shared" si="89"/>
        <v>516</v>
      </c>
      <c r="B536" s="29"/>
      <c r="C536" s="251"/>
      <c r="D536" s="30"/>
      <c r="E536" s="252" t="str">
        <f t="shared" si="90"/>
        <v/>
      </c>
      <c r="F536" s="255" t="str">
        <f t="shared" si="91"/>
        <v/>
      </c>
      <c r="G536" s="31" t="str">
        <f t="shared" si="92"/>
        <v/>
      </c>
      <c r="H536" s="30"/>
      <c r="I536" s="30"/>
      <c r="J536" s="30"/>
      <c r="K536" s="256" t="str">
        <f t="shared" si="93"/>
        <v/>
      </c>
      <c r="L536" s="257" t="str">
        <f t="shared" si="94"/>
        <v/>
      </c>
      <c r="M536" s="258"/>
      <c r="N536" s="31" t="str">
        <f t="shared" si="95"/>
        <v/>
      </c>
      <c r="O536" s="251"/>
      <c r="P536" s="449" t="str">
        <f t="shared" si="88"/>
        <v/>
      </c>
    </row>
    <row r="537" spans="1:16" ht="15" customHeight="1">
      <c r="A537" s="35">
        <f t="shared" si="89"/>
        <v>517</v>
      </c>
      <c r="B537" s="29"/>
      <c r="C537" s="251"/>
      <c r="D537" s="30"/>
      <c r="E537" s="252" t="str">
        <f t="shared" si="90"/>
        <v/>
      </c>
      <c r="F537" s="255" t="str">
        <f t="shared" si="91"/>
        <v/>
      </c>
      <c r="G537" s="31" t="str">
        <f t="shared" si="92"/>
        <v/>
      </c>
      <c r="H537" s="30"/>
      <c r="I537" s="30"/>
      <c r="J537" s="30"/>
      <c r="K537" s="256" t="str">
        <f t="shared" si="93"/>
        <v/>
      </c>
      <c r="L537" s="257" t="str">
        <f t="shared" si="94"/>
        <v/>
      </c>
      <c r="M537" s="258"/>
      <c r="N537" s="31" t="str">
        <f t="shared" si="95"/>
        <v/>
      </c>
      <c r="O537" s="251"/>
      <c r="P537" s="449" t="str">
        <f t="shared" si="88"/>
        <v/>
      </c>
    </row>
    <row r="538" spans="1:16" ht="15" customHeight="1">
      <c r="A538" s="35">
        <f t="shared" si="89"/>
        <v>518</v>
      </c>
      <c r="B538" s="29"/>
      <c r="C538" s="251"/>
      <c r="D538" s="30"/>
      <c r="E538" s="252" t="str">
        <f t="shared" si="90"/>
        <v/>
      </c>
      <c r="F538" s="255" t="str">
        <f t="shared" si="91"/>
        <v/>
      </c>
      <c r="G538" s="31" t="str">
        <f t="shared" si="92"/>
        <v/>
      </c>
      <c r="H538" s="30"/>
      <c r="I538" s="30"/>
      <c r="J538" s="30"/>
      <c r="K538" s="256" t="str">
        <f t="shared" si="93"/>
        <v/>
      </c>
      <c r="L538" s="257" t="str">
        <f t="shared" si="94"/>
        <v/>
      </c>
      <c r="M538" s="258"/>
      <c r="N538" s="31" t="str">
        <f t="shared" si="95"/>
        <v/>
      </c>
      <c r="O538" s="251"/>
      <c r="P538" s="449" t="str">
        <f t="shared" si="88"/>
        <v/>
      </c>
    </row>
    <row r="539" spans="1:16" ht="15" customHeight="1">
      <c r="A539" s="35">
        <f t="shared" si="89"/>
        <v>519</v>
      </c>
      <c r="B539" s="29"/>
      <c r="C539" s="251"/>
      <c r="D539" s="30"/>
      <c r="E539" s="252" t="str">
        <f t="shared" si="90"/>
        <v/>
      </c>
      <c r="F539" s="255" t="str">
        <f t="shared" si="91"/>
        <v/>
      </c>
      <c r="G539" s="31" t="str">
        <f t="shared" si="92"/>
        <v/>
      </c>
      <c r="H539" s="30"/>
      <c r="I539" s="30"/>
      <c r="J539" s="30"/>
      <c r="K539" s="256" t="str">
        <f t="shared" si="93"/>
        <v/>
      </c>
      <c r="L539" s="257" t="str">
        <f t="shared" si="94"/>
        <v/>
      </c>
      <c r="M539" s="258"/>
      <c r="N539" s="31" t="str">
        <f t="shared" si="95"/>
        <v/>
      </c>
      <c r="O539" s="251"/>
      <c r="P539" s="449" t="str">
        <f t="shared" si="88"/>
        <v/>
      </c>
    </row>
    <row r="540" spans="1:16" ht="15" customHeight="1">
      <c r="A540" s="35">
        <f t="shared" si="89"/>
        <v>520</v>
      </c>
      <c r="B540" s="29"/>
      <c r="C540" s="251"/>
      <c r="D540" s="30"/>
      <c r="E540" s="252" t="str">
        <f t="shared" si="90"/>
        <v/>
      </c>
      <c r="F540" s="255" t="str">
        <f t="shared" si="91"/>
        <v/>
      </c>
      <c r="G540" s="31" t="str">
        <f t="shared" si="92"/>
        <v/>
      </c>
      <c r="H540" s="30"/>
      <c r="I540" s="30"/>
      <c r="J540" s="30"/>
      <c r="K540" s="256" t="str">
        <f t="shared" si="93"/>
        <v/>
      </c>
      <c r="L540" s="257" t="str">
        <f t="shared" si="94"/>
        <v/>
      </c>
      <c r="M540" s="258"/>
      <c r="N540" s="31" t="str">
        <f t="shared" si="95"/>
        <v/>
      </c>
      <c r="O540" s="251"/>
      <c r="P540" s="449" t="str">
        <f t="shared" si="88"/>
        <v/>
      </c>
    </row>
    <row r="541" spans="1:16" ht="15" customHeight="1">
      <c r="A541" s="35">
        <f t="shared" si="89"/>
        <v>521</v>
      </c>
      <c r="B541" s="29"/>
      <c r="C541" s="251"/>
      <c r="D541" s="30"/>
      <c r="E541" s="252" t="str">
        <f t="shared" si="90"/>
        <v/>
      </c>
      <c r="F541" s="255" t="str">
        <f t="shared" si="91"/>
        <v/>
      </c>
      <c r="G541" s="31" t="str">
        <f t="shared" si="92"/>
        <v/>
      </c>
      <c r="H541" s="30"/>
      <c r="I541" s="30"/>
      <c r="J541" s="30"/>
      <c r="K541" s="256" t="str">
        <f t="shared" si="93"/>
        <v/>
      </c>
      <c r="L541" s="257" t="str">
        <f t="shared" si="94"/>
        <v/>
      </c>
      <c r="M541" s="258"/>
      <c r="N541" s="31" t="str">
        <f t="shared" si="95"/>
        <v/>
      </c>
      <c r="O541" s="251"/>
      <c r="P541" s="449" t="str">
        <f t="shared" si="88"/>
        <v/>
      </c>
    </row>
    <row r="542" spans="1:16" ht="15" customHeight="1">
      <c r="A542" s="35">
        <f t="shared" si="89"/>
        <v>522</v>
      </c>
      <c r="B542" s="29"/>
      <c r="C542" s="251"/>
      <c r="D542" s="30"/>
      <c r="E542" s="252" t="str">
        <f t="shared" si="90"/>
        <v/>
      </c>
      <c r="F542" s="255" t="str">
        <f t="shared" si="91"/>
        <v/>
      </c>
      <c r="G542" s="31" t="str">
        <f t="shared" si="92"/>
        <v/>
      </c>
      <c r="H542" s="30"/>
      <c r="I542" s="30"/>
      <c r="J542" s="30"/>
      <c r="K542" s="256" t="str">
        <f t="shared" si="93"/>
        <v/>
      </c>
      <c r="L542" s="257" t="str">
        <f t="shared" si="94"/>
        <v/>
      </c>
      <c r="M542" s="258"/>
      <c r="N542" s="31" t="str">
        <f t="shared" si="95"/>
        <v/>
      </c>
      <c r="O542" s="251"/>
      <c r="P542" s="449" t="str">
        <f t="shared" si="88"/>
        <v/>
      </c>
    </row>
    <row r="543" spans="1:16" ht="15" customHeight="1">
      <c r="A543" s="35">
        <f t="shared" si="89"/>
        <v>523</v>
      </c>
      <c r="B543" s="29"/>
      <c r="C543" s="251"/>
      <c r="D543" s="30"/>
      <c r="E543" s="252" t="str">
        <f t="shared" si="90"/>
        <v/>
      </c>
      <c r="F543" s="255" t="str">
        <f t="shared" si="91"/>
        <v/>
      </c>
      <c r="G543" s="31" t="str">
        <f t="shared" si="92"/>
        <v/>
      </c>
      <c r="H543" s="30"/>
      <c r="I543" s="30"/>
      <c r="J543" s="30"/>
      <c r="K543" s="256" t="str">
        <f t="shared" si="93"/>
        <v/>
      </c>
      <c r="L543" s="257" t="str">
        <f t="shared" si="94"/>
        <v/>
      </c>
      <c r="M543" s="258"/>
      <c r="N543" s="31" t="str">
        <f t="shared" si="95"/>
        <v/>
      </c>
      <c r="O543" s="251"/>
      <c r="P543" s="449" t="str">
        <f t="shared" si="88"/>
        <v/>
      </c>
    </row>
    <row r="544" spans="1:16" ht="15" customHeight="1">
      <c r="A544" s="35">
        <f t="shared" si="89"/>
        <v>524</v>
      </c>
      <c r="B544" s="29"/>
      <c r="C544" s="251"/>
      <c r="D544" s="30"/>
      <c r="E544" s="252" t="str">
        <f t="shared" si="90"/>
        <v/>
      </c>
      <c r="F544" s="255" t="str">
        <f t="shared" si="91"/>
        <v/>
      </c>
      <c r="G544" s="31" t="str">
        <f t="shared" si="92"/>
        <v/>
      </c>
      <c r="H544" s="30"/>
      <c r="I544" s="30"/>
      <c r="J544" s="30"/>
      <c r="K544" s="256" t="str">
        <f t="shared" si="93"/>
        <v/>
      </c>
      <c r="L544" s="257" t="str">
        <f t="shared" si="94"/>
        <v/>
      </c>
      <c r="M544" s="258"/>
      <c r="N544" s="31" t="str">
        <f t="shared" si="95"/>
        <v/>
      </c>
      <c r="O544" s="251"/>
      <c r="P544" s="449" t="str">
        <f t="shared" si="88"/>
        <v/>
      </c>
    </row>
    <row r="545" spans="1:16" ht="15" customHeight="1">
      <c r="A545" s="35">
        <f t="shared" si="89"/>
        <v>525</v>
      </c>
      <c r="B545" s="29"/>
      <c r="C545" s="251"/>
      <c r="D545" s="30"/>
      <c r="E545" s="252" t="str">
        <f t="shared" si="90"/>
        <v/>
      </c>
      <c r="F545" s="255" t="str">
        <f t="shared" si="91"/>
        <v/>
      </c>
      <c r="G545" s="31" t="str">
        <f t="shared" si="92"/>
        <v/>
      </c>
      <c r="H545" s="30"/>
      <c r="I545" s="30"/>
      <c r="J545" s="30"/>
      <c r="K545" s="256" t="str">
        <f t="shared" si="93"/>
        <v/>
      </c>
      <c r="L545" s="257" t="str">
        <f t="shared" si="94"/>
        <v/>
      </c>
      <c r="M545" s="258"/>
      <c r="N545" s="31" t="str">
        <f t="shared" si="95"/>
        <v/>
      </c>
      <c r="O545" s="251"/>
      <c r="P545" s="449" t="str">
        <f t="shared" si="88"/>
        <v/>
      </c>
    </row>
    <row r="546" spans="1:16" ht="15" customHeight="1">
      <c r="A546" s="35">
        <f t="shared" si="89"/>
        <v>526</v>
      </c>
      <c r="B546" s="29"/>
      <c r="C546" s="251"/>
      <c r="D546" s="30"/>
      <c r="E546" s="252" t="str">
        <f t="shared" si="90"/>
        <v/>
      </c>
      <c r="F546" s="255" t="str">
        <f t="shared" si="91"/>
        <v/>
      </c>
      <c r="G546" s="31" t="str">
        <f t="shared" si="92"/>
        <v/>
      </c>
      <c r="H546" s="30"/>
      <c r="I546" s="30"/>
      <c r="J546" s="30"/>
      <c r="K546" s="256" t="str">
        <f t="shared" si="93"/>
        <v/>
      </c>
      <c r="L546" s="257" t="str">
        <f t="shared" si="94"/>
        <v/>
      </c>
      <c r="M546" s="258"/>
      <c r="N546" s="31" t="str">
        <f t="shared" si="95"/>
        <v/>
      </c>
      <c r="O546" s="251"/>
      <c r="P546" s="449" t="str">
        <f t="shared" si="88"/>
        <v/>
      </c>
    </row>
    <row r="547" spans="1:16" ht="15" customHeight="1">
      <c r="A547" s="35">
        <f t="shared" si="89"/>
        <v>527</v>
      </c>
      <c r="B547" s="29"/>
      <c r="C547" s="251"/>
      <c r="D547" s="30"/>
      <c r="E547" s="252" t="str">
        <f t="shared" si="90"/>
        <v/>
      </c>
      <c r="F547" s="255" t="str">
        <f t="shared" si="91"/>
        <v/>
      </c>
      <c r="G547" s="31" t="str">
        <f t="shared" si="92"/>
        <v/>
      </c>
      <c r="H547" s="30"/>
      <c r="I547" s="30"/>
      <c r="J547" s="30"/>
      <c r="K547" s="256" t="str">
        <f t="shared" si="93"/>
        <v/>
      </c>
      <c r="L547" s="257" t="str">
        <f t="shared" si="94"/>
        <v/>
      </c>
      <c r="M547" s="258"/>
      <c r="N547" s="31" t="str">
        <f t="shared" si="95"/>
        <v/>
      </c>
      <c r="O547" s="251"/>
      <c r="P547" s="449" t="str">
        <f t="shared" si="88"/>
        <v/>
      </c>
    </row>
    <row r="548" spans="1:16" ht="15" customHeight="1">
      <c r="A548" s="35">
        <f t="shared" si="89"/>
        <v>528</v>
      </c>
      <c r="B548" s="29"/>
      <c r="C548" s="251"/>
      <c r="D548" s="30"/>
      <c r="E548" s="252" t="str">
        <f t="shared" si="90"/>
        <v/>
      </c>
      <c r="F548" s="255" t="str">
        <f t="shared" si="91"/>
        <v/>
      </c>
      <c r="G548" s="31" t="str">
        <f t="shared" si="92"/>
        <v/>
      </c>
      <c r="H548" s="30"/>
      <c r="I548" s="30"/>
      <c r="J548" s="30"/>
      <c r="K548" s="256" t="str">
        <f t="shared" si="93"/>
        <v/>
      </c>
      <c r="L548" s="257" t="str">
        <f t="shared" si="94"/>
        <v/>
      </c>
      <c r="M548" s="258"/>
      <c r="N548" s="31" t="str">
        <f t="shared" si="95"/>
        <v/>
      </c>
      <c r="O548" s="251"/>
      <c r="P548" s="449" t="str">
        <f t="shared" si="88"/>
        <v/>
      </c>
    </row>
    <row r="549" spans="1:16" ht="15" customHeight="1">
      <c r="A549" s="35">
        <f t="shared" si="89"/>
        <v>529</v>
      </c>
      <c r="B549" s="29"/>
      <c r="C549" s="251"/>
      <c r="D549" s="30"/>
      <c r="E549" s="252" t="str">
        <f t="shared" si="90"/>
        <v/>
      </c>
      <c r="F549" s="255" t="str">
        <f t="shared" si="91"/>
        <v/>
      </c>
      <c r="G549" s="31" t="str">
        <f t="shared" si="92"/>
        <v/>
      </c>
      <c r="H549" s="30"/>
      <c r="I549" s="30"/>
      <c r="J549" s="30"/>
      <c r="K549" s="256" t="str">
        <f t="shared" si="93"/>
        <v/>
      </c>
      <c r="L549" s="257" t="str">
        <f t="shared" si="94"/>
        <v/>
      </c>
      <c r="M549" s="258"/>
      <c r="N549" s="31" t="str">
        <f t="shared" si="95"/>
        <v/>
      </c>
      <c r="O549" s="251"/>
      <c r="P549" s="449" t="str">
        <f t="shared" si="88"/>
        <v/>
      </c>
    </row>
    <row r="550" spans="1:16" ht="15" customHeight="1">
      <c r="A550" s="35">
        <f t="shared" si="89"/>
        <v>530</v>
      </c>
      <c r="B550" s="29"/>
      <c r="C550" s="251"/>
      <c r="D550" s="30"/>
      <c r="E550" s="252" t="str">
        <f t="shared" si="90"/>
        <v/>
      </c>
      <c r="F550" s="255" t="str">
        <f t="shared" si="91"/>
        <v/>
      </c>
      <c r="G550" s="31" t="str">
        <f t="shared" si="92"/>
        <v/>
      </c>
      <c r="H550" s="30"/>
      <c r="I550" s="30"/>
      <c r="J550" s="30"/>
      <c r="K550" s="256" t="str">
        <f t="shared" si="93"/>
        <v/>
      </c>
      <c r="L550" s="257" t="str">
        <f t="shared" si="94"/>
        <v/>
      </c>
      <c r="M550" s="258"/>
      <c r="N550" s="31" t="str">
        <f t="shared" si="95"/>
        <v/>
      </c>
      <c r="O550" s="251"/>
      <c r="P550" s="449" t="str">
        <f t="shared" si="88"/>
        <v/>
      </c>
    </row>
    <row r="551" spans="1:16" ht="15" customHeight="1">
      <c r="A551" s="35">
        <f t="shared" si="89"/>
        <v>531</v>
      </c>
      <c r="B551" s="29"/>
      <c r="C551" s="251"/>
      <c r="D551" s="30"/>
      <c r="E551" s="252" t="str">
        <f t="shared" si="90"/>
        <v/>
      </c>
      <c r="F551" s="255" t="str">
        <f t="shared" si="91"/>
        <v/>
      </c>
      <c r="G551" s="31" t="str">
        <f t="shared" si="92"/>
        <v/>
      </c>
      <c r="H551" s="30"/>
      <c r="I551" s="30"/>
      <c r="J551" s="30"/>
      <c r="K551" s="256" t="str">
        <f t="shared" si="93"/>
        <v/>
      </c>
      <c r="L551" s="257" t="str">
        <f t="shared" si="94"/>
        <v/>
      </c>
      <c r="M551" s="258"/>
      <c r="N551" s="31" t="str">
        <f t="shared" si="95"/>
        <v/>
      </c>
      <c r="O551" s="251"/>
      <c r="P551" s="449" t="str">
        <f t="shared" si="88"/>
        <v/>
      </c>
    </row>
    <row r="552" spans="1:16" ht="15" customHeight="1">
      <c r="A552" s="35">
        <f t="shared" si="89"/>
        <v>532</v>
      </c>
      <c r="B552" s="29"/>
      <c r="C552" s="251"/>
      <c r="D552" s="30"/>
      <c r="E552" s="252" t="str">
        <f t="shared" si="90"/>
        <v/>
      </c>
      <c r="F552" s="255" t="str">
        <f t="shared" si="91"/>
        <v/>
      </c>
      <c r="G552" s="31" t="str">
        <f t="shared" si="92"/>
        <v/>
      </c>
      <c r="H552" s="30"/>
      <c r="I552" s="30"/>
      <c r="J552" s="30"/>
      <c r="K552" s="256" t="str">
        <f t="shared" si="93"/>
        <v/>
      </c>
      <c r="L552" s="257" t="str">
        <f t="shared" si="94"/>
        <v/>
      </c>
      <c r="M552" s="258"/>
      <c r="N552" s="31" t="str">
        <f t="shared" si="95"/>
        <v/>
      </c>
      <c r="O552" s="251"/>
      <c r="P552" s="449" t="str">
        <f t="shared" si="88"/>
        <v/>
      </c>
    </row>
    <row r="553" spans="1:16" ht="15" customHeight="1">
      <c r="A553" s="35">
        <f t="shared" si="89"/>
        <v>533</v>
      </c>
      <c r="B553" s="29"/>
      <c r="C553" s="251"/>
      <c r="D553" s="30"/>
      <c r="E553" s="252" t="str">
        <f t="shared" si="90"/>
        <v/>
      </c>
      <c r="F553" s="255" t="str">
        <f t="shared" si="91"/>
        <v/>
      </c>
      <c r="G553" s="31" t="str">
        <f t="shared" si="92"/>
        <v/>
      </c>
      <c r="H553" s="30"/>
      <c r="I553" s="30"/>
      <c r="J553" s="30"/>
      <c r="K553" s="256" t="str">
        <f t="shared" si="93"/>
        <v/>
      </c>
      <c r="L553" s="257" t="str">
        <f t="shared" si="94"/>
        <v/>
      </c>
      <c r="M553" s="258"/>
      <c r="N553" s="31" t="str">
        <f t="shared" si="95"/>
        <v/>
      </c>
      <c r="O553" s="251"/>
      <c r="P553" s="449" t="str">
        <f t="shared" si="88"/>
        <v/>
      </c>
    </row>
    <row r="554" spans="1:16" ht="15" customHeight="1">
      <c r="A554" s="35">
        <f t="shared" si="89"/>
        <v>534</v>
      </c>
      <c r="B554" s="29"/>
      <c r="C554" s="251"/>
      <c r="D554" s="30"/>
      <c r="E554" s="252" t="str">
        <f t="shared" si="90"/>
        <v/>
      </c>
      <c r="F554" s="255" t="str">
        <f t="shared" si="91"/>
        <v/>
      </c>
      <c r="G554" s="31" t="str">
        <f t="shared" si="92"/>
        <v/>
      </c>
      <c r="H554" s="30"/>
      <c r="I554" s="30"/>
      <c r="J554" s="30"/>
      <c r="K554" s="256" t="str">
        <f t="shared" si="93"/>
        <v/>
      </c>
      <c r="L554" s="257" t="str">
        <f t="shared" si="94"/>
        <v/>
      </c>
      <c r="M554" s="258"/>
      <c r="N554" s="31" t="str">
        <f t="shared" si="95"/>
        <v/>
      </c>
      <c r="O554" s="251"/>
      <c r="P554" s="449" t="str">
        <f t="shared" si="88"/>
        <v/>
      </c>
    </row>
    <row r="555" spans="1:16" ht="15" customHeight="1">
      <c r="A555" s="35">
        <f t="shared" si="89"/>
        <v>535</v>
      </c>
      <c r="B555" s="29"/>
      <c r="C555" s="251"/>
      <c r="D555" s="30"/>
      <c r="E555" s="252" t="str">
        <f t="shared" si="90"/>
        <v/>
      </c>
      <c r="F555" s="255" t="str">
        <f t="shared" si="91"/>
        <v/>
      </c>
      <c r="G555" s="31" t="str">
        <f t="shared" si="92"/>
        <v/>
      </c>
      <c r="H555" s="30"/>
      <c r="I555" s="30"/>
      <c r="J555" s="30"/>
      <c r="K555" s="256" t="str">
        <f t="shared" si="93"/>
        <v/>
      </c>
      <c r="L555" s="257" t="str">
        <f t="shared" si="94"/>
        <v/>
      </c>
      <c r="M555" s="258"/>
      <c r="N555" s="31" t="str">
        <f t="shared" si="95"/>
        <v/>
      </c>
      <c r="O555" s="251"/>
      <c r="P555" s="449" t="str">
        <f t="shared" si="88"/>
        <v/>
      </c>
    </row>
    <row r="556" spans="1:16" ht="15" customHeight="1">
      <c r="A556" s="35">
        <f t="shared" si="89"/>
        <v>536</v>
      </c>
      <c r="B556" s="29"/>
      <c r="C556" s="251"/>
      <c r="D556" s="30"/>
      <c r="E556" s="252" t="str">
        <f t="shared" si="90"/>
        <v/>
      </c>
      <c r="F556" s="255" t="str">
        <f t="shared" si="91"/>
        <v/>
      </c>
      <c r="G556" s="31" t="str">
        <f t="shared" si="92"/>
        <v/>
      </c>
      <c r="H556" s="30"/>
      <c r="I556" s="30"/>
      <c r="J556" s="30"/>
      <c r="K556" s="256" t="str">
        <f t="shared" si="93"/>
        <v/>
      </c>
      <c r="L556" s="257" t="str">
        <f t="shared" si="94"/>
        <v/>
      </c>
      <c r="M556" s="258"/>
      <c r="N556" s="31" t="str">
        <f t="shared" si="95"/>
        <v/>
      </c>
      <c r="O556" s="251"/>
      <c r="P556" s="449" t="str">
        <f t="shared" si="88"/>
        <v/>
      </c>
    </row>
    <row r="557" spans="1:16" ht="15" customHeight="1">
      <c r="A557" s="35">
        <f t="shared" si="89"/>
        <v>537</v>
      </c>
      <c r="B557" s="29"/>
      <c r="C557" s="251"/>
      <c r="D557" s="30"/>
      <c r="E557" s="252" t="str">
        <f t="shared" si="90"/>
        <v/>
      </c>
      <c r="F557" s="255" t="str">
        <f t="shared" si="91"/>
        <v/>
      </c>
      <c r="G557" s="31" t="str">
        <f t="shared" si="92"/>
        <v/>
      </c>
      <c r="H557" s="30"/>
      <c r="I557" s="30"/>
      <c r="J557" s="30"/>
      <c r="K557" s="256" t="str">
        <f t="shared" si="93"/>
        <v/>
      </c>
      <c r="L557" s="257" t="str">
        <f t="shared" si="94"/>
        <v/>
      </c>
      <c r="M557" s="258"/>
      <c r="N557" s="31" t="str">
        <f t="shared" si="95"/>
        <v/>
      </c>
      <c r="O557" s="251"/>
      <c r="P557" s="449" t="str">
        <f t="shared" si="88"/>
        <v/>
      </c>
    </row>
    <row r="558" spans="1:16" ht="15" customHeight="1">
      <c r="A558" s="35">
        <f t="shared" si="89"/>
        <v>538</v>
      </c>
      <c r="B558" s="29"/>
      <c r="C558" s="251"/>
      <c r="D558" s="30"/>
      <c r="E558" s="252" t="str">
        <f t="shared" si="90"/>
        <v/>
      </c>
      <c r="F558" s="255" t="str">
        <f t="shared" si="91"/>
        <v/>
      </c>
      <c r="G558" s="31" t="str">
        <f t="shared" si="92"/>
        <v/>
      </c>
      <c r="H558" s="30"/>
      <c r="I558" s="30"/>
      <c r="J558" s="30"/>
      <c r="K558" s="256" t="str">
        <f t="shared" si="93"/>
        <v/>
      </c>
      <c r="L558" s="257" t="str">
        <f t="shared" si="94"/>
        <v/>
      </c>
      <c r="M558" s="258"/>
      <c r="N558" s="31" t="str">
        <f t="shared" si="95"/>
        <v/>
      </c>
      <c r="O558" s="251"/>
      <c r="P558" s="449" t="str">
        <f t="shared" si="88"/>
        <v/>
      </c>
    </row>
    <row r="559" spans="1:16" ht="15" customHeight="1">
      <c r="A559" s="35">
        <f t="shared" si="89"/>
        <v>539</v>
      </c>
      <c r="B559" s="29"/>
      <c r="C559" s="251"/>
      <c r="D559" s="30"/>
      <c r="E559" s="252" t="str">
        <f t="shared" si="90"/>
        <v/>
      </c>
      <c r="F559" s="255" t="str">
        <f t="shared" si="91"/>
        <v/>
      </c>
      <c r="G559" s="31" t="str">
        <f t="shared" si="92"/>
        <v/>
      </c>
      <c r="H559" s="30"/>
      <c r="I559" s="30"/>
      <c r="J559" s="30"/>
      <c r="K559" s="256" t="str">
        <f t="shared" si="93"/>
        <v/>
      </c>
      <c r="L559" s="257" t="str">
        <f t="shared" si="94"/>
        <v/>
      </c>
      <c r="M559" s="258"/>
      <c r="N559" s="31" t="str">
        <f t="shared" si="95"/>
        <v/>
      </c>
      <c r="O559" s="251"/>
      <c r="P559" s="449" t="str">
        <f t="shared" si="88"/>
        <v/>
      </c>
    </row>
    <row r="560" spans="1:16" ht="15" customHeight="1">
      <c r="A560" s="35">
        <f t="shared" si="89"/>
        <v>540</v>
      </c>
      <c r="B560" s="29"/>
      <c r="C560" s="251"/>
      <c r="D560" s="30"/>
      <c r="E560" s="252" t="str">
        <f t="shared" si="90"/>
        <v/>
      </c>
      <c r="F560" s="255" t="str">
        <f t="shared" si="91"/>
        <v/>
      </c>
      <c r="G560" s="31" t="str">
        <f t="shared" si="92"/>
        <v/>
      </c>
      <c r="H560" s="30"/>
      <c r="I560" s="30"/>
      <c r="J560" s="30"/>
      <c r="K560" s="256" t="str">
        <f t="shared" si="93"/>
        <v/>
      </c>
      <c r="L560" s="257" t="str">
        <f t="shared" si="94"/>
        <v/>
      </c>
      <c r="M560" s="258"/>
      <c r="N560" s="31" t="str">
        <f t="shared" si="95"/>
        <v/>
      </c>
      <c r="O560" s="251"/>
      <c r="P560" s="449" t="str">
        <f t="shared" si="88"/>
        <v/>
      </c>
    </row>
    <row r="561" spans="1:16" ht="15" customHeight="1">
      <c r="A561" s="35">
        <f t="shared" si="89"/>
        <v>541</v>
      </c>
      <c r="B561" s="29"/>
      <c r="C561" s="251"/>
      <c r="D561" s="30"/>
      <c r="E561" s="252" t="str">
        <f t="shared" si="90"/>
        <v/>
      </c>
      <c r="F561" s="255" t="str">
        <f t="shared" si="91"/>
        <v/>
      </c>
      <c r="G561" s="31" t="str">
        <f t="shared" si="92"/>
        <v/>
      </c>
      <c r="H561" s="30"/>
      <c r="I561" s="30"/>
      <c r="J561" s="30"/>
      <c r="K561" s="256" t="str">
        <f t="shared" si="93"/>
        <v/>
      </c>
      <c r="L561" s="257" t="str">
        <f t="shared" si="94"/>
        <v/>
      </c>
      <c r="M561" s="258"/>
      <c r="N561" s="31" t="str">
        <f t="shared" si="95"/>
        <v/>
      </c>
      <c r="O561" s="251"/>
      <c r="P561" s="449" t="str">
        <f t="shared" si="88"/>
        <v/>
      </c>
    </row>
    <row r="562" spans="1:16" ht="15" customHeight="1">
      <c r="A562" s="35">
        <f t="shared" si="89"/>
        <v>542</v>
      </c>
      <c r="B562" s="29"/>
      <c r="C562" s="251"/>
      <c r="D562" s="30"/>
      <c r="E562" s="252" t="str">
        <f t="shared" si="90"/>
        <v/>
      </c>
      <c r="F562" s="255" t="str">
        <f t="shared" si="91"/>
        <v/>
      </c>
      <c r="G562" s="31" t="str">
        <f t="shared" si="92"/>
        <v/>
      </c>
      <c r="H562" s="30"/>
      <c r="I562" s="30"/>
      <c r="J562" s="30"/>
      <c r="K562" s="256" t="str">
        <f t="shared" si="93"/>
        <v/>
      </c>
      <c r="L562" s="257" t="str">
        <f t="shared" si="94"/>
        <v/>
      </c>
      <c r="M562" s="258"/>
      <c r="N562" s="31" t="str">
        <f t="shared" si="95"/>
        <v/>
      </c>
      <c r="O562" s="251"/>
      <c r="P562" s="449" t="str">
        <f t="shared" si="88"/>
        <v/>
      </c>
    </row>
    <row r="563" spans="1:16" ht="15" customHeight="1">
      <c r="A563" s="35">
        <f t="shared" si="89"/>
        <v>543</v>
      </c>
      <c r="B563" s="29"/>
      <c r="C563" s="251"/>
      <c r="D563" s="30"/>
      <c r="E563" s="252" t="str">
        <f t="shared" si="90"/>
        <v/>
      </c>
      <c r="F563" s="255" t="str">
        <f t="shared" si="91"/>
        <v/>
      </c>
      <c r="G563" s="31" t="str">
        <f t="shared" si="92"/>
        <v/>
      </c>
      <c r="H563" s="30"/>
      <c r="I563" s="30"/>
      <c r="J563" s="30"/>
      <c r="K563" s="256" t="str">
        <f t="shared" si="93"/>
        <v/>
      </c>
      <c r="L563" s="257" t="str">
        <f t="shared" si="94"/>
        <v/>
      </c>
      <c r="M563" s="258"/>
      <c r="N563" s="31" t="str">
        <f t="shared" si="95"/>
        <v/>
      </c>
      <c r="O563" s="251"/>
      <c r="P563" s="449" t="str">
        <f t="shared" si="88"/>
        <v/>
      </c>
    </row>
    <row r="564" spans="1:16" ht="15" customHeight="1">
      <c r="A564" s="35">
        <f t="shared" si="89"/>
        <v>544</v>
      </c>
      <c r="B564" s="29"/>
      <c r="C564" s="251"/>
      <c r="D564" s="30"/>
      <c r="E564" s="252" t="str">
        <f t="shared" si="90"/>
        <v/>
      </c>
      <c r="F564" s="255" t="str">
        <f t="shared" si="91"/>
        <v/>
      </c>
      <c r="G564" s="31" t="str">
        <f t="shared" si="92"/>
        <v/>
      </c>
      <c r="H564" s="30"/>
      <c r="I564" s="30"/>
      <c r="J564" s="30"/>
      <c r="K564" s="256" t="str">
        <f t="shared" si="93"/>
        <v/>
      </c>
      <c r="L564" s="257" t="str">
        <f t="shared" si="94"/>
        <v/>
      </c>
      <c r="M564" s="258"/>
      <c r="N564" s="31" t="str">
        <f t="shared" si="95"/>
        <v/>
      </c>
      <c r="O564" s="251"/>
      <c r="P564" s="449" t="str">
        <f t="shared" si="88"/>
        <v/>
      </c>
    </row>
    <row r="565" spans="1:16" ht="15" customHeight="1">
      <c r="A565" s="35">
        <f t="shared" si="89"/>
        <v>545</v>
      </c>
      <c r="B565" s="29"/>
      <c r="C565" s="251"/>
      <c r="D565" s="30"/>
      <c r="E565" s="252" t="str">
        <f t="shared" si="90"/>
        <v/>
      </c>
      <c r="F565" s="255" t="str">
        <f t="shared" si="91"/>
        <v/>
      </c>
      <c r="G565" s="31" t="str">
        <f t="shared" si="92"/>
        <v/>
      </c>
      <c r="H565" s="30"/>
      <c r="I565" s="30"/>
      <c r="J565" s="30"/>
      <c r="K565" s="256" t="str">
        <f t="shared" si="93"/>
        <v/>
      </c>
      <c r="L565" s="257" t="str">
        <f t="shared" si="94"/>
        <v/>
      </c>
      <c r="M565" s="258"/>
      <c r="N565" s="31" t="str">
        <f t="shared" si="95"/>
        <v/>
      </c>
      <c r="O565" s="251"/>
      <c r="P565" s="449" t="str">
        <f t="shared" si="88"/>
        <v/>
      </c>
    </row>
    <row r="566" spans="1:16" ht="15" customHeight="1">
      <c r="A566" s="35">
        <f t="shared" si="89"/>
        <v>546</v>
      </c>
      <c r="B566" s="29"/>
      <c r="C566" s="251"/>
      <c r="D566" s="30"/>
      <c r="E566" s="252" t="str">
        <f t="shared" si="90"/>
        <v/>
      </c>
      <c r="F566" s="255" t="str">
        <f t="shared" si="91"/>
        <v/>
      </c>
      <c r="G566" s="31" t="str">
        <f t="shared" si="92"/>
        <v/>
      </c>
      <c r="H566" s="30"/>
      <c r="I566" s="30"/>
      <c r="J566" s="30"/>
      <c r="K566" s="256" t="str">
        <f t="shared" si="93"/>
        <v/>
      </c>
      <c r="L566" s="257" t="str">
        <f t="shared" si="94"/>
        <v/>
      </c>
      <c r="M566" s="258"/>
      <c r="N566" s="31" t="str">
        <f t="shared" si="95"/>
        <v/>
      </c>
      <c r="O566" s="251"/>
      <c r="P566" s="449" t="str">
        <f t="shared" ref="P566:P629" si="96">IF($D566="COPI-B","Built-in End of Life Timer will sound when it requires replacement ~5 years from date of install.",IF($D566="COPI","Built-in End of Life Timer will sound when it requires replacement ~5 years from date of install.",IF($D566="DS","__ inches of water",IF($D566="TS","See Sprinkler Company's report.",IF($D566="SS","See Sprinkler Company's report.",IF($D566="LA","See Sprinkler Company's report.",IF($D566="FS","See Sprinkler Company's report.",IF($D566="DH","Closes on Alarm",IF($D566="S","Sensitivity: V or % or seconds or flashes",IF($M566="OLD","Recommend Replacement",IF($D566="SUP","See Kitchen Suppression Company's report.","")))))))))))</f>
        <v/>
      </c>
    </row>
    <row r="567" spans="1:16" ht="15" customHeight="1">
      <c r="A567" s="35">
        <f t="shared" si="89"/>
        <v>547</v>
      </c>
      <c r="B567" s="29"/>
      <c r="C567" s="251"/>
      <c r="D567" s="30"/>
      <c r="E567" s="252" t="str">
        <f t="shared" si="90"/>
        <v/>
      </c>
      <c r="F567" s="255" t="str">
        <f t="shared" si="91"/>
        <v/>
      </c>
      <c r="G567" s="31" t="str">
        <f t="shared" si="92"/>
        <v/>
      </c>
      <c r="H567" s="30"/>
      <c r="I567" s="30"/>
      <c r="J567" s="30"/>
      <c r="K567" s="256" t="str">
        <f t="shared" si="93"/>
        <v/>
      </c>
      <c r="L567" s="257" t="str">
        <f t="shared" si="94"/>
        <v/>
      </c>
      <c r="M567" s="258"/>
      <c r="N567" s="31" t="str">
        <f t="shared" si="95"/>
        <v/>
      </c>
      <c r="O567" s="251"/>
      <c r="P567" s="449" t="str">
        <f t="shared" si="96"/>
        <v/>
      </c>
    </row>
    <row r="568" spans="1:16" ht="15" customHeight="1">
      <c r="A568" s="35">
        <f t="shared" ref="A568:A631" si="97">A567+1</f>
        <v>548</v>
      </c>
      <c r="B568" s="29"/>
      <c r="C568" s="251"/>
      <c r="D568" s="30"/>
      <c r="E568" s="252" t="str">
        <f t="shared" si="90"/>
        <v/>
      </c>
      <c r="F568" s="255" t="str">
        <f t="shared" si="91"/>
        <v/>
      </c>
      <c r="G568" s="31" t="str">
        <f t="shared" si="92"/>
        <v/>
      </c>
      <c r="H568" s="30"/>
      <c r="I568" s="30"/>
      <c r="J568" s="30"/>
      <c r="K568" s="256" t="str">
        <f t="shared" si="93"/>
        <v/>
      </c>
      <c r="L568" s="257" t="str">
        <f t="shared" si="94"/>
        <v/>
      </c>
      <c r="M568" s="258"/>
      <c r="N568" s="31" t="str">
        <f t="shared" si="95"/>
        <v/>
      </c>
      <c r="O568" s="251"/>
      <c r="P568" s="449" t="str">
        <f t="shared" si="96"/>
        <v/>
      </c>
    </row>
    <row r="569" spans="1:16" ht="15" customHeight="1">
      <c r="A569" s="35">
        <f t="shared" si="97"/>
        <v>549</v>
      </c>
      <c r="B569" s="29"/>
      <c r="C569" s="251"/>
      <c r="D569" s="30"/>
      <c r="E569" s="252" t="str">
        <f t="shared" ref="E569:E632" si="98">IF(OR(D569="YES", D569="B",D569="BZ",D569="H",D569="HSP",D569="H/V",D569="SP",D569="V",D569="DS",D569="EM",D569="FHT",D569="GA",D569="HHT",D569="M",D569="RHT", D569="RHT/S", D569="RI",D569="S", D569="SW",D569="RELAY",D569="DH",D569="AD",D569="MAG",D569="FAN",D569="SA",,D569="SA",D569="SAA",D569="SAAB",D569="SAB", D569="SAPA",D569="SAPAB",D569="SAPB",D569="SACOA",D569="SACOB",D569="SACOAB", D569="SAPCOA", D569="SAPCOB",D569="SAPCOB",D569="SAPCOAB",D569="SALi", D569="SAALi",D569="SAPLi",D569="SAAR",,D569="SAPABR",D569="SAABR",D569="SAPCOLi",D569="SACOALi",D569="SAALiV",D569="SAPALiV",D569="SAAV",D569="SAPAV",D569="SAPABV",D569="SAABV", D569="COPI", D569="COPI-B", D569="PANEL",D569="BATT",D569="ANNUN", D569="BOOSTER",D569="SFD", D569="S/CO", D569="ET", D569="MOD-2", D569="MOD-10", D569="MOD-M",D569="MOD-R", D569="MOD-R6", D569="MOD-CR", D569="MOD-1", D569="MOD-S",D569="MOD-P",),"3", IF(OR(D569="EOL"),"m",""))</f>
        <v/>
      </c>
      <c r="F569" s="255" t="str">
        <f t="shared" ref="F569:F632" si="99">IF(OR(D569="PANEL", D569="ANNUN", D569="S/CO", D569="MOD-2", D569="MOD-10", D569="MOD-M",D569="ISO-D", D569="SFD", D569="DS", D569="ET", D569="FHT", D569="GA", D569="HHT", D569="M", D569="RHT", D569="RHT/S",D569="S",D569="S/CO", D569="FS",D569="TS",D569="SS",D569="LA",D569="FP",D569="PL",D569="SUP"), "3", IF(OR(D569="B", D569="BZ", D569="H", D569="HSP", D569="H/V", D569="SP", D569="V", D569="SW", D569="AD", D569="MAG", D569="FAN", D569="RI", D569="EOL", D569="EM",  D569="SW", D569="RELAY", D569="DH",D569="MOD-R", D569="MOD-R6", D569="MOD-CR"), "m", ""))</f>
        <v/>
      </c>
      <c r="G569" s="31" t="str">
        <f t="shared" ref="G569:G632" si="100">IF(OR(D569="YES",D569="PANEL",D569="BOOSTER",D569="B",D569="BZ",D569="H",D569="HSP",D569="H/V",D569="SP",D569="V",D569="AD",D569="MAG",D569="FAN",D569="RELAY",D569="DH",D569="SW",D569="MOD-R", D569="MOD-R6", D569="MOD-CR",D569="ISO-A"),"3",IF(OR(D569="SFD"),"m",""))</f>
        <v/>
      </c>
      <c r="H569" s="30"/>
      <c r="I569" s="30"/>
      <c r="J569" s="30"/>
      <c r="K569" s="256" t="str">
        <f t="shared" ref="K569:K632" si="101">IF(D569="EOL","3","")</f>
        <v/>
      </c>
      <c r="L569" s="257" t="str">
        <f t="shared" ref="L569:L632" si="102">IF(OR(D569="SA",D569="SAA",D569="SAAB",D569="SAB", D569="SAPA",D569="SAPAB",D569="SAPB",D569="SACOA",D569="SACOB",D569="SACOAB", D569="SAPCOA", D569="SAPCOB",D569="SAPCOB",D569="SAPCOAB",D569="SALi", D569="SAALi",D569="SAPLi",D569="SAAR",,D569="SAPABR",D569="SAABR",D569="SAPCOLi",D569="SACOALi",D569="SAALiV",D569="SAPALiV",D569="SAAV",D569="SAPAV",D569="SAPABV",D569="SAABV"),"3","")</f>
        <v/>
      </c>
      <c r="M569" s="258"/>
      <c r="N569" s="31" t="str">
        <f t="shared" ref="N569:N632" si="103">IF(OR(D569="PANEL", D569="ANNUN", D569="BATT",D569="BOOSTER",D569="B", D569="BZ", D569="H", D569="HSP", D569="H/V", D569="SP", D569="V", D569="DS", D569="EOL", D569="EM", D569="ET", D569="FHT", D569="GA", D569="HHT", D569="M", D569="RHT",D569="RHT/S", D569="RI", D569="S",D569="S/CO",D569="SW",D569="ISO-D",D569="ISO-A",D569="SA",D569="SAA",D569="SAAB",D569="SAB", D569="SAPA",D569="SAPAB",D569="SAPB",D569="SACOA",D569="SACOB",D569="SACOAB", D569="SAPCOA", D569="SAPCOB",D569="SAPCOB",D569="SAPCOAB",D569="SALi", D569="SAALi",D569="SAPLi",D569="SAAR",D569="SAPABR",D569="SAABR",,D569="SAPCOLi",D569="SACOALi",D569="SAALiV",D569="SAPALiV",D569="SAAV",D569="SAPAV",D569="SAPABV",D569="SAABV", D569="COPI", D569="COPI-B", D569="SW",D569="MOD-1", D569="MOD-S",D569="MOD-P",D569="MOD-2", D569="MOD-10", D569="MOD-M",D569="MOD-R", D569="MOD-R6", D569="MOD-CR",D569="SFD"), "3", IF(OR(D569="RELAY", D569="AD", D569="MAG", D569="FAN",D569="DH"), "m", ""))</f>
        <v/>
      </c>
      <c r="O569" s="251"/>
      <c r="P569" s="449" t="str">
        <f t="shared" si="96"/>
        <v/>
      </c>
    </row>
    <row r="570" spans="1:16" ht="15" customHeight="1">
      <c r="A570" s="35">
        <f t="shared" si="97"/>
        <v>550</v>
      </c>
      <c r="B570" s="29"/>
      <c r="C570" s="251"/>
      <c r="D570" s="30"/>
      <c r="E570" s="252" t="str">
        <f t="shared" si="98"/>
        <v/>
      </c>
      <c r="F570" s="255" t="str">
        <f t="shared" si="99"/>
        <v/>
      </c>
      <c r="G570" s="31" t="str">
        <f t="shared" si="100"/>
        <v/>
      </c>
      <c r="H570" s="30"/>
      <c r="I570" s="30"/>
      <c r="J570" s="30"/>
      <c r="K570" s="256" t="str">
        <f t="shared" si="101"/>
        <v/>
      </c>
      <c r="L570" s="257" t="str">
        <f t="shared" si="102"/>
        <v/>
      </c>
      <c r="M570" s="258"/>
      <c r="N570" s="31" t="str">
        <f t="shared" si="103"/>
        <v/>
      </c>
      <c r="O570" s="251"/>
      <c r="P570" s="449" t="str">
        <f t="shared" si="96"/>
        <v/>
      </c>
    </row>
    <row r="571" spans="1:16" ht="15" customHeight="1">
      <c r="A571" s="35">
        <f t="shared" si="97"/>
        <v>551</v>
      </c>
      <c r="B571" s="29"/>
      <c r="C571" s="251"/>
      <c r="D571" s="30"/>
      <c r="E571" s="252" t="str">
        <f t="shared" si="98"/>
        <v/>
      </c>
      <c r="F571" s="255" t="str">
        <f t="shared" si="99"/>
        <v/>
      </c>
      <c r="G571" s="31" t="str">
        <f t="shared" si="100"/>
        <v/>
      </c>
      <c r="H571" s="30"/>
      <c r="I571" s="30"/>
      <c r="J571" s="30"/>
      <c r="K571" s="256" t="str">
        <f t="shared" si="101"/>
        <v/>
      </c>
      <c r="L571" s="257" t="str">
        <f t="shared" si="102"/>
        <v/>
      </c>
      <c r="M571" s="258"/>
      <c r="N571" s="31" t="str">
        <f t="shared" si="103"/>
        <v/>
      </c>
      <c r="O571" s="251"/>
      <c r="P571" s="449" t="str">
        <f t="shared" si="96"/>
        <v/>
      </c>
    </row>
    <row r="572" spans="1:16" ht="15" customHeight="1">
      <c r="A572" s="35">
        <f t="shared" si="97"/>
        <v>552</v>
      </c>
      <c r="B572" s="29"/>
      <c r="C572" s="251"/>
      <c r="D572" s="30"/>
      <c r="E572" s="252" t="str">
        <f t="shared" si="98"/>
        <v/>
      </c>
      <c r="F572" s="255" t="str">
        <f t="shared" si="99"/>
        <v/>
      </c>
      <c r="G572" s="31" t="str">
        <f t="shared" si="100"/>
        <v/>
      </c>
      <c r="H572" s="30"/>
      <c r="I572" s="30"/>
      <c r="J572" s="30"/>
      <c r="K572" s="256" t="str">
        <f t="shared" si="101"/>
        <v/>
      </c>
      <c r="L572" s="257" t="str">
        <f t="shared" si="102"/>
        <v/>
      </c>
      <c r="M572" s="258"/>
      <c r="N572" s="31" t="str">
        <f t="shared" si="103"/>
        <v/>
      </c>
      <c r="O572" s="251"/>
      <c r="P572" s="449" t="str">
        <f t="shared" si="96"/>
        <v/>
      </c>
    </row>
    <row r="573" spans="1:16" ht="15" customHeight="1">
      <c r="A573" s="35">
        <f t="shared" si="97"/>
        <v>553</v>
      </c>
      <c r="B573" s="29"/>
      <c r="C573" s="251"/>
      <c r="D573" s="30"/>
      <c r="E573" s="252" t="str">
        <f t="shared" si="98"/>
        <v/>
      </c>
      <c r="F573" s="255" t="str">
        <f t="shared" si="99"/>
        <v/>
      </c>
      <c r="G573" s="31" t="str">
        <f t="shared" si="100"/>
        <v/>
      </c>
      <c r="H573" s="30"/>
      <c r="I573" s="30"/>
      <c r="J573" s="30"/>
      <c r="K573" s="256" t="str">
        <f t="shared" si="101"/>
        <v/>
      </c>
      <c r="L573" s="257" t="str">
        <f t="shared" si="102"/>
        <v/>
      </c>
      <c r="M573" s="258"/>
      <c r="N573" s="31" t="str">
        <f t="shared" si="103"/>
        <v/>
      </c>
      <c r="O573" s="251"/>
      <c r="P573" s="449" t="str">
        <f t="shared" si="96"/>
        <v/>
      </c>
    </row>
    <row r="574" spans="1:16" ht="15" customHeight="1">
      <c r="A574" s="35">
        <f t="shared" si="97"/>
        <v>554</v>
      </c>
      <c r="B574" s="29"/>
      <c r="C574" s="251"/>
      <c r="D574" s="30"/>
      <c r="E574" s="252" t="str">
        <f t="shared" si="98"/>
        <v/>
      </c>
      <c r="F574" s="255" t="str">
        <f t="shared" si="99"/>
        <v/>
      </c>
      <c r="G574" s="31" t="str">
        <f t="shared" si="100"/>
        <v/>
      </c>
      <c r="H574" s="30"/>
      <c r="I574" s="30"/>
      <c r="J574" s="30"/>
      <c r="K574" s="256" t="str">
        <f t="shared" si="101"/>
        <v/>
      </c>
      <c r="L574" s="257" t="str">
        <f t="shared" si="102"/>
        <v/>
      </c>
      <c r="M574" s="258"/>
      <c r="N574" s="31" t="str">
        <f t="shared" si="103"/>
        <v/>
      </c>
      <c r="O574" s="251"/>
      <c r="P574" s="449" t="str">
        <f t="shared" si="96"/>
        <v/>
      </c>
    </row>
    <row r="575" spans="1:16" ht="15" customHeight="1">
      <c r="A575" s="35">
        <f t="shared" si="97"/>
        <v>555</v>
      </c>
      <c r="B575" s="29"/>
      <c r="C575" s="251"/>
      <c r="D575" s="30"/>
      <c r="E575" s="252" t="str">
        <f t="shared" si="98"/>
        <v/>
      </c>
      <c r="F575" s="255" t="str">
        <f t="shared" si="99"/>
        <v/>
      </c>
      <c r="G575" s="31" t="str">
        <f t="shared" si="100"/>
        <v/>
      </c>
      <c r="H575" s="30"/>
      <c r="I575" s="30"/>
      <c r="J575" s="30"/>
      <c r="K575" s="256" t="str">
        <f t="shared" si="101"/>
        <v/>
      </c>
      <c r="L575" s="257" t="str">
        <f t="shared" si="102"/>
        <v/>
      </c>
      <c r="M575" s="258"/>
      <c r="N575" s="31" t="str">
        <f t="shared" si="103"/>
        <v/>
      </c>
      <c r="O575" s="251"/>
      <c r="P575" s="449" t="str">
        <f t="shared" si="96"/>
        <v/>
      </c>
    </row>
    <row r="576" spans="1:16" ht="15" customHeight="1">
      <c r="A576" s="35">
        <f t="shared" si="97"/>
        <v>556</v>
      </c>
      <c r="B576" s="29"/>
      <c r="C576" s="251"/>
      <c r="D576" s="30"/>
      <c r="E576" s="252" t="str">
        <f t="shared" si="98"/>
        <v/>
      </c>
      <c r="F576" s="255" t="str">
        <f t="shared" si="99"/>
        <v/>
      </c>
      <c r="G576" s="31" t="str">
        <f t="shared" si="100"/>
        <v/>
      </c>
      <c r="H576" s="30"/>
      <c r="I576" s="30"/>
      <c r="J576" s="30"/>
      <c r="K576" s="256" t="str">
        <f t="shared" si="101"/>
        <v/>
      </c>
      <c r="L576" s="257" t="str">
        <f t="shared" si="102"/>
        <v/>
      </c>
      <c r="M576" s="258"/>
      <c r="N576" s="31" t="str">
        <f t="shared" si="103"/>
        <v/>
      </c>
      <c r="O576" s="251"/>
      <c r="P576" s="449" t="str">
        <f t="shared" si="96"/>
        <v/>
      </c>
    </row>
    <row r="577" spans="1:16" ht="15" customHeight="1">
      <c r="A577" s="35">
        <f t="shared" si="97"/>
        <v>557</v>
      </c>
      <c r="B577" s="29"/>
      <c r="C577" s="251"/>
      <c r="D577" s="30"/>
      <c r="E577" s="252" t="str">
        <f t="shared" si="98"/>
        <v/>
      </c>
      <c r="F577" s="255" t="str">
        <f t="shared" si="99"/>
        <v/>
      </c>
      <c r="G577" s="31" t="str">
        <f t="shared" si="100"/>
        <v/>
      </c>
      <c r="H577" s="30"/>
      <c r="I577" s="30"/>
      <c r="J577" s="30"/>
      <c r="K577" s="256" t="str">
        <f t="shared" si="101"/>
        <v/>
      </c>
      <c r="L577" s="257" t="str">
        <f t="shared" si="102"/>
        <v/>
      </c>
      <c r="M577" s="258"/>
      <c r="N577" s="31" t="str">
        <f t="shared" si="103"/>
        <v/>
      </c>
      <c r="O577" s="251"/>
      <c r="P577" s="449" t="str">
        <f t="shared" si="96"/>
        <v/>
      </c>
    </row>
    <row r="578" spans="1:16" ht="15" customHeight="1">
      <c r="A578" s="35">
        <f t="shared" si="97"/>
        <v>558</v>
      </c>
      <c r="B578" s="29"/>
      <c r="C578" s="251"/>
      <c r="D578" s="30"/>
      <c r="E578" s="252" t="str">
        <f t="shared" si="98"/>
        <v/>
      </c>
      <c r="F578" s="255" t="str">
        <f t="shared" si="99"/>
        <v/>
      </c>
      <c r="G578" s="31" t="str">
        <f t="shared" si="100"/>
        <v/>
      </c>
      <c r="H578" s="30"/>
      <c r="I578" s="30"/>
      <c r="J578" s="30"/>
      <c r="K578" s="256" t="str">
        <f t="shared" si="101"/>
        <v/>
      </c>
      <c r="L578" s="257" t="str">
        <f t="shared" si="102"/>
        <v/>
      </c>
      <c r="M578" s="258"/>
      <c r="N578" s="31" t="str">
        <f t="shared" si="103"/>
        <v/>
      </c>
      <c r="O578" s="251"/>
      <c r="P578" s="449" t="str">
        <f t="shared" si="96"/>
        <v/>
      </c>
    </row>
    <row r="579" spans="1:16" ht="15" customHeight="1">
      <c r="A579" s="35">
        <f t="shared" si="97"/>
        <v>559</v>
      </c>
      <c r="B579" s="29"/>
      <c r="C579" s="251"/>
      <c r="D579" s="30"/>
      <c r="E579" s="252" t="str">
        <f t="shared" si="98"/>
        <v/>
      </c>
      <c r="F579" s="255" t="str">
        <f t="shared" si="99"/>
        <v/>
      </c>
      <c r="G579" s="31" t="str">
        <f t="shared" si="100"/>
        <v/>
      </c>
      <c r="H579" s="30"/>
      <c r="I579" s="30"/>
      <c r="J579" s="30"/>
      <c r="K579" s="256" t="str">
        <f t="shared" si="101"/>
        <v/>
      </c>
      <c r="L579" s="257" t="str">
        <f t="shared" si="102"/>
        <v/>
      </c>
      <c r="M579" s="258"/>
      <c r="N579" s="31" t="str">
        <f t="shared" si="103"/>
        <v/>
      </c>
      <c r="O579" s="251"/>
      <c r="P579" s="449" t="str">
        <f t="shared" si="96"/>
        <v/>
      </c>
    </row>
    <row r="580" spans="1:16" ht="15" customHeight="1">
      <c r="A580" s="35">
        <f t="shared" si="97"/>
        <v>560</v>
      </c>
      <c r="B580" s="29"/>
      <c r="C580" s="251"/>
      <c r="D580" s="30"/>
      <c r="E580" s="252" t="str">
        <f t="shared" si="98"/>
        <v/>
      </c>
      <c r="F580" s="255" t="str">
        <f t="shared" si="99"/>
        <v/>
      </c>
      <c r="G580" s="31" t="str">
        <f t="shared" si="100"/>
        <v/>
      </c>
      <c r="H580" s="30"/>
      <c r="I580" s="30"/>
      <c r="J580" s="30"/>
      <c r="K580" s="256" t="str">
        <f t="shared" si="101"/>
        <v/>
      </c>
      <c r="L580" s="257" t="str">
        <f t="shared" si="102"/>
        <v/>
      </c>
      <c r="M580" s="258"/>
      <c r="N580" s="31" t="str">
        <f t="shared" si="103"/>
        <v/>
      </c>
      <c r="O580" s="251"/>
      <c r="P580" s="449" t="str">
        <f t="shared" si="96"/>
        <v/>
      </c>
    </row>
    <row r="581" spans="1:16" ht="15" customHeight="1">
      <c r="A581" s="35">
        <f t="shared" si="97"/>
        <v>561</v>
      </c>
      <c r="B581" s="29"/>
      <c r="C581" s="251"/>
      <c r="D581" s="30"/>
      <c r="E581" s="252" t="str">
        <f t="shared" si="98"/>
        <v/>
      </c>
      <c r="F581" s="255" t="str">
        <f t="shared" si="99"/>
        <v/>
      </c>
      <c r="G581" s="31" t="str">
        <f t="shared" si="100"/>
        <v/>
      </c>
      <c r="H581" s="30"/>
      <c r="I581" s="30"/>
      <c r="J581" s="30"/>
      <c r="K581" s="256" t="str">
        <f t="shared" si="101"/>
        <v/>
      </c>
      <c r="L581" s="257" t="str">
        <f t="shared" si="102"/>
        <v/>
      </c>
      <c r="M581" s="258"/>
      <c r="N581" s="31" t="str">
        <f t="shared" si="103"/>
        <v/>
      </c>
      <c r="O581" s="251"/>
      <c r="P581" s="449" t="str">
        <f t="shared" si="96"/>
        <v/>
      </c>
    </row>
    <row r="582" spans="1:16" ht="15" customHeight="1">
      <c r="A582" s="35">
        <f t="shared" si="97"/>
        <v>562</v>
      </c>
      <c r="B582" s="29"/>
      <c r="C582" s="251"/>
      <c r="D582" s="30"/>
      <c r="E582" s="252" t="str">
        <f t="shared" si="98"/>
        <v/>
      </c>
      <c r="F582" s="255" t="str">
        <f t="shared" si="99"/>
        <v/>
      </c>
      <c r="G582" s="31" t="str">
        <f t="shared" si="100"/>
        <v/>
      </c>
      <c r="H582" s="30"/>
      <c r="I582" s="30"/>
      <c r="J582" s="30"/>
      <c r="K582" s="256" t="str">
        <f t="shared" si="101"/>
        <v/>
      </c>
      <c r="L582" s="257" t="str">
        <f t="shared" si="102"/>
        <v/>
      </c>
      <c r="M582" s="258"/>
      <c r="N582" s="31" t="str">
        <f t="shared" si="103"/>
        <v/>
      </c>
      <c r="O582" s="251"/>
      <c r="P582" s="449" t="str">
        <f t="shared" si="96"/>
        <v/>
      </c>
    </row>
    <row r="583" spans="1:16" ht="15" customHeight="1">
      <c r="A583" s="35">
        <f t="shared" si="97"/>
        <v>563</v>
      </c>
      <c r="B583" s="29"/>
      <c r="C583" s="251"/>
      <c r="D583" s="30"/>
      <c r="E583" s="252" t="str">
        <f t="shared" si="98"/>
        <v/>
      </c>
      <c r="F583" s="255" t="str">
        <f t="shared" si="99"/>
        <v/>
      </c>
      <c r="G583" s="31" t="str">
        <f t="shared" si="100"/>
        <v/>
      </c>
      <c r="H583" s="30"/>
      <c r="I583" s="30"/>
      <c r="J583" s="30"/>
      <c r="K583" s="256" t="str">
        <f t="shared" si="101"/>
        <v/>
      </c>
      <c r="L583" s="257" t="str">
        <f t="shared" si="102"/>
        <v/>
      </c>
      <c r="M583" s="258"/>
      <c r="N583" s="31" t="str">
        <f t="shared" si="103"/>
        <v/>
      </c>
      <c r="O583" s="251"/>
      <c r="P583" s="449" t="str">
        <f t="shared" si="96"/>
        <v/>
      </c>
    </row>
    <row r="584" spans="1:16" ht="15" customHeight="1">
      <c r="A584" s="35">
        <f t="shared" si="97"/>
        <v>564</v>
      </c>
      <c r="B584" s="29"/>
      <c r="C584" s="251"/>
      <c r="D584" s="30"/>
      <c r="E584" s="252" t="str">
        <f t="shared" si="98"/>
        <v/>
      </c>
      <c r="F584" s="255" t="str">
        <f t="shared" si="99"/>
        <v/>
      </c>
      <c r="G584" s="31" t="str">
        <f t="shared" si="100"/>
        <v/>
      </c>
      <c r="H584" s="30"/>
      <c r="I584" s="30"/>
      <c r="J584" s="30"/>
      <c r="K584" s="256" t="str">
        <f t="shared" si="101"/>
        <v/>
      </c>
      <c r="L584" s="257" t="str">
        <f t="shared" si="102"/>
        <v/>
      </c>
      <c r="M584" s="258"/>
      <c r="N584" s="31" t="str">
        <f t="shared" si="103"/>
        <v/>
      </c>
      <c r="O584" s="251"/>
      <c r="P584" s="449" t="str">
        <f t="shared" si="96"/>
        <v/>
      </c>
    </row>
    <row r="585" spans="1:16" ht="15" customHeight="1">
      <c r="A585" s="35">
        <f t="shared" si="97"/>
        <v>565</v>
      </c>
      <c r="B585" s="29"/>
      <c r="C585" s="251"/>
      <c r="D585" s="30"/>
      <c r="E585" s="252" t="str">
        <f t="shared" si="98"/>
        <v/>
      </c>
      <c r="F585" s="255" t="str">
        <f t="shared" si="99"/>
        <v/>
      </c>
      <c r="G585" s="31" t="str">
        <f t="shared" si="100"/>
        <v/>
      </c>
      <c r="H585" s="30"/>
      <c r="I585" s="30"/>
      <c r="J585" s="30"/>
      <c r="K585" s="256" t="str">
        <f t="shared" si="101"/>
        <v/>
      </c>
      <c r="L585" s="257" t="str">
        <f t="shared" si="102"/>
        <v/>
      </c>
      <c r="M585" s="258"/>
      <c r="N585" s="31" t="str">
        <f t="shared" si="103"/>
        <v/>
      </c>
      <c r="O585" s="251"/>
      <c r="P585" s="449" t="str">
        <f t="shared" si="96"/>
        <v/>
      </c>
    </row>
    <row r="586" spans="1:16" ht="15" customHeight="1">
      <c r="A586" s="35">
        <f t="shared" si="97"/>
        <v>566</v>
      </c>
      <c r="B586" s="29"/>
      <c r="C586" s="251"/>
      <c r="D586" s="30"/>
      <c r="E586" s="252" t="str">
        <f t="shared" si="98"/>
        <v/>
      </c>
      <c r="F586" s="255" t="str">
        <f t="shared" si="99"/>
        <v/>
      </c>
      <c r="G586" s="31" t="str">
        <f t="shared" si="100"/>
        <v/>
      </c>
      <c r="H586" s="30"/>
      <c r="I586" s="30"/>
      <c r="J586" s="30"/>
      <c r="K586" s="256" t="str">
        <f t="shared" si="101"/>
        <v/>
      </c>
      <c r="L586" s="257" t="str">
        <f t="shared" si="102"/>
        <v/>
      </c>
      <c r="M586" s="258"/>
      <c r="N586" s="31" t="str">
        <f t="shared" si="103"/>
        <v/>
      </c>
      <c r="O586" s="251"/>
      <c r="P586" s="449" t="str">
        <f t="shared" si="96"/>
        <v/>
      </c>
    </row>
    <row r="587" spans="1:16" ht="15" customHeight="1">
      <c r="A587" s="35">
        <f t="shared" si="97"/>
        <v>567</v>
      </c>
      <c r="B587" s="29"/>
      <c r="C587" s="251"/>
      <c r="D587" s="30"/>
      <c r="E587" s="252" t="str">
        <f t="shared" si="98"/>
        <v/>
      </c>
      <c r="F587" s="255" t="str">
        <f t="shared" si="99"/>
        <v/>
      </c>
      <c r="G587" s="31" t="str">
        <f t="shared" si="100"/>
        <v/>
      </c>
      <c r="H587" s="30"/>
      <c r="I587" s="30"/>
      <c r="J587" s="30"/>
      <c r="K587" s="256" t="str">
        <f t="shared" si="101"/>
        <v/>
      </c>
      <c r="L587" s="257" t="str">
        <f t="shared" si="102"/>
        <v/>
      </c>
      <c r="M587" s="258"/>
      <c r="N587" s="31" t="str">
        <f t="shared" si="103"/>
        <v/>
      </c>
      <c r="O587" s="251"/>
      <c r="P587" s="449" t="str">
        <f t="shared" si="96"/>
        <v/>
      </c>
    </row>
    <row r="588" spans="1:16" ht="15" customHeight="1">
      <c r="A588" s="35">
        <f t="shared" si="97"/>
        <v>568</v>
      </c>
      <c r="B588" s="29"/>
      <c r="C588" s="251"/>
      <c r="D588" s="30"/>
      <c r="E588" s="252" t="str">
        <f t="shared" si="98"/>
        <v/>
      </c>
      <c r="F588" s="255" t="str">
        <f t="shared" si="99"/>
        <v/>
      </c>
      <c r="G588" s="31" t="str">
        <f t="shared" si="100"/>
        <v/>
      </c>
      <c r="H588" s="30"/>
      <c r="I588" s="30"/>
      <c r="J588" s="30"/>
      <c r="K588" s="256" t="str">
        <f t="shared" si="101"/>
        <v/>
      </c>
      <c r="L588" s="257" t="str">
        <f t="shared" si="102"/>
        <v/>
      </c>
      <c r="M588" s="258"/>
      <c r="N588" s="31" t="str">
        <f t="shared" si="103"/>
        <v/>
      </c>
      <c r="O588" s="251"/>
      <c r="P588" s="449" t="str">
        <f t="shared" si="96"/>
        <v/>
      </c>
    </row>
    <row r="589" spans="1:16" ht="15" customHeight="1">
      <c r="A589" s="35">
        <f t="shared" si="97"/>
        <v>569</v>
      </c>
      <c r="B589" s="29"/>
      <c r="C589" s="251"/>
      <c r="D589" s="30"/>
      <c r="E589" s="252" t="str">
        <f t="shared" si="98"/>
        <v/>
      </c>
      <c r="F589" s="255" t="str">
        <f t="shared" si="99"/>
        <v/>
      </c>
      <c r="G589" s="31" t="str">
        <f t="shared" si="100"/>
        <v/>
      </c>
      <c r="H589" s="30"/>
      <c r="I589" s="30"/>
      <c r="J589" s="30"/>
      <c r="K589" s="256" t="str">
        <f t="shared" si="101"/>
        <v/>
      </c>
      <c r="L589" s="257" t="str">
        <f t="shared" si="102"/>
        <v/>
      </c>
      <c r="M589" s="258"/>
      <c r="N589" s="31" t="str">
        <f t="shared" si="103"/>
        <v/>
      </c>
      <c r="O589" s="251"/>
      <c r="P589" s="449" t="str">
        <f t="shared" si="96"/>
        <v/>
      </c>
    </row>
    <row r="590" spans="1:16" ht="15" customHeight="1">
      <c r="A590" s="35">
        <f t="shared" si="97"/>
        <v>570</v>
      </c>
      <c r="B590" s="29"/>
      <c r="C590" s="251"/>
      <c r="D590" s="30"/>
      <c r="E590" s="252" t="str">
        <f t="shared" si="98"/>
        <v/>
      </c>
      <c r="F590" s="255" t="str">
        <f t="shared" si="99"/>
        <v/>
      </c>
      <c r="G590" s="31" t="str">
        <f t="shared" si="100"/>
        <v/>
      </c>
      <c r="H590" s="30"/>
      <c r="I590" s="30"/>
      <c r="J590" s="30"/>
      <c r="K590" s="256" t="str">
        <f t="shared" si="101"/>
        <v/>
      </c>
      <c r="L590" s="257" t="str">
        <f t="shared" si="102"/>
        <v/>
      </c>
      <c r="M590" s="258"/>
      <c r="N590" s="31" t="str">
        <f t="shared" si="103"/>
        <v/>
      </c>
      <c r="O590" s="251"/>
      <c r="P590" s="449" t="str">
        <f t="shared" si="96"/>
        <v/>
      </c>
    </row>
    <row r="591" spans="1:16" ht="15" customHeight="1">
      <c r="A591" s="35">
        <f t="shared" si="97"/>
        <v>571</v>
      </c>
      <c r="B591" s="29"/>
      <c r="C591" s="251"/>
      <c r="D591" s="30"/>
      <c r="E591" s="252" t="str">
        <f t="shared" si="98"/>
        <v/>
      </c>
      <c r="F591" s="255" t="str">
        <f t="shared" si="99"/>
        <v/>
      </c>
      <c r="G591" s="31" t="str">
        <f t="shared" si="100"/>
        <v/>
      </c>
      <c r="H591" s="30"/>
      <c r="I591" s="30"/>
      <c r="J591" s="30"/>
      <c r="K591" s="256" t="str">
        <f t="shared" si="101"/>
        <v/>
      </c>
      <c r="L591" s="257" t="str">
        <f t="shared" si="102"/>
        <v/>
      </c>
      <c r="M591" s="258"/>
      <c r="N591" s="31" t="str">
        <f t="shared" si="103"/>
        <v/>
      </c>
      <c r="O591" s="251"/>
      <c r="P591" s="449" t="str">
        <f t="shared" si="96"/>
        <v/>
      </c>
    </row>
    <row r="592" spans="1:16" ht="15" customHeight="1">
      <c r="A592" s="35">
        <f t="shared" si="97"/>
        <v>572</v>
      </c>
      <c r="B592" s="29"/>
      <c r="C592" s="251"/>
      <c r="D592" s="30"/>
      <c r="E592" s="252" t="str">
        <f t="shared" si="98"/>
        <v/>
      </c>
      <c r="F592" s="255" t="str">
        <f t="shared" si="99"/>
        <v/>
      </c>
      <c r="G592" s="31" t="str">
        <f t="shared" si="100"/>
        <v/>
      </c>
      <c r="H592" s="30"/>
      <c r="I592" s="30"/>
      <c r="J592" s="30"/>
      <c r="K592" s="256" t="str">
        <f t="shared" si="101"/>
        <v/>
      </c>
      <c r="L592" s="257" t="str">
        <f t="shared" si="102"/>
        <v/>
      </c>
      <c r="M592" s="258"/>
      <c r="N592" s="31" t="str">
        <f t="shared" si="103"/>
        <v/>
      </c>
      <c r="O592" s="251"/>
      <c r="P592" s="449" t="str">
        <f t="shared" si="96"/>
        <v/>
      </c>
    </row>
    <row r="593" spans="1:16" ht="15" customHeight="1">
      <c r="A593" s="35">
        <f t="shared" si="97"/>
        <v>573</v>
      </c>
      <c r="B593" s="29"/>
      <c r="C593" s="251"/>
      <c r="D593" s="30"/>
      <c r="E593" s="252" t="str">
        <f t="shared" si="98"/>
        <v/>
      </c>
      <c r="F593" s="255" t="str">
        <f t="shared" si="99"/>
        <v/>
      </c>
      <c r="G593" s="31" t="str">
        <f t="shared" si="100"/>
        <v/>
      </c>
      <c r="H593" s="30"/>
      <c r="I593" s="30"/>
      <c r="J593" s="30"/>
      <c r="K593" s="256" t="str">
        <f t="shared" si="101"/>
        <v/>
      </c>
      <c r="L593" s="257" t="str">
        <f t="shared" si="102"/>
        <v/>
      </c>
      <c r="M593" s="258"/>
      <c r="N593" s="31" t="str">
        <f t="shared" si="103"/>
        <v/>
      </c>
      <c r="O593" s="251"/>
      <c r="P593" s="449" t="str">
        <f t="shared" si="96"/>
        <v/>
      </c>
    </row>
    <row r="594" spans="1:16" ht="15" customHeight="1">
      <c r="A594" s="35">
        <f t="shared" si="97"/>
        <v>574</v>
      </c>
      <c r="B594" s="29"/>
      <c r="C594" s="251"/>
      <c r="D594" s="30"/>
      <c r="E594" s="252" t="str">
        <f t="shared" si="98"/>
        <v/>
      </c>
      <c r="F594" s="255" t="str">
        <f t="shared" si="99"/>
        <v/>
      </c>
      <c r="G594" s="31" t="str">
        <f t="shared" si="100"/>
        <v/>
      </c>
      <c r="H594" s="30"/>
      <c r="I594" s="30"/>
      <c r="J594" s="30"/>
      <c r="K594" s="256" t="str">
        <f t="shared" si="101"/>
        <v/>
      </c>
      <c r="L594" s="257" t="str">
        <f t="shared" si="102"/>
        <v/>
      </c>
      <c r="M594" s="258"/>
      <c r="N594" s="31" t="str">
        <f t="shared" si="103"/>
        <v/>
      </c>
      <c r="O594" s="251"/>
      <c r="P594" s="449" t="str">
        <f t="shared" si="96"/>
        <v/>
      </c>
    </row>
    <row r="595" spans="1:16" ht="15" customHeight="1">
      <c r="A595" s="35">
        <f t="shared" si="97"/>
        <v>575</v>
      </c>
      <c r="B595" s="29"/>
      <c r="C595" s="251"/>
      <c r="D595" s="30"/>
      <c r="E595" s="252" t="str">
        <f t="shared" si="98"/>
        <v/>
      </c>
      <c r="F595" s="255" t="str">
        <f t="shared" si="99"/>
        <v/>
      </c>
      <c r="G595" s="31" t="str">
        <f t="shared" si="100"/>
        <v/>
      </c>
      <c r="H595" s="30"/>
      <c r="I595" s="30"/>
      <c r="J595" s="30"/>
      <c r="K595" s="256" t="str">
        <f t="shared" si="101"/>
        <v/>
      </c>
      <c r="L595" s="257" t="str">
        <f t="shared" si="102"/>
        <v/>
      </c>
      <c r="M595" s="258"/>
      <c r="N595" s="31" t="str">
        <f t="shared" si="103"/>
        <v/>
      </c>
      <c r="O595" s="251"/>
      <c r="P595" s="449" t="str">
        <f t="shared" si="96"/>
        <v/>
      </c>
    </row>
    <row r="596" spans="1:16" ht="15" customHeight="1">
      <c r="A596" s="35">
        <f t="shared" si="97"/>
        <v>576</v>
      </c>
      <c r="B596" s="29"/>
      <c r="C596" s="251"/>
      <c r="D596" s="30"/>
      <c r="E596" s="252" t="str">
        <f t="shared" si="98"/>
        <v/>
      </c>
      <c r="F596" s="255" t="str">
        <f t="shared" si="99"/>
        <v/>
      </c>
      <c r="G596" s="31" t="str">
        <f t="shared" si="100"/>
        <v/>
      </c>
      <c r="H596" s="30"/>
      <c r="I596" s="30"/>
      <c r="J596" s="30"/>
      <c r="K596" s="256" t="str">
        <f t="shared" si="101"/>
        <v/>
      </c>
      <c r="L596" s="257" t="str">
        <f t="shared" si="102"/>
        <v/>
      </c>
      <c r="M596" s="258"/>
      <c r="N596" s="31" t="str">
        <f t="shared" si="103"/>
        <v/>
      </c>
      <c r="O596" s="251"/>
      <c r="P596" s="449" t="str">
        <f t="shared" si="96"/>
        <v/>
      </c>
    </row>
    <row r="597" spans="1:16" ht="15" customHeight="1">
      <c r="A597" s="35">
        <f t="shared" si="97"/>
        <v>577</v>
      </c>
      <c r="B597" s="29"/>
      <c r="C597" s="251"/>
      <c r="D597" s="30"/>
      <c r="E597" s="252" t="str">
        <f t="shared" si="98"/>
        <v/>
      </c>
      <c r="F597" s="255" t="str">
        <f t="shared" si="99"/>
        <v/>
      </c>
      <c r="G597" s="31" t="str">
        <f t="shared" si="100"/>
        <v/>
      </c>
      <c r="H597" s="30"/>
      <c r="I597" s="30"/>
      <c r="J597" s="30"/>
      <c r="K597" s="256" t="str">
        <f t="shared" si="101"/>
        <v/>
      </c>
      <c r="L597" s="257" t="str">
        <f t="shared" si="102"/>
        <v/>
      </c>
      <c r="M597" s="258"/>
      <c r="N597" s="31" t="str">
        <f t="shared" si="103"/>
        <v/>
      </c>
      <c r="O597" s="251"/>
      <c r="P597" s="449" t="str">
        <f t="shared" si="96"/>
        <v/>
      </c>
    </row>
    <row r="598" spans="1:16" ht="15" customHeight="1">
      <c r="A598" s="35">
        <f t="shared" si="97"/>
        <v>578</v>
      </c>
      <c r="B598" s="29"/>
      <c r="C598" s="251"/>
      <c r="D598" s="30"/>
      <c r="E598" s="252" t="str">
        <f t="shared" si="98"/>
        <v/>
      </c>
      <c r="F598" s="255" t="str">
        <f t="shared" si="99"/>
        <v/>
      </c>
      <c r="G598" s="31" t="str">
        <f t="shared" si="100"/>
        <v/>
      </c>
      <c r="H598" s="30"/>
      <c r="I598" s="30"/>
      <c r="J598" s="30"/>
      <c r="K598" s="256" t="str">
        <f t="shared" si="101"/>
        <v/>
      </c>
      <c r="L598" s="257" t="str">
        <f t="shared" si="102"/>
        <v/>
      </c>
      <c r="M598" s="258"/>
      <c r="N598" s="31" t="str">
        <f t="shared" si="103"/>
        <v/>
      </c>
      <c r="O598" s="251"/>
      <c r="P598" s="449" t="str">
        <f t="shared" si="96"/>
        <v/>
      </c>
    </row>
    <row r="599" spans="1:16" ht="15" customHeight="1">
      <c r="A599" s="35">
        <f t="shared" si="97"/>
        <v>579</v>
      </c>
      <c r="B599" s="29"/>
      <c r="C599" s="251"/>
      <c r="D599" s="30"/>
      <c r="E599" s="252" t="str">
        <f t="shared" si="98"/>
        <v/>
      </c>
      <c r="F599" s="255" t="str">
        <f t="shared" si="99"/>
        <v/>
      </c>
      <c r="G599" s="31" t="str">
        <f t="shared" si="100"/>
        <v/>
      </c>
      <c r="H599" s="30"/>
      <c r="I599" s="30"/>
      <c r="J599" s="30"/>
      <c r="K599" s="256" t="str">
        <f t="shared" si="101"/>
        <v/>
      </c>
      <c r="L599" s="257" t="str">
        <f t="shared" si="102"/>
        <v/>
      </c>
      <c r="M599" s="258"/>
      <c r="N599" s="31" t="str">
        <f t="shared" si="103"/>
        <v/>
      </c>
      <c r="O599" s="251"/>
      <c r="P599" s="449" t="str">
        <f t="shared" si="96"/>
        <v/>
      </c>
    </row>
    <row r="600" spans="1:16" ht="15" customHeight="1">
      <c r="A600" s="35">
        <f t="shared" si="97"/>
        <v>580</v>
      </c>
      <c r="B600" s="29"/>
      <c r="C600" s="251"/>
      <c r="D600" s="30"/>
      <c r="E600" s="252" t="str">
        <f t="shared" si="98"/>
        <v/>
      </c>
      <c r="F600" s="255" t="str">
        <f t="shared" si="99"/>
        <v/>
      </c>
      <c r="G600" s="31" t="str">
        <f t="shared" si="100"/>
        <v/>
      </c>
      <c r="H600" s="30"/>
      <c r="I600" s="30"/>
      <c r="J600" s="30"/>
      <c r="K600" s="256" t="str">
        <f t="shared" si="101"/>
        <v/>
      </c>
      <c r="L600" s="257" t="str">
        <f t="shared" si="102"/>
        <v/>
      </c>
      <c r="M600" s="258"/>
      <c r="N600" s="31" t="str">
        <f t="shared" si="103"/>
        <v/>
      </c>
      <c r="O600" s="251"/>
      <c r="P600" s="449" t="str">
        <f t="shared" si="96"/>
        <v/>
      </c>
    </row>
    <row r="601" spans="1:16" ht="15" customHeight="1">
      <c r="A601" s="35">
        <f t="shared" si="97"/>
        <v>581</v>
      </c>
      <c r="B601" s="29"/>
      <c r="C601" s="251"/>
      <c r="D601" s="30"/>
      <c r="E601" s="252" t="str">
        <f t="shared" si="98"/>
        <v/>
      </c>
      <c r="F601" s="255" t="str">
        <f t="shared" si="99"/>
        <v/>
      </c>
      <c r="G601" s="31" t="str">
        <f t="shared" si="100"/>
        <v/>
      </c>
      <c r="H601" s="30"/>
      <c r="I601" s="30"/>
      <c r="J601" s="30"/>
      <c r="K601" s="256" t="str">
        <f t="shared" si="101"/>
        <v/>
      </c>
      <c r="L601" s="257" t="str">
        <f t="shared" si="102"/>
        <v/>
      </c>
      <c r="M601" s="258"/>
      <c r="N601" s="31" t="str">
        <f t="shared" si="103"/>
        <v/>
      </c>
      <c r="O601" s="251"/>
      <c r="P601" s="449" t="str">
        <f t="shared" si="96"/>
        <v/>
      </c>
    </row>
    <row r="602" spans="1:16" ht="15" customHeight="1">
      <c r="A602" s="35">
        <f t="shared" si="97"/>
        <v>582</v>
      </c>
      <c r="B602" s="29"/>
      <c r="C602" s="251"/>
      <c r="D602" s="30"/>
      <c r="E602" s="252" t="str">
        <f t="shared" si="98"/>
        <v/>
      </c>
      <c r="F602" s="255" t="str">
        <f t="shared" si="99"/>
        <v/>
      </c>
      <c r="G602" s="31" t="str">
        <f t="shared" si="100"/>
        <v/>
      </c>
      <c r="H602" s="30"/>
      <c r="I602" s="30"/>
      <c r="J602" s="30"/>
      <c r="K602" s="256" t="str">
        <f t="shared" si="101"/>
        <v/>
      </c>
      <c r="L602" s="257" t="str">
        <f t="shared" si="102"/>
        <v/>
      </c>
      <c r="M602" s="258"/>
      <c r="N602" s="31" t="str">
        <f t="shared" si="103"/>
        <v/>
      </c>
      <c r="O602" s="251"/>
      <c r="P602" s="449" t="str">
        <f t="shared" si="96"/>
        <v/>
      </c>
    </row>
    <row r="603" spans="1:16" ht="15" customHeight="1">
      <c r="A603" s="35">
        <f t="shared" si="97"/>
        <v>583</v>
      </c>
      <c r="B603" s="29"/>
      <c r="C603" s="251"/>
      <c r="D603" s="30"/>
      <c r="E603" s="252" t="str">
        <f t="shared" si="98"/>
        <v/>
      </c>
      <c r="F603" s="255" t="str">
        <f t="shared" si="99"/>
        <v/>
      </c>
      <c r="G603" s="31" t="str">
        <f t="shared" si="100"/>
        <v/>
      </c>
      <c r="H603" s="30"/>
      <c r="I603" s="30"/>
      <c r="J603" s="30"/>
      <c r="K603" s="256" t="str">
        <f t="shared" si="101"/>
        <v/>
      </c>
      <c r="L603" s="257" t="str">
        <f t="shared" si="102"/>
        <v/>
      </c>
      <c r="M603" s="258"/>
      <c r="N603" s="31" t="str">
        <f t="shared" si="103"/>
        <v/>
      </c>
      <c r="O603" s="251"/>
      <c r="P603" s="449" t="str">
        <f t="shared" si="96"/>
        <v/>
      </c>
    </row>
    <row r="604" spans="1:16" ht="15" customHeight="1">
      <c r="A604" s="35">
        <f t="shared" si="97"/>
        <v>584</v>
      </c>
      <c r="B604" s="29"/>
      <c r="C604" s="251"/>
      <c r="D604" s="30"/>
      <c r="E604" s="252" t="str">
        <f t="shared" si="98"/>
        <v/>
      </c>
      <c r="F604" s="255" t="str">
        <f t="shared" si="99"/>
        <v/>
      </c>
      <c r="G604" s="31" t="str">
        <f t="shared" si="100"/>
        <v/>
      </c>
      <c r="H604" s="30"/>
      <c r="I604" s="30"/>
      <c r="J604" s="30"/>
      <c r="K604" s="256" t="str">
        <f t="shared" si="101"/>
        <v/>
      </c>
      <c r="L604" s="257" t="str">
        <f t="shared" si="102"/>
        <v/>
      </c>
      <c r="M604" s="258"/>
      <c r="N604" s="31" t="str">
        <f t="shared" si="103"/>
        <v/>
      </c>
      <c r="O604" s="251"/>
      <c r="P604" s="449" t="str">
        <f t="shared" si="96"/>
        <v/>
      </c>
    </row>
    <row r="605" spans="1:16" ht="15" customHeight="1">
      <c r="A605" s="35">
        <f t="shared" si="97"/>
        <v>585</v>
      </c>
      <c r="B605" s="29"/>
      <c r="C605" s="251"/>
      <c r="D605" s="30"/>
      <c r="E605" s="252" t="str">
        <f t="shared" si="98"/>
        <v/>
      </c>
      <c r="F605" s="255" t="str">
        <f t="shared" si="99"/>
        <v/>
      </c>
      <c r="G605" s="31" t="str">
        <f t="shared" si="100"/>
        <v/>
      </c>
      <c r="H605" s="30"/>
      <c r="I605" s="30"/>
      <c r="J605" s="30"/>
      <c r="K605" s="256" t="str">
        <f t="shared" si="101"/>
        <v/>
      </c>
      <c r="L605" s="257" t="str">
        <f t="shared" si="102"/>
        <v/>
      </c>
      <c r="M605" s="258"/>
      <c r="N605" s="31" t="str">
        <f t="shared" si="103"/>
        <v/>
      </c>
      <c r="O605" s="251"/>
      <c r="P605" s="449" t="str">
        <f t="shared" si="96"/>
        <v/>
      </c>
    </row>
    <row r="606" spans="1:16" ht="15" customHeight="1">
      <c r="A606" s="35">
        <f t="shared" si="97"/>
        <v>586</v>
      </c>
      <c r="B606" s="29"/>
      <c r="C606" s="251"/>
      <c r="D606" s="30"/>
      <c r="E606" s="252" t="str">
        <f t="shared" si="98"/>
        <v/>
      </c>
      <c r="F606" s="255" t="str">
        <f t="shared" si="99"/>
        <v/>
      </c>
      <c r="G606" s="31" t="str">
        <f t="shared" si="100"/>
        <v/>
      </c>
      <c r="H606" s="30"/>
      <c r="I606" s="30"/>
      <c r="J606" s="30"/>
      <c r="K606" s="256" t="str">
        <f t="shared" si="101"/>
        <v/>
      </c>
      <c r="L606" s="257" t="str">
        <f t="shared" si="102"/>
        <v/>
      </c>
      <c r="M606" s="258"/>
      <c r="N606" s="31" t="str">
        <f t="shared" si="103"/>
        <v/>
      </c>
      <c r="O606" s="251"/>
      <c r="P606" s="449" t="str">
        <f t="shared" si="96"/>
        <v/>
      </c>
    </row>
    <row r="607" spans="1:16" ht="15" customHeight="1">
      <c r="A607" s="35">
        <f t="shared" si="97"/>
        <v>587</v>
      </c>
      <c r="B607" s="29"/>
      <c r="C607" s="251"/>
      <c r="D607" s="30"/>
      <c r="E607" s="252" t="str">
        <f t="shared" si="98"/>
        <v/>
      </c>
      <c r="F607" s="255" t="str">
        <f t="shared" si="99"/>
        <v/>
      </c>
      <c r="G607" s="31" t="str">
        <f t="shared" si="100"/>
        <v/>
      </c>
      <c r="H607" s="30"/>
      <c r="I607" s="30"/>
      <c r="J607" s="30"/>
      <c r="K607" s="256" t="str">
        <f t="shared" si="101"/>
        <v/>
      </c>
      <c r="L607" s="257" t="str">
        <f t="shared" si="102"/>
        <v/>
      </c>
      <c r="M607" s="258"/>
      <c r="N607" s="31" t="str">
        <f t="shared" si="103"/>
        <v/>
      </c>
      <c r="O607" s="251"/>
      <c r="P607" s="449" t="str">
        <f t="shared" si="96"/>
        <v/>
      </c>
    </row>
    <row r="608" spans="1:16" ht="15" customHeight="1">
      <c r="A608" s="35">
        <f t="shared" si="97"/>
        <v>588</v>
      </c>
      <c r="B608" s="29"/>
      <c r="C608" s="251"/>
      <c r="D608" s="30"/>
      <c r="E608" s="252" t="str">
        <f t="shared" si="98"/>
        <v/>
      </c>
      <c r="F608" s="255" t="str">
        <f t="shared" si="99"/>
        <v/>
      </c>
      <c r="G608" s="31" t="str">
        <f t="shared" si="100"/>
        <v/>
      </c>
      <c r="H608" s="30"/>
      <c r="I608" s="30"/>
      <c r="J608" s="30"/>
      <c r="K608" s="256" t="str">
        <f t="shared" si="101"/>
        <v/>
      </c>
      <c r="L608" s="257" t="str">
        <f t="shared" si="102"/>
        <v/>
      </c>
      <c r="M608" s="258"/>
      <c r="N608" s="31" t="str">
        <f t="shared" si="103"/>
        <v/>
      </c>
      <c r="O608" s="251"/>
      <c r="P608" s="449" t="str">
        <f t="shared" si="96"/>
        <v/>
      </c>
    </row>
    <row r="609" spans="1:16" ht="15" customHeight="1">
      <c r="A609" s="35">
        <f t="shared" si="97"/>
        <v>589</v>
      </c>
      <c r="B609" s="29"/>
      <c r="C609" s="251"/>
      <c r="D609" s="30"/>
      <c r="E609" s="252" t="str">
        <f t="shared" si="98"/>
        <v/>
      </c>
      <c r="F609" s="255" t="str">
        <f t="shared" si="99"/>
        <v/>
      </c>
      <c r="G609" s="31" t="str">
        <f t="shared" si="100"/>
        <v/>
      </c>
      <c r="H609" s="30"/>
      <c r="I609" s="30"/>
      <c r="J609" s="30"/>
      <c r="K609" s="256" t="str">
        <f t="shared" si="101"/>
        <v/>
      </c>
      <c r="L609" s="257" t="str">
        <f t="shared" si="102"/>
        <v/>
      </c>
      <c r="M609" s="258"/>
      <c r="N609" s="31" t="str">
        <f t="shared" si="103"/>
        <v/>
      </c>
      <c r="O609" s="251"/>
      <c r="P609" s="449" t="str">
        <f t="shared" si="96"/>
        <v/>
      </c>
    </row>
    <row r="610" spans="1:16" ht="15" customHeight="1">
      <c r="A610" s="35">
        <f t="shared" si="97"/>
        <v>590</v>
      </c>
      <c r="B610" s="29"/>
      <c r="C610" s="251"/>
      <c r="D610" s="30"/>
      <c r="E610" s="252" t="str">
        <f t="shared" si="98"/>
        <v/>
      </c>
      <c r="F610" s="255" t="str">
        <f t="shared" si="99"/>
        <v/>
      </c>
      <c r="G610" s="31" t="str">
        <f t="shared" si="100"/>
        <v/>
      </c>
      <c r="H610" s="30"/>
      <c r="I610" s="30"/>
      <c r="J610" s="30"/>
      <c r="K610" s="256" t="str">
        <f t="shared" si="101"/>
        <v/>
      </c>
      <c r="L610" s="257" t="str">
        <f t="shared" si="102"/>
        <v/>
      </c>
      <c r="M610" s="258"/>
      <c r="N610" s="31" t="str">
        <f t="shared" si="103"/>
        <v/>
      </c>
      <c r="O610" s="251"/>
      <c r="P610" s="449" t="str">
        <f t="shared" si="96"/>
        <v/>
      </c>
    </row>
    <row r="611" spans="1:16" ht="15" customHeight="1">
      <c r="A611" s="35">
        <f t="shared" si="97"/>
        <v>591</v>
      </c>
      <c r="B611" s="29"/>
      <c r="C611" s="251"/>
      <c r="D611" s="30"/>
      <c r="E611" s="252" t="str">
        <f t="shared" si="98"/>
        <v/>
      </c>
      <c r="F611" s="255" t="str">
        <f t="shared" si="99"/>
        <v/>
      </c>
      <c r="G611" s="31" t="str">
        <f t="shared" si="100"/>
        <v/>
      </c>
      <c r="H611" s="30"/>
      <c r="I611" s="30"/>
      <c r="J611" s="30"/>
      <c r="K611" s="256" t="str">
        <f t="shared" si="101"/>
        <v/>
      </c>
      <c r="L611" s="257" t="str">
        <f t="shared" si="102"/>
        <v/>
      </c>
      <c r="M611" s="258"/>
      <c r="N611" s="31" t="str">
        <f t="shared" si="103"/>
        <v/>
      </c>
      <c r="O611" s="251"/>
      <c r="P611" s="449" t="str">
        <f t="shared" si="96"/>
        <v/>
      </c>
    </row>
    <row r="612" spans="1:16" ht="15" customHeight="1">
      <c r="A612" s="35">
        <f t="shared" si="97"/>
        <v>592</v>
      </c>
      <c r="B612" s="29"/>
      <c r="C612" s="251"/>
      <c r="D612" s="30"/>
      <c r="E612" s="252" t="str">
        <f t="shared" si="98"/>
        <v/>
      </c>
      <c r="F612" s="255" t="str">
        <f t="shared" si="99"/>
        <v/>
      </c>
      <c r="G612" s="31" t="str">
        <f t="shared" si="100"/>
        <v/>
      </c>
      <c r="H612" s="30"/>
      <c r="I612" s="30"/>
      <c r="J612" s="30"/>
      <c r="K612" s="256" t="str">
        <f t="shared" si="101"/>
        <v/>
      </c>
      <c r="L612" s="257" t="str">
        <f t="shared" si="102"/>
        <v/>
      </c>
      <c r="M612" s="258"/>
      <c r="N612" s="31" t="str">
        <f t="shared" si="103"/>
        <v/>
      </c>
      <c r="O612" s="251"/>
      <c r="P612" s="449" t="str">
        <f t="shared" si="96"/>
        <v/>
      </c>
    </row>
    <row r="613" spans="1:16" ht="15" customHeight="1">
      <c r="A613" s="35">
        <f t="shared" si="97"/>
        <v>593</v>
      </c>
      <c r="B613" s="29"/>
      <c r="C613" s="251"/>
      <c r="D613" s="30"/>
      <c r="E613" s="252" t="str">
        <f t="shared" si="98"/>
        <v/>
      </c>
      <c r="F613" s="255" t="str">
        <f t="shared" si="99"/>
        <v/>
      </c>
      <c r="G613" s="31" t="str">
        <f t="shared" si="100"/>
        <v/>
      </c>
      <c r="H613" s="30"/>
      <c r="I613" s="30"/>
      <c r="J613" s="30"/>
      <c r="K613" s="256" t="str">
        <f t="shared" si="101"/>
        <v/>
      </c>
      <c r="L613" s="257" t="str">
        <f t="shared" si="102"/>
        <v/>
      </c>
      <c r="M613" s="258"/>
      <c r="N613" s="31" t="str">
        <f t="shared" si="103"/>
        <v/>
      </c>
      <c r="O613" s="251"/>
      <c r="P613" s="449" t="str">
        <f t="shared" si="96"/>
        <v/>
      </c>
    </row>
    <row r="614" spans="1:16" ht="15" customHeight="1">
      <c r="A614" s="35">
        <f t="shared" si="97"/>
        <v>594</v>
      </c>
      <c r="B614" s="29"/>
      <c r="C614" s="251"/>
      <c r="D614" s="30"/>
      <c r="E614" s="252" t="str">
        <f t="shared" si="98"/>
        <v/>
      </c>
      <c r="F614" s="255" t="str">
        <f t="shared" si="99"/>
        <v/>
      </c>
      <c r="G614" s="31" t="str">
        <f t="shared" si="100"/>
        <v/>
      </c>
      <c r="H614" s="30"/>
      <c r="I614" s="30"/>
      <c r="J614" s="30"/>
      <c r="K614" s="256" t="str">
        <f t="shared" si="101"/>
        <v/>
      </c>
      <c r="L614" s="257" t="str">
        <f t="shared" si="102"/>
        <v/>
      </c>
      <c r="M614" s="258"/>
      <c r="N614" s="31" t="str">
        <f t="shared" si="103"/>
        <v/>
      </c>
      <c r="O614" s="251"/>
      <c r="P614" s="449" t="str">
        <f t="shared" si="96"/>
        <v/>
      </c>
    </row>
    <row r="615" spans="1:16" ht="15" customHeight="1">
      <c r="A615" s="35">
        <f t="shared" si="97"/>
        <v>595</v>
      </c>
      <c r="B615" s="29"/>
      <c r="C615" s="251"/>
      <c r="D615" s="30"/>
      <c r="E615" s="252" t="str">
        <f t="shared" si="98"/>
        <v/>
      </c>
      <c r="F615" s="255" t="str">
        <f t="shared" si="99"/>
        <v/>
      </c>
      <c r="G615" s="31" t="str">
        <f t="shared" si="100"/>
        <v/>
      </c>
      <c r="H615" s="30"/>
      <c r="I615" s="30"/>
      <c r="J615" s="30"/>
      <c r="K615" s="256" t="str">
        <f t="shared" si="101"/>
        <v/>
      </c>
      <c r="L615" s="257" t="str">
        <f t="shared" si="102"/>
        <v/>
      </c>
      <c r="M615" s="258"/>
      <c r="N615" s="31" t="str">
        <f t="shared" si="103"/>
        <v/>
      </c>
      <c r="O615" s="251"/>
      <c r="P615" s="449" t="str">
        <f t="shared" si="96"/>
        <v/>
      </c>
    </row>
    <row r="616" spans="1:16" ht="15" customHeight="1">
      <c r="A616" s="35">
        <f t="shared" si="97"/>
        <v>596</v>
      </c>
      <c r="B616" s="29"/>
      <c r="C616" s="251"/>
      <c r="D616" s="30"/>
      <c r="E616" s="252" t="str">
        <f t="shared" si="98"/>
        <v/>
      </c>
      <c r="F616" s="255" t="str">
        <f t="shared" si="99"/>
        <v/>
      </c>
      <c r="G616" s="31" t="str">
        <f t="shared" si="100"/>
        <v/>
      </c>
      <c r="H616" s="30"/>
      <c r="I616" s="30"/>
      <c r="J616" s="30"/>
      <c r="K616" s="256" t="str">
        <f t="shared" si="101"/>
        <v/>
      </c>
      <c r="L616" s="257" t="str">
        <f t="shared" si="102"/>
        <v/>
      </c>
      <c r="M616" s="258"/>
      <c r="N616" s="31" t="str">
        <f t="shared" si="103"/>
        <v/>
      </c>
      <c r="O616" s="251"/>
      <c r="P616" s="449" t="str">
        <f t="shared" si="96"/>
        <v/>
      </c>
    </row>
    <row r="617" spans="1:16" ht="15" customHeight="1">
      <c r="A617" s="35">
        <f t="shared" si="97"/>
        <v>597</v>
      </c>
      <c r="B617" s="29"/>
      <c r="C617" s="251"/>
      <c r="D617" s="30"/>
      <c r="E617" s="252" t="str">
        <f t="shared" si="98"/>
        <v/>
      </c>
      <c r="F617" s="255" t="str">
        <f t="shared" si="99"/>
        <v/>
      </c>
      <c r="G617" s="31" t="str">
        <f t="shared" si="100"/>
        <v/>
      </c>
      <c r="H617" s="30"/>
      <c r="I617" s="30"/>
      <c r="J617" s="30"/>
      <c r="K617" s="256" t="str">
        <f t="shared" si="101"/>
        <v/>
      </c>
      <c r="L617" s="257" t="str">
        <f t="shared" si="102"/>
        <v/>
      </c>
      <c r="M617" s="258"/>
      <c r="N617" s="31" t="str">
        <f t="shared" si="103"/>
        <v/>
      </c>
      <c r="O617" s="251"/>
      <c r="P617" s="449" t="str">
        <f t="shared" si="96"/>
        <v/>
      </c>
    </row>
    <row r="618" spans="1:16" ht="15" customHeight="1">
      <c r="A618" s="35">
        <f t="shared" si="97"/>
        <v>598</v>
      </c>
      <c r="B618" s="29"/>
      <c r="C618" s="251"/>
      <c r="D618" s="30"/>
      <c r="E618" s="252" t="str">
        <f t="shared" si="98"/>
        <v/>
      </c>
      <c r="F618" s="255" t="str">
        <f t="shared" si="99"/>
        <v/>
      </c>
      <c r="G618" s="31" t="str">
        <f t="shared" si="100"/>
        <v/>
      </c>
      <c r="H618" s="30"/>
      <c r="I618" s="30"/>
      <c r="J618" s="30"/>
      <c r="K618" s="256" t="str">
        <f t="shared" si="101"/>
        <v/>
      </c>
      <c r="L618" s="257" t="str">
        <f t="shared" si="102"/>
        <v/>
      </c>
      <c r="M618" s="258"/>
      <c r="N618" s="31" t="str">
        <f t="shared" si="103"/>
        <v/>
      </c>
      <c r="O618" s="251"/>
      <c r="P618" s="449" t="str">
        <f t="shared" si="96"/>
        <v/>
      </c>
    </row>
    <row r="619" spans="1:16" ht="15" customHeight="1">
      <c r="A619" s="35">
        <f t="shared" si="97"/>
        <v>599</v>
      </c>
      <c r="B619" s="29"/>
      <c r="C619" s="251"/>
      <c r="D619" s="30"/>
      <c r="E619" s="252" t="str">
        <f t="shared" si="98"/>
        <v/>
      </c>
      <c r="F619" s="255" t="str">
        <f t="shared" si="99"/>
        <v/>
      </c>
      <c r="G619" s="31" t="str">
        <f t="shared" si="100"/>
        <v/>
      </c>
      <c r="H619" s="30"/>
      <c r="I619" s="30"/>
      <c r="J619" s="30"/>
      <c r="K619" s="256" t="str">
        <f t="shared" si="101"/>
        <v/>
      </c>
      <c r="L619" s="257" t="str">
        <f t="shared" si="102"/>
        <v/>
      </c>
      <c r="M619" s="258"/>
      <c r="N619" s="31" t="str">
        <f t="shared" si="103"/>
        <v/>
      </c>
      <c r="O619" s="251"/>
      <c r="P619" s="449" t="str">
        <f t="shared" si="96"/>
        <v/>
      </c>
    </row>
    <row r="620" spans="1:16" ht="15" customHeight="1">
      <c r="A620" s="35">
        <f t="shared" si="97"/>
        <v>600</v>
      </c>
      <c r="B620" s="29"/>
      <c r="C620" s="251"/>
      <c r="D620" s="30"/>
      <c r="E620" s="252" t="str">
        <f t="shared" si="98"/>
        <v/>
      </c>
      <c r="F620" s="255" t="str">
        <f t="shared" si="99"/>
        <v/>
      </c>
      <c r="G620" s="31" t="str">
        <f t="shared" si="100"/>
        <v/>
      </c>
      <c r="H620" s="30"/>
      <c r="I620" s="30"/>
      <c r="J620" s="30"/>
      <c r="K620" s="256" t="str">
        <f t="shared" si="101"/>
        <v/>
      </c>
      <c r="L620" s="257" t="str">
        <f t="shared" si="102"/>
        <v/>
      </c>
      <c r="M620" s="258"/>
      <c r="N620" s="31" t="str">
        <f t="shared" si="103"/>
        <v/>
      </c>
      <c r="O620" s="251"/>
      <c r="P620" s="449" t="str">
        <f t="shared" si="96"/>
        <v/>
      </c>
    </row>
    <row r="621" spans="1:16" ht="15" customHeight="1">
      <c r="A621" s="35">
        <f t="shared" si="97"/>
        <v>601</v>
      </c>
      <c r="B621" s="29"/>
      <c r="C621" s="251"/>
      <c r="D621" s="30"/>
      <c r="E621" s="252" t="str">
        <f t="shared" si="98"/>
        <v/>
      </c>
      <c r="F621" s="255" t="str">
        <f t="shared" si="99"/>
        <v/>
      </c>
      <c r="G621" s="31" t="str">
        <f t="shared" si="100"/>
        <v/>
      </c>
      <c r="H621" s="30"/>
      <c r="I621" s="30"/>
      <c r="J621" s="30"/>
      <c r="K621" s="256" t="str">
        <f t="shared" si="101"/>
        <v/>
      </c>
      <c r="L621" s="257" t="str">
        <f t="shared" si="102"/>
        <v/>
      </c>
      <c r="M621" s="258"/>
      <c r="N621" s="31" t="str">
        <f t="shared" si="103"/>
        <v/>
      </c>
      <c r="O621" s="251"/>
      <c r="P621" s="449" t="str">
        <f t="shared" si="96"/>
        <v/>
      </c>
    </row>
    <row r="622" spans="1:16" ht="15" customHeight="1">
      <c r="A622" s="35">
        <f t="shared" si="97"/>
        <v>602</v>
      </c>
      <c r="B622" s="29"/>
      <c r="C622" s="251"/>
      <c r="D622" s="30"/>
      <c r="E622" s="252" t="str">
        <f t="shared" si="98"/>
        <v/>
      </c>
      <c r="F622" s="255" t="str">
        <f t="shared" si="99"/>
        <v/>
      </c>
      <c r="G622" s="31" t="str">
        <f t="shared" si="100"/>
        <v/>
      </c>
      <c r="H622" s="30"/>
      <c r="I622" s="30"/>
      <c r="J622" s="30"/>
      <c r="K622" s="256" t="str">
        <f t="shared" si="101"/>
        <v/>
      </c>
      <c r="L622" s="257" t="str">
        <f t="shared" si="102"/>
        <v/>
      </c>
      <c r="M622" s="258"/>
      <c r="N622" s="31" t="str">
        <f t="shared" si="103"/>
        <v/>
      </c>
      <c r="O622" s="251"/>
      <c r="P622" s="449" t="str">
        <f t="shared" si="96"/>
        <v/>
      </c>
    </row>
    <row r="623" spans="1:16" ht="15" customHeight="1">
      <c r="A623" s="35">
        <f t="shared" si="97"/>
        <v>603</v>
      </c>
      <c r="B623" s="29"/>
      <c r="C623" s="251"/>
      <c r="D623" s="30"/>
      <c r="E623" s="252" t="str">
        <f t="shared" si="98"/>
        <v/>
      </c>
      <c r="F623" s="255" t="str">
        <f t="shared" si="99"/>
        <v/>
      </c>
      <c r="G623" s="31" t="str">
        <f t="shared" si="100"/>
        <v/>
      </c>
      <c r="H623" s="30"/>
      <c r="I623" s="30"/>
      <c r="J623" s="30"/>
      <c r="K623" s="256" t="str">
        <f t="shared" si="101"/>
        <v/>
      </c>
      <c r="L623" s="257" t="str">
        <f t="shared" si="102"/>
        <v/>
      </c>
      <c r="M623" s="258"/>
      <c r="N623" s="31" t="str">
        <f t="shared" si="103"/>
        <v/>
      </c>
      <c r="O623" s="251"/>
      <c r="P623" s="449" t="str">
        <f t="shared" si="96"/>
        <v/>
      </c>
    </row>
    <row r="624" spans="1:16" ht="15" customHeight="1">
      <c r="A624" s="35">
        <f t="shared" si="97"/>
        <v>604</v>
      </c>
      <c r="B624" s="29"/>
      <c r="C624" s="251"/>
      <c r="D624" s="30"/>
      <c r="E624" s="252" t="str">
        <f t="shared" si="98"/>
        <v/>
      </c>
      <c r="F624" s="255" t="str">
        <f t="shared" si="99"/>
        <v/>
      </c>
      <c r="G624" s="31" t="str">
        <f t="shared" si="100"/>
        <v/>
      </c>
      <c r="H624" s="30"/>
      <c r="I624" s="30"/>
      <c r="J624" s="30"/>
      <c r="K624" s="256" t="str">
        <f t="shared" si="101"/>
        <v/>
      </c>
      <c r="L624" s="257" t="str">
        <f t="shared" si="102"/>
        <v/>
      </c>
      <c r="M624" s="258"/>
      <c r="N624" s="31" t="str">
        <f t="shared" si="103"/>
        <v/>
      </c>
      <c r="O624" s="251"/>
      <c r="P624" s="449" t="str">
        <f t="shared" si="96"/>
        <v/>
      </c>
    </row>
    <row r="625" spans="1:16" ht="15" customHeight="1">
      <c r="A625" s="35">
        <f t="shared" si="97"/>
        <v>605</v>
      </c>
      <c r="B625" s="29"/>
      <c r="C625" s="251"/>
      <c r="D625" s="30"/>
      <c r="E625" s="252" t="str">
        <f t="shared" si="98"/>
        <v/>
      </c>
      <c r="F625" s="255" t="str">
        <f t="shared" si="99"/>
        <v/>
      </c>
      <c r="G625" s="31" t="str">
        <f t="shared" si="100"/>
        <v/>
      </c>
      <c r="H625" s="30"/>
      <c r="I625" s="30"/>
      <c r="J625" s="30"/>
      <c r="K625" s="256" t="str">
        <f t="shared" si="101"/>
        <v/>
      </c>
      <c r="L625" s="257" t="str">
        <f t="shared" si="102"/>
        <v/>
      </c>
      <c r="M625" s="258"/>
      <c r="N625" s="31" t="str">
        <f t="shared" si="103"/>
        <v/>
      </c>
      <c r="O625" s="251"/>
      <c r="P625" s="449" t="str">
        <f t="shared" si="96"/>
        <v/>
      </c>
    </row>
    <row r="626" spans="1:16" ht="15" customHeight="1">
      <c r="A626" s="35">
        <f t="shared" si="97"/>
        <v>606</v>
      </c>
      <c r="B626" s="29"/>
      <c r="C626" s="251"/>
      <c r="D626" s="30"/>
      <c r="E626" s="252" t="str">
        <f t="shared" si="98"/>
        <v/>
      </c>
      <c r="F626" s="255" t="str">
        <f t="shared" si="99"/>
        <v/>
      </c>
      <c r="G626" s="31" t="str">
        <f t="shared" si="100"/>
        <v/>
      </c>
      <c r="H626" s="30"/>
      <c r="I626" s="30"/>
      <c r="J626" s="30"/>
      <c r="K626" s="256" t="str">
        <f t="shared" si="101"/>
        <v/>
      </c>
      <c r="L626" s="257" t="str">
        <f t="shared" si="102"/>
        <v/>
      </c>
      <c r="M626" s="258"/>
      <c r="N626" s="31" t="str">
        <f t="shared" si="103"/>
        <v/>
      </c>
      <c r="O626" s="251"/>
      <c r="P626" s="449" t="str">
        <f t="shared" si="96"/>
        <v/>
      </c>
    </row>
    <row r="627" spans="1:16" ht="15" customHeight="1">
      <c r="A627" s="35">
        <f t="shared" si="97"/>
        <v>607</v>
      </c>
      <c r="B627" s="29"/>
      <c r="C627" s="251"/>
      <c r="D627" s="30"/>
      <c r="E627" s="252" t="str">
        <f t="shared" si="98"/>
        <v/>
      </c>
      <c r="F627" s="255" t="str">
        <f t="shared" si="99"/>
        <v/>
      </c>
      <c r="G627" s="31" t="str">
        <f t="shared" si="100"/>
        <v/>
      </c>
      <c r="H627" s="30"/>
      <c r="I627" s="30"/>
      <c r="J627" s="30"/>
      <c r="K627" s="256" t="str">
        <f t="shared" si="101"/>
        <v/>
      </c>
      <c r="L627" s="257" t="str">
        <f t="shared" si="102"/>
        <v/>
      </c>
      <c r="M627" s="258"/>
      <c r="N627" s="31" t="str">
        <f t="shared" si="103"/>
        <v/>
      </c>
      <c r="O627" s="251"/>
      <c r="P627" s="449" t="str">
        <f t="shared" si="96"/>
        <v/>
      </c>
    </row>
    <row r="628" spans="1:16" ht="15" customHeight="1">
      <c r="A628" s="35">
        <f t="shared" si="97"/>
        <v>608</v>
      </c>
      <c r="B628" s="29"/>
      <c r="C628" s="251"/>
      <c r="D628" s="30"/>
      <c r="E628" s="252" t="str">
        <f t="shared" si="98"/>
        <v/>
      </c>
      <c r="F628" s="255" t="str">
        <f t="shared" si="99"/>
        <v/>
      </c>
      <c r="G628" s="31" t="str">
        <f t="shared" si="100"/>
        <v/>
      </c>
      <c r="H628" s="30"/>
      <c r="I628" s="30"/>
      <c r="J628" s="30"/>
      <c r="K628" s="256" t="str">
        <f t="shared" si="101"/>
        <v/>
      </c>
      <c r="L628" s="257" t="str">
        <f t="shared" si="102"/>
        <v/>
      </c>
      <c r="M628" s="258"/>
      <c r="N628" s="31" t="str">
        <f t="shared" si="103"/>
        <v/>
      </c>
      <c r="O628" s="251"/>
      <c r="P628" s="449" t="str">
        <f t="shared" si="96"/>
        <v/>
      </c>
    </row>
    <row r="629" spans="1:16" ht="15" customHeight="1">
      <c r="A629" s="35">
        <f t="shared" si="97"/>
        <v>609</v>
      </c>
      <c r="B629" s="29"/>
      <c r="C629" s="251"/>
      <c r="D629" s="30"/>
      <c r="E629" s="252" t="str">
        <f t="shared" si="98"/>
        <v/>
      </c>
      <c r="F629" s="255" t="str">
        <f t="shared" si="99"/>
        <v/>
      </c>
      <c r="G629" s="31" t="str">
        <f t="shared" si="100"/>
        <v/>
      </c>
      <c r="H629" s="30"/>
      <c r="I629" s="30"/>
      <c r="J629" s="30"/>
      <c r="K629" s="256" t="str">
        <f t="shared" si="101"/>
        <v/>
      </c>
      <c r="L629" s="257" t="str">
        <f t="shared" si="102"/>
        <v/>
      </c>
      <c r="M629" s="258"/>
      <c r="N629" s="31" t="str">
        <f t="shared" si="103"/>
        <v/>
      </c>
      <c r="O629" s="251"/>
      <c r="P629" s="449" t="str">
        <f t="shared" si="96"/>
        <v/>
      </c>
    </row>
    <row r="630" spans="1:16" ht="15" customHeight="1">
      <c r="A630" s="35">
        <f t="shared" si="97"/>
        <v>610</v>
      </c>
      <c r="B630" s="29"/>
      <c r="C630" s="251"/>
      <c r="D630" s="30"/>
      <c r="E630" s="252" t="str">
        <f t="shared" si="98"/>
        <v/>
      </c>
      <c r="F630" s="255" t="str">
        <f t="shared" si="99"/>
        <v/>
      </c>
      <c r="G630" s="31" t="str">
        <f t="shared" si="100"/>
        <v/>
      </c>
      <c r="H630" s="30"/>
      <c r="I630" s="30"/>
      <c r="J630" s="30"/>
      <c r="K630" s="256" t="str">
        <f t="shared" si="101"/>
        <v/>
      </c>
      <c r="L630" s="257" t="str">
        <f t="shared" si="102"/>
        <v/>
      </c>
      <c r="M630" s="258"/>
      <c r="N630" s="31" t="str">
        <f t="shared" si="103"/>
        <v/>
      </c>
      <c r="O630" s="251"/>
      <c r="P630" s="449" t="str">
        <f t="shared" ref="P630:P647" si="104">IF($D630="COPI-B","Built-in End of Life Timer will sound when it requires replacement ~5 years from date of install.",IF($D630="COPI","Built-in End of Life Timer will sound when it requires replacement ~5 years from date of install.",IF($D630="DS","__ inches of water",IF($D630="TS","See Sprinkler Company's report.",IF($D630="SS","See Sprinkler Company's report.",IF($D630="LA","See Sprinkler Company's report.",IF($D630="FS","See Sprinkler Company's report.",IF($D630="DH","Closes on Alarm",IF($D630="S","Sensitivity: V or % or seconds or flashes",IF($M630="OLD","Recommend Replacement",IF($D630="SUP","See Kitchen Suppression Company's report.","")))))))))))</f>
        <v/>
      </c>
    </row>
    <row r="631" spans="1:16" ht="15" customHeight="1">
      <c r="A631" s="35">
        <f t="shared" si="97"/>
        <v>611</v>
      </c>
      <c r="B631" s="29"/>
      <c r="C631" s="251"/>
      <c r="D631" s="30"/>
      <c r="E631" s="252" t="str">
        <f t="shared" si="98"/>
        <v/>
      </c>
      <c r="F631" s="255" t="str">
        <f t="shared" si="99"/>
        <v/>
      </c>
      <c r="G631" s="31" t="str">
        <f t="shared" si="100"/>
        <v/>
      </c>
      <c r="H631" s="30"/>
      <c r="I631" s="30"/>
      <c r="J631" s="30"/>
      <c r="K631" s="256" t="str">
        <f t="shared" si="101"/>
        <v/>
      </c>
      <c r="L631" s="257" t="str">
        <f t="shared" si="102"/>
        <v/>
      </c>
      <c r="M631" s="258"/>
      <c r="N631" s="31" t="str">
        <f t="shared" si="103"/>
        <v/>
      </c>
      <c r="O631" s="251"/>
      <c r="P631" s="449" t="str">
        <f t="shared" si="104"/>
        <v/>
      </c>
    </row>
    <row r="632" spans="1:16" ht="15" customHeight="1">
      <c r="A632" s="35">
        <f t="shared" ref="A632:A647" si="105">A631+1</f>
        <v>612</v>
      </c>
      <c r="B632" s="29"/>
      <c r="C632" s="251"/>
      <c r="D632" s="30"/>
      <c r="E632" s="252" t="str">
        <f t="shared" si="98"/>
        <v/>
      </c>
      <c r="F632" s="255" t="str">
        <f t="shared" si="99"/>
        <v/>
      </c>
      <c r="G632" s="31" t="str">
        <f t="shared" si="100"/>
        <v/>
      </c>
      <c r="H632" s="30"/>
      <c r="I632" s="30"/>
      <c r="J632" s="30"/>
      <c r="K632" s="256" t="str">
        <f t="shared" si="101"/>
        <v/>
      </c>
      <c r="L632" s="257" t="str">
        <f t="shared" si="102"/>
        <v/>
      </c>
      <c r="M632" s="258"/>
      <c r="N632" s="31" t="str">
        <f t="shared" si="103"/>
        <v/>
      </c>
      <c r="O632" s="251"/>
      <c r="P632" s="449" t="str">
        <f t="shared" si="104"/>
        <v/>
      </c>
    </row>
    <row r="633" spans="1:16" ht="15" customHeight="1">
      <c r="A633" s="35">
        <f t="shared" si="105"/>
        <v>613</v>
      </c>
      <c r="B633" s="29"/>
      <c r="C633" s="251"/>
      <c r="D633" s="30"/>
      <c r="E633" s="252" t="str">
        <f t="shared" ref="E633:E647" si="106">IF(OR(D633="YES", D633="B",D633="BZ",D633="H",D633="HSP",D633="H/V",D633="SP",D633="V",D633="DS",D633="EM",D633="FHT",D633="GA",D633="HHT",D633="M",D633="RHT", D633="RHT/S", D633="RI",D633="S", D633="SW",D633="RELAY",D633="DH",D633="AD",D633="MAG",D633="FAN",D633="SA",,D633="SA",D633="SAA",D633="SAAB",D633="SAB", D633="SAPA",D633="SAPAB",D633="SAPB",D633="SACOA",D633="SACOB",D633="SACOAB", D633="SAPCOA", D633="SAPCOB",D633="SAPCOB",D633="SAPCOAB",D633="SALi", D633="SAALi",D633="SAPLi",D633="SAAR",,D633="SAPABR",D633="SAABR",D633="SAPCOLi",D633="SACOALi",D633="SAALiV",D633="SAPALiV",D633="SAAV",D633="SAPAV",D633="SAPABV",D633="SAABV", D633="COPI", D633="COPI-B", D633="PANEL",D633="BATT",D633="ANNUN", D633="BOOSTER",D633="SFD", D633="S/CO", D633="ET", D633="MOD-2", D633="MOD-10", D633="MOD-M",D633="MOD-R", D633="MOD-R6", D633="MOD-CR", D633="MOD-1", D633="MOD-S",D633="MOD-P",),"3", IF(OR(D633="EOL"),"m",""))</f>
        <v/>
      </c>
      <c r="F633" s="255" t="str">
        <f t="shared" ref="F633:F647" si="107">IF(OR(D633="PANEL", D633="ANNUN", D633="S/CO", D633="MOD-2", D633="MOD-10", D633="MOD-M",D633="ISO-D", D633="SFD", D633="DS", D633="ET", D633="FHT", D633="GA", D633="HHT", D633="M", D633="RHT", D633="RHT/S",D633="S",D633="S/CO", D633="FS",D633="TS",D633="SS",D633="LA",D633="FP",D633="PL",D633="SUP"), "3", IF(OR(D633="B", D633="BZ", D633="H", D633="HSP", D633="H/V", D633="SP", D633="V", D633="SW", D633="AD", D633="MAG", D633="FAN", D633="RI", D633="EOL", D633="EM",  D633="SW", D633="RELAY", D633="DH",D633="MOD-R", D633="MOD-R6", D633="MOD-CR"), "m", ""))</f>
        <v/>
      </c>
      <c r="G633" s="31" t="str">
        <f t="shared" ref="G633:G647" si="108">IF(OR(D633="YES",D633="PANEL",D633="BOOSTER",D633="B",D633="BZ",D633="H",D633="HSP",D633="H/V",D633="SP",D633="V",D633="AD",D633="MAG",D633="FAN",D633="RELAY",D633="DH",D633="SW",D633="MOD-R", D633="MOD-R6", D633="MOD-CR",D633="ISO-A"),"3",IF(OR(D633="SFD"),"m",""))</f>
        <v/>
      </c>
      <c r="H633" s="30"/>
      <c r="I633" s="30"/>
      <c r="J633" s="30"/>
      <c r="K633" s="256" t="str">
        <f t="shared" ref="K633:K647" si="109">IF(D633="EOL","3","")</f>
        <v/>
      </c>
      <c r="L633" s="257" t="str">
        <f t="shared" ref="L633:L647" si="110">IF(OR(D633="SA",D633="SAA",D633="SAAB",D633="SAB", D633="SAPA",D633="SAPAB",D633="SAPB",D633="SACOA",D633="SACOB",D633="SACOAB", D633="SAPCOA", D633="SAPCOB",D633="SAPCOB",D633="SAPCOAB",D633="SALi", D633="SAALi",D633="SAPLi",D633="SAAR",,D633="SAPABR",D633="SAABR",D633="SAPCOLi",D633="SACOALi",D633="SAALiV",D633="SAPALiV",D633="SAAV",D633="SAPAV",D633="SAPABV",D633="SAABV"),"3","")</f>
        <v/>
      </c>
      <c r="M633" s="258"/>
      <c r="N633" s="31" t="str">
        <f t="shared" ref="N633:N647" si="111">IF(OR(D633="PANEL", D633="ANNUN", D633="BATT",D633="BOOSTER",D633="B", D633="BZ", D633="H", D633="HSP", D633="H/V", D633="SP", D633="V", D633="DS", D633="EOL", D633="EM", D633="ET", D633="FHT", D633="GA", D633="HHT", D633="M", D633="RHT",D633="RHT/S", D633="RI", D633="S",D633="S/CO",D633="SW",D633="ISO-D",D633="ISO-A",D633="SA",D633="SAA",D633="SAAB",D633="SAB", D633="SAPA",D633="SAPAB",D633="SAPB",D633="SACOA",D633="SACOB",D633="SACOAB", D633="SAPCOA", D633="SAPCOB",D633="SAPCOB",D633="SAPCOAB",D633="SALi", D633="SAALi",D633="SAPLi",D633="SAAR",D633="SAPABR",D633="SAABR",,D633="SAPCOLi",D633="SACOALi",D633="SAALiV",D633="SAPALiV",D633="SAAV",D633="SAPAV",D633="SAPABV",D633="SAABV", D633="COPI", D633="COPI-B", D633="SW",D633="MOD-1", D633="MOD-S",D633="MOD-P",D633="MOD-2", D633="MOD-10", D633="MOD-M",D633="MOD-R", D633="MOD-R6", D633="MOD-CR",D633="SFD"), "3", IF(OR(D633="RELAY", D633="AD", D633="MAG", D633="FAN",D633="DH"), "m", ""))</f>
        <v/>
      </c>
      <c r="O633" s="251"/>
      <c r="P633" s="449" t="str">
        <f t="shared" si="104"/>
        <v/>
      </c>
    </row>
    <row r="634" spans="1:16" ht="15" customHeight="1">
      <c r="A634" s="35">
        <f t="shared" si="105"/>
        <v>614</v>
      </c>
      <c r="B634" s="29"/>
      <c r="C634" s="251"/>
      <c r="D634" s="30"/>
      <c r="E634" s="252" t="str">
        <f t="shared" si="106"/>
        <v/>
      </c>
      <c r="F634" s="255" t="str">
        <f t="shared" si="107"/>
        <v/>
      </c>
      <c r="G634" s="31" t="str">
        <f t="shared" si="108"/>
        <v/>
      </c>
      <c r="H634" s="30"/>
      <c r="I634" s="30"/>
      <c r="J634" s="30"/>
      <c r="K634" s="256" t="str">
        <f t="shared" si="109"/>
        <v/>
      </c>
      <c r="L634" s="257" t="str">
        <f t="shared" si="110"/>
        <v/>
      </c>
      <c r="M634" s="258"/>
      <c r="N634" s="31" t="str">
        <f t="shared" si="111"/>
        <v/>
      </c>
      <c r="O634" s="251"/>
      <c r="P634" s="449" t="str">
        <f t="shared" si="104"/>
        <v/>
      </c>
    </row>
    <row r="635" spans="1:16" ht="15" customHeight="1">
      <c r="A635" s="35">
        <f t="shared" si="105"/>
        <v>615</v>
      </c>
      <c r="B635" s="29"/>
      <c r="C635" s="251"/>
      <c r="D635" s="30"/>
      <c r="E635" s="252" t="str">
        <f t="shared" si="106"/>
        <v/>
      </c>
      <c r="F635" s="255" t="str">
        <f t="shared" si="107"/>
        <v/>
      </c>
      <c r="G635" s="31" t="str">
        <f t="shared" si="108"/>
        <v/>
      </c>
      <c r="H635" s="30"/>
      <c r="I635" s="30"/>
      <c r="J635" s="30"/>
      <c r="K635" s="256" t="str">
        <f t="shared" si="109"/>
        <v/>
      </c>
      <c r="L635" s="257" t="str">
        <f t="shared" si="110"/>
        <v/>
      </c>
      <c r="M635" s="258"/>
      <c r="N635" s="31" t="str">
        <f t="shared" si="111"/>
        <v/>
      </c>
      <c r="O635" s="251"/>
      <c r="P635" s="449" t="str">
        <f t="shared" si="104"/>
        <v/>
      </c>
    </row>
    <row r="636" spans="1:16" ht="15" customHeight="1">
      <c r="A636" s="35">
        <f t="shared" si="105"/>
        <v>616</v>
      </c>
      <c r="B636" s="29"/>
      <c r="C636" s="251"/>
      <c r="D636" s="30"/>
      <c r="E636" s="252" t="str">
        <f t="shared" si="106"/>
        <v/>
      </c>
      <c r="F636" s="255" t="str">
        <f t="shared" si="107"/>
        <v/>
      </c>
      <c r="G636" s="31" t="str">
        <f t="shared" si="108"/>
        <v/>
      </c>
      <c r="H636" s="30"/>
      <c r="I636" s="30"/>
      <c r="J636" s="30"/>
      <c r="K636" s="256" t="str">
        <f t="shared" si="109"/>
        <v/>
      </c>
      <c r="L636" s="257" t="str">
        <f t="shared" si="110"/>
        <v/>
      </c>
      <c r="M636" s="258"/>
      <c r="N636" s="31" t="str">
        <f t="shared" si="111"/>
        <v/>
      </c>
      <c r="O636" s="251"/>
      <c r="P636" s="449" t="str">
        <f t="shared" si="104"/>
        <v/>
      </c>
    </row>
    <row r="637" spans="1:16" ht="15" customHeight="1">
      <c r="A637" s="35">
        <f t="shared" si="105"/>
        <v>617</v>
      </c>
      <c r="B637" s="29"/>
      <c r="C637" s="251"/>
      <c r="D637" s="30"/>
      <c r="E637" s="252" t="str">
        <f t="shared" si="106"/>
        <v/>
      </c>
      <c r="F637" s="255" t="str">
        <f t="shared" si="107"/>
        <v/>
      </c>
      <c r="G637" s="31" t="str">
        <f t="shared" si="108"/>
        <v/>
      </c>
      <c r="H637" s="30"/>
      <c r="I637" s="30"/>
      <c r="J637" s="30"/>
      <c r="K637" s="256" t="str">
        <f t="shared" si="109"/>
        <v/>
      </c>
      <c r="L637" s="257" t="str">
        <f t="shared" si="110"/>
        <v/>
      </c>
      <c r="M637" s="258"/>
      <c r="N637" s="31" t="str">
        <f t="shared" si="111"/>
        <v/>
      </c>
      <c r="O637" s="251"/>
      <c r="P637" s="449" t="str">
        <f t="shared" si="104"/>
        <v/>
      </c>
    </row>
    <row r="638" spans="1:16" ht="15" customHeight="1">
      <c r="A638" s="35">
        <f t="shared" si="105"/>
        <v>618</v>
      </c>
      <c r="B638" s="29"/>
      <c r="C638" s="251"/>
      <c r="D638" s="30"/>
      <c r="E638" s="252" t="str">
        <f t="shared" si="106"/>
        <v/>
      </c>
      <c r="F638" s="255" t="str">
        <f t="shared" si="107"/>
        <v/>
      </c>
      <c r="G638" s="31" t="str">
        <f t="shared" si="108"/>
        <v/>
      </c>
      <c r="H638" s="30"/>
      <c r="I638" s="30"/>
      <c r="J638" s="30"/>
      <c r="K638" s="256" t="str">
        <f t="shared" si="109"/>
        <v/>
      </c>
      <c r="L638" s="257" t="str">
        <f t="shared" si="110"/>
        <v/>
      </c>
      <c r="M638" s="258"/>
      <c r="N638" s="31" t="str">
        <f t="shared" si="111"/>
        <v/>
      </c>
      <c r="O638" s="251"/>
      <c r="P638" s="449" t="str">
        <f t="shared" si="104"/>
        <v/>
      </c>
    </row>
    <row r="639" spans="1:16" ht="15" customHeight="1">
      <c r="A639" s="35">
        <f t="shared" si="105"/>
        <v>619</v>
      </c>
      <c r="B639" s="29"/>
      <c r="C639" s="251"/>
      <c r="D639" s="30"/>
      <c r="E639" s="252" t="str">
        <f t="shared" si="106"/>
        <v/>
      </c>
      <c r="F639" s="255" t="str">
        <f t="shared" si="107"/>
        <v/>
      </c>
      <c r="G639" s="31" t="str">
        <f t="shared" si="108"/>
        <v/>
      </c>
      <c r="H639" s="30"/>
      <c r="I639" s="30"/>
      <c r="J639" s="30"/>
      <c r="K639" s="256" t="str">
        <f t="shared" si="109"/>
        <v/>
      </c>
      <c r="L639" s="257" t="str">
        <f t="shared" si="110"/>
        <v/>
      </c>
      <c r="M639" s="258"/>
      <c r="N639" s="31" t="str">
        <f t="shared" si="111"/>
        <v/>
      </c>
      <c r="O639" s="251"/>
      <c r="P639" s="449" t="str">
        <f t="shared" si="104"/>
        <v/>
      </c>
    </row>
    <row r="640" spans="1:16" ht="15" customHeight="1">
      <c r="A640" s="35">
        <f t="shared" si="105"/>
        <v>620</v>
      </c>
      <c r="B640" s="29"/>
      <c r="C640" s="251"/>
      <c r="D640" s="30"/>
      <c r="E640" s="252" t="str">
        <f t="shared" si="106"/>
        <v/>
      </c>
      <c r="F640" s="255" t="str">
        <f t="shared" si="107"/>
        <v/>
      </c>
      <c r="G640" s="31" t="str">
        <f t="shared" si="108"/>
        <v/>
      </c>
      <c r="H640" s="30"/>
      <c r="I640" s="30"/>
      <c r="J640" s="30"/>
      <c r="K640" s="256" t="str">
        <f t="shared" si="109"/>
        <v/>
      </c>
      <c r="L640" s="257" t="str">
        <f t="shared" si="110"/>
        <v/>
      </c>
      <c r="M640" s="258"/>
      <c r="N640" s="31" t="str">
        <f t="shared" si="111"/>
        <v/>
      </c>
      <c r="O640" s="251"/>
      <c r="P640" s="449" t="str">
        <f t="shared" si="104"/>
        <v/>
      </c>
    </row>
    <row r="641" spans="1:16" ht="15" customHeight="1">
      <c r="A641" s="35">
        <f t="shared" si="105"/>
        <v>621</v>
      </c>
      <c r="B641" s="29"/>
      <c r="C641" s="251"/>
      <c r="D641" s="30"/>
      <c r="E641" s="252" t="str">
        <f t="shared" si="106"/>
        <v/>
      </c>
      <c r="F641" s="255" t="str">
        <f t="shared" si="107"/>
        <v/>
      </c>
      <c r="G641" s="31" t="str">
        <f t="shared" si="108"/>
        <v/>
      </c>
      <c r="H641" s="30"/>
      <c r="I641" s="30"/>
      <c r="J641" s="30"/>
      <c r="K641" s="256" t="str">
        <f t="shared" si="109"/>
        <v/>
      </c>
      <c r="L641" s="257" t="str">
        <f t="shared" si="110"/>
        <v/>
      </c>
      <c r="M641" s="258"/>
      <c r="N641" s="31" t="str">
        <f t="shared" si="111"/>
        <v/>
      </c>
      <c r="O641" s="251"/>
      <c r="P641" s="449" t="str">
        <f t="shared" si="104"/>
        <v/>
      </c>
    </row>
    <row r="642" spans="1:16" ht="15" customHeight="1">
      <c r="A642" s="35">
        <f t="shared" si="105"/>
        <v>622</v>
      </c>
      <c r="B642" s="29"/>
      <c r="C642" s="251"/>
      <c r="D642" s="30"/>
      <c r="E642" s="252" t="str">
        <f t="shared" si="106"/>
        <v/>
      </c>
      <c r="F642" s="255" t="str">
        <f t="shared" si="107"/>
        <v/>
      </c>
      <c r="G642" s="31" t="str">
        <f t="shared" si="108"/>
        <v/>
      </c>
      <c r="H642" s="30"/>
      <c r="I642" s="30"/>
      <c r="J642" s="30"/>
      <c r="K642" s="256" t="str">
        <f t="shared" si="109"/>
        <v/>
      </c>
      <c r="L642" s="257" t="str">
        <f t="shared" si="110"/>
        <v/>
      </c>
      <c r="M642" s="258"/>
      <c r="N642" s="31" t="str">
        <f t="shared" si="111"/>
        <v/>
      </c>
      <c r="O642" s="251"/>
      <c r="P642" s="449" t="str">
        <f t="shared" si="104"/>
        <v/>
      </c>
    </row>
    <row r="643" spans="1:16" ht="15" customHeight="1">
      <c r="A643" s="35">
        <f t="shared" si="105"/>
        <v>623</v>
      </c>
      <c r="B643" s="29"/>
      <c r="C643" s="251"/>
      <c r="D643" s="30"/>
      <c r="E643" s="252" t="str">
        <f t="shared" si="106"/>
        <v/>
      </c>
      <c r="F643" s="255" t="str">
        <f t="shared" si="107"/>
        <v/>
      </c>
      <c r="G643" s="31" t="str">
        <f t="shared" si="108"/>
        <v/>
      </c>
      <c r="H643" s="30"/>
      <c r="I643" s="30"/>
      <c r="J643" s="30"/>
      <c r="K643" s="256" t="str">
        <f t="shared" si="109"/>
        <v/>
      </c>
      <c r="L643" s="257" t="str">
        <f t="shared" si="110"/>
        <v/>
      </c>
      <c r="M643" s="258"/>
      <c r="N643" s="31" t="str">
        <f t="shared" si="111"/>
        <v/>
      </c>
      <c r="O643" s="251"/>
      <c r="P643" s="449" t="str">
        <f t="shared" si="104"/>
        <v/>
      </c>
    </row>
    <row r="644" spans="1:16" ht="15" customHeight="1">
      <c r="A644" s="35">
        <f t="shared" si="105"/>
        <v>624</v>
      </c>
      <c r="B644" s="29"/>
      <c r="C644" s="251"/>
      <c r="D644" s="30"/>
      <c r="E644" s="252" t="str">
        <f t="shared" si="106"/>
        <v/>
      </c>
      <c r="F644" s="255" t="str">
        <f t="shared" si="107"/>
        <v/>
      </c>
      <c r="G644" s="31" t="str">
        <f t="shared" si="108"/>
        <v/>
      </c>
      <c r="H644" s="30"/>
      <c r="I644" s="30"/>
      <c r="J644" s="30"/>
      <c r="K644" s="256" t="str">
        <f t="shared" si="109"/>
        <v/>
      </c>
      <c r="L644" s="257" t="str">
        <f t="shared" si="110"/>
        <v/>
      </c>
      <c r="M644" s="258"/>
      <c r="N644" s="31" t="str">
        <f t="shared" si="111"/>
        <v/>
      </c>
      <c r="O644" s="251"/>
      <c r="P644" s="449" t="str">
        <f t="shared" si="104"/>
        <v/>
      </c>
    </row>
    <row r="645" spans="1:16" ht="15" customHeight="1">
      <c r="A645" s="35">
        <f t="shared" si="105"/>
        <v>625</v>
      </c>
      <c r="B645" s="29"/>
      <c r="C645" s="251"/>
      <c r="D645" s="30"/>
      <c r="E645" s="252" t="str">
        <f t="shared" si="106"/>
        <v/>
      </c>
      <c r="F645" s="255" t="str">
        <f t="shared" si="107"/>
        <v/>
      </c>
      <c r="G645" s="31" t="str">
        <f t="shared" si="108"/>
        <v/>
      </c>
      <c r="H645" s="30"/>
      <c r="I645" s="30"/>
      <c r="J645" s="30"/>
      <c r="K645" s="256" t="str">
        <f t="shared" si="109"/>
        <v/>
      </c>
      <c r="L645" s="257" t="str">
        <f t="shared" si="110"/>
        <v/>
      </c>
      <c r="M645" s="258"/>
      <c r="N645" s="31" t="str">
        <f t="shared" si="111"/>
        <v/>
      </c>
      <c r="O645" s="251"/>
      <c r="P645" s="449" t="str">
        <f t="shared" si="104"/>
        <v/>
      </c>
    </row>
    <row r="646" spans="1:16" ht="15" customHeight="1">
      <c r="A646" s="35">
        <f t="shared" si="105"/>
        <v>626</v>
      </c>
      <c r="B646" s="29"/>
      <c r="C646" s="251"/>
      <c r="D646" s="30"/>
      <c r="E646" s="252" t="str">
        <f t="shared" si="106"/>
        <v/>
      </c>
      <c r="F646" s="255" t="str">
        <f t="shared" si="107"/>
        <v/>
      </c>
      <c r="G646" s="31" t="str">
        <f t="shared" si="108"/>
        <v/>
      </c>
      <c r="H646" s="30"/>
      <c r="I646" s="30"/>
      <c r="J646" s="30"/>
      <c r="K646" s="256" t="str">
        <f t="shared" si="109"/>
        <v/>
      </c>
      <c r="L646" s="257" t="str">
        <f t="shared" si="110"/>
        <v/>
      </c>
      <c r="M646" s="258"/>
      <c r="N646" s="31" t="str">
        <f t="shared" si="111"/>
        <v/>
      </c>
      <c r="O646" s="251"/>
      <c r="P646" s="449" t="str">
        <f t="shared" si="104"/>
        <v/>
      </c>
    </row>
    <row r="647" spans="1:16" ht="15" customHeight="1">
      <c r="A647" s="35">
        <f t="shared" si="105"/>
        <v>627</v>
      </c>
      <c r="B647" s="29"/>
      <c r="C647" s="251"/>
      <c r="D647" s="30"/>
      <c r="E647" s="252" t="str">
        <f t="shared" si="106"/>
        <v/>
      </c>
      <c r="F647" s="255" t="str">
        <f t="shared" si="107"/>
        <v/>
      </c>
      <c r="G647" s="31" t="str">
        <f t="shared" si="108"/>
        <v/>
      </c>
      <c r="H647" s="30"/>
      <c r="I647" s="30"/>
      <c r="J647" s="30"/>
      <c r="K647" s="256" t="str">
        <f t="shared" si="109"/>
        <v/>
      </c>
      <c r="L647" s="257" t="str">
        <f t="shared" si="110"/>
        <v/>
      </c>
      <c r="M647" s="258"/>
      <c r="N647" s="31" t="str">
        <f t="shared" si="111"/>
        <v/>
      </c>
      <c r="O647" s="251"/>
      <c r="P647" s="449" t="str">
        <f t="shared" si="104"/>
        <v/>
      </c>
    </row>
    <row r="648" spans="1:16" ht="15" customHeight="1">
      <c r="J648" s="432"/>
    </row>
    <row r="649" spans="1:16" ht="15" customHeight="1">
      <c r="J649" s="432"/>
    </row>
    <row r="650" spans="1:16" ht="15" customHeight="1">
      <c r="J650" s="432"/>
    </row>
    <row r="651" spans="1:16" ht="15" customHeight="1">
      <c r="J651" s="432"/>
    </row>
    <row r="652" spans="1:16" ht="15" customHeight="1">
      <c r="J652" s="432"/>
    </row>
    <row r="653" spans="1:16" ht="15" customHeight="1">
      <c r="J653" s="432"/>
    </row>
    <row r="654" spans="1:16" ht="15" customHeight="1">
      <c r="J654" s="432"/>
    </row>
    <row r="655" spans="1:16" ht="15" customHeight="1">
      <c r="J655" s="432"/>
    </row>
    <row r="656" spans="1:16" ht="15" customHeight="1">
      <c r="J656" s="432"/>
    </row>
    <row r="657" spans="10:10" ht="15" customHeight="1">
      <c r="J657" s="432"/>
    </row>
    <row r="658" spans="10:10" ht="15" customHeight="1">
      <c r="J658" s="432"/>
    </row>
    <row r="659" spans="10:10" ht="15" customHeight="1">
      <c r="J659" s="432"/>
    </row>
    <row r="660" spans="10:10" ht="15" customHeight="1">
      <c r="J660" s="432"/>
    </row>
    <row r="661" spans="10:10" ht="15" customHeight="1">
      <c r="J661" s="432"/>
    </row>
    <row r="662" spans="10:10" ht="15" customHeight="1">
      <c r="J662" s="432"/>
    </row>
    <row r="663" spans="10:10" ht="15" customHeight="1">
      <c r="J663" s="432"/>
    </row>
    <row r="664" spans="10:10" ht="15" customHeight="1">
      <c r="J664" s="432"/>
    </row>
    <row r="665" spans="10:10" ht="15" customHeight="1">
      <c r="J665" s="432"/>
    </row>
    <row r="666" spans="10:10" ht="15" customHeight="1">
      <c r="J666" s="432"/>
    </row>
    <row r="667" spans="10:10" ht="15" customHeight="1">
      <c r="J667" s="432"/>
    </row>
    <row r="668" spans="10:10" ht="15" customHeight="1">
      <c r="J668" s="432"/>
    </row>
    <row r="669" spans="10:10" ht="15" customHeight="1">
      <c r="J669" s="432"/>
    </row>
    <row r="670" spans="10:10" ht="15" customHeight="1">
      <c r="J670" s="432"/>
    </row>
    <row r="671" spans="10:10" ht="15" customHeight="1">
      <c r="J671" s="432"/>
    </row>
    <row r="672" spans="10:10" ht="15" customHeight="1">
      <c r="J672" s="432"/>
    </row>
    <row r="673" spans="10:10" ht="15" customHeight="1">
      <c r="J673" s="432"/>
    </row>
    <row r="674" spans="10:10" ht="15" customHeight="1">
      <c r="J674" s="432"/>
    </row>
    <row r="675" spans="10:10" ht="15" customHeight="1">
      <c r="J675" s="432"/>
    </row>
    <row r="676" spans="10:10" ht="15" customHeight="1">
      <c r="J676" s="432"/>
    </row>
    <row r="677" spans="10:10" ht="15" customHeight="1">
      <c r="J677" s="432"/>
    </row>
    <row r="678" spans="10:10" ht="15" customHeight="1">
      <c r="J678" s="432"/>
    </row>
    <row r="679" spans="10:10" ht="15" customHeight="1">
      <c r="J679" s="432"/>
    </row>
    <row r="680" spans="10:10" ht="15" customHeight="1">
      <c r="J680" s="432"/>
    </row>
    <row r="681" spans="10:10" ht="15" customHeight="1">
      <c r="J681" s="432"/>
    </row>
    <row r="682" spans="10:10" ht="15" customHeight="1">
      <c r="J682" s="432"/>
    </row>
    <row r="683" spans="10:10" ht="15" customHeight="1">
      <c r="J683" s="432"/>
    </row>
    <row r="684" spans="10:10" ht="15" customHeight="1">
      <c r="J684" s="432"/>
    </row>
    <row r="685" spans="10:10" ht="15" customHeight="1">
      <c r="J685" s="432"/>
    </row>
    <row r="686" spans="10:10" ht="15" customHeight="1">
      <c r="J686" s="432"/>
    </row>
    <row r="687" spans="10:10" ht="15" customHeight="1">
      <c r="J687" s="432"/>
    </row>
    <row r="688" spans="10:10" ht="15" customHeight="1">
      <c r="J688" s="432"/>
    </row>
    <row r="689" spans="10:10" ht="15" customHeight="1">
      <c r="J689" s="432"/>
    </row>
    <row r="690" spans="10:10" ht="15" customHeight="1">
      <c r="J690" s="432"/>
    </row>
    <row r="691" spans="10:10" ht="15" customHeight="1">
      <c r="J691" s="432"/>
    </row>
    <row r="692" spans="10:10" ht="15" customHeight="1">
      <c r="J692" s="432"/>
    </row>
    <row r="693" spans="10:10" ht="15" customHeight="1">
      <c r="J693" s="432"/>
    </row>
    <row r="694" spans="10:10" ht="15" customHeight="1">
      <c r="J694" s="432"/>
    </row>
    <row r="695" spans="10:10" ht="15" customHeight="1">
      <c r="J695" s="432"/>
    </row>
    <row r="696" spans="10:10" ht="15" customHeight="1">
      <c r="J696" s="432"/>
    </row>
    <row r="697" spans="10:10" ht="15" customHeight="1">
      <c r="J697" s="432"/>
    </row>
    <row r="698" spans="10:10" ht="15" customHeight="1">
      <c r="J698" s="432"/>
    </row>
    <row r="699" spans="10:10" ht="15" customHeight="1">
      <c r="J699" s="432"/>
    </row>
    <row r="700" spans="10:10" ht="15" customHeight="1">
      <c r="J700" s="432"/>
    </row>
    <row r="701" spans="10:10" ht="15" customHeight="1">
      <c r="J701" s="432"/>
    </row>
    <row r="702" spans="10:10" ht="15" customHeight="1">
      <c r="J702" s="432"/>
    </row>
    <row r="703" spans="10:10" ht="15" customHeight="1">
      <c r="J703" s="432"/>
    </row>
    <row r="704" spans="10:10" ht="15" customHeight="1">
      <c r="J704" s="432"/>
    </row>
    <row r="705" spans="10:10" ht="15" customHeight="1">
      <c r="J705" s="432"/>
    </row>
    <row r="706" spans="10:10" ht="15" customHeight="1">
      <c r="J706" s="432"/>
    </row>
    <row r="707" spans="10:10" ht="15" customHeight="1">
      <c r="J707" s="432"/>
    </row>
    <row r="708" spans="10:10" ht="15" customHeight="1">
      <c r="J708" s="432"/>
    </row>
    <row r="709" spans="10:10" ht="15" customHeight="1">
      <c r="J709" s="432"/>
    </row>
    <row r="710" spans="10:10" ht="15" customHeight="1">
      <c r="J710" s="432"/>
    </row>
    <row r="711" spans="10:10" ht="15" customHeight="1">
      <c r="J711" s="432"/>
    </row>
    <row r="712" spans="10:10" ht="15" customHeight="1">
      <c r="J712" s="432"/>
    </row>
    <row r="713" spans="10:10" ht="15" customHeight="1">
      <c r="J713" s="432"/>
    </row>
    <row r="714" spans="10:10" ht="15" customHeight="1">
      <c r="J714" s="432"/>
    </row>
    <row r="715" spans="10:10" ht="15" customHeight="1">
      <c r="J715" s="432"/>
    </row>
    <row r="716" spans="10:10" ht="15" customHeight="1">
      <c r="J716" s="432"/>
    </row>
    <row r="717" spans="10:10" ht="15" customHeight="1">
      <c r="J717" s="432"/>
    </row>
    <row r="718" spans="10:10" ht="15" customHeight="1">
      <c r="J718" s="432"/>
    </row>
    <row r="719" spans="10:10" ht="15" customHeight="1">
      <c r="J719" s="432"/>
    </row>
    <row r="720" spans="10:10" ht="15" customHeight="1">
      <c r="J720" s="432"/>
    </row>
    <row r="721" spans="10:10" ht="15" customHeight="1">
      <c r="J721" s="432"/>
    </row>
    <row r="722" spans="10:10" ht="15" customHeight="1">
      <c r="J722" s="432"/>
    </row>
    <row r="723" spans="10:10" ht="15" customHeight="1">
      <c r="J723" s="432"/>
    </row>
    <row r="724" spans="10:10" ht="15" customHeight="1">
      <c r="J724" s="432"/>
    </row>
    <row r="725" spans="10:10" ht="15" customHeight="1">
      <c r="J725" s="432"/>
    </row>
    <row r="726" spans="10:10" ht="15" customHeight="1">
      <c r="J726" s="432"/>
    </row>
    <row r="727" spans="10:10">
      <c r="J727" s="432"/>
    </row>
    <row r="728" spans="10:10">
      <c r="J728" s="432"/>
    </row>
    <row r="729" spans="10:10">
      <c r="J729" s="432"/>
    </row>
    <row r="730" spans="10:10">
      <c r="J730" s="432"/>
    </row>
    <row r="731" spans="10:10">
      <c r="J731" s="432"/>
    </row>
    <row r="732" spans="10:10">
      <c r="J732" s="432"/>
    </row>
    <row r="733" spans="10:10">
      <c r="J733" s="432"/>
    </row>
    <row r="734" spans="10:10">
      <c r="J734" s="432"/>
    </row>
    <row r="735" spans="10:10">
      <c r="J735" s="432"/>
    </row>
    <row r="736" spans="10:10">
      <c r="J736" s="432"/>
    </row>
    <row r="737" spans="10:10">
      <c r="J737" s="432"/>
    </row>
    <row r="738" spans="10:10">
      <c r="J738" s="432"/>
    </row>
    <row r="739" spans="10:10">
      <c r="J739" s="432"/>
    </row>
    <row r="740" spans="10:10">
      <c r="J740" s="432"/>
    </row>
    <row r="741" spans="10:10">
      <c r="J741" s="432"/>
    </row>
    <row r="742" spans="10:10">
      <c r="J742" s="432"/>
    </row>
    <row r="743" spans="10:10">
      <c r="J743" s="432"/>
    </row>
    <row r="744" spans="10:10">
      <c r="J744" s="432"/>
    </row>
    <row r="745" spans="10:10">
      <c r="J745" s="432"/>
    </row>
    <row r="746" spans="10:10">
      <c r="J746" s="432"/>
    </row>
    <row r="747" spans="10:10">
      <c r="J747" s="432"/>
    </row>
    <row r="748" spans="10:10">
      <c r="J748" s="432"/>
    </row>
    <row r="749" spans="10:10">
      <c r="J749" s="432"/>
    </row>
    <row r="750" spans="10:10">
      <c r="J750" s="432"/>
    </row>
    <row r="751" spans="10:10">
      <c r="J751" s="432"/>
    </row>
    <row r="752" spans="10:10">
      <c r="J752" s="432"/>
    </row>
    <row r="753" spans="10:10">
      <c r="J753" s="432"/>
    </row>
    <row r="754" spans="10:10">
      <c r="J754" s="432"/>
    </row>
    <row r="755" spans="10:10">
      <c r="J755" s="432"/>
    </row>
    <row r="756" spans="10:10">
      <c r="J756" s="432"/>
    </row>
    <row r="757" spans="10:10">
      <c r="J757" s="432"/>
    </row>
    <row r="758" spans="10:10">
      <c r="J758" s="432"/>
    </row>
    <row r="759" spans="10:10">
      <c r="J759" s="432"/>
    </row>
    <row r="760" spans="10:10">
      <c r="J760" s="432"/>
    </row>
    <row r="761" spans="10:10">
      <c r="J761" s="432"/>
    </row>
    <row r="762" spans="10:10">
      <c r="J762" s="432"/>
    </row>
    <row r="763" spans="10:10">
      <c r="J763" s="432"/>
    </row>
    <row r="764" spans="10:10">
      <c r="J764" s="432"/>
    </row>
    <row r="765" spans="10:10">
      <c r="J765" s="432"/>
    </row>
    <row r="766" spans="10:10">
      <c r="J766" s="432"/>
    </row>
    <row r="767" spans="10:10">
      <c r="J767" s="432"/>
    </row>
    <row r="768" spans="10:10">
      <c r="J768" s="432"/>
    </row>
    <row r="769" spans="10:10">
      <c r="J769" s="432"/>
    </row>
    <row r="770" spans="10:10">
      <c r="J770" s="432"/>
    </row>
    <row r="771" spans="10:10">
      <c r="J771" s="432"/>
    </row>
    <row r="772" spans="10:10">
      <c r="J772" s="432"/>
    </row>
    <row r="773" spans="10:10">
      <c r="J773" s="432"/>
    </row>
    <row r="774" spans="10:10">
      <c r="J774" s="432"/>
    </row>
    <row r="775" spans="10:10">
      <c r="J775" s="432"/>
    </row>
    <row r="776" spans="10:10">
      <c r="J776" s="432"/>
    </row>
    <row r="777" spans="10:10">
      <c r="J777" s="432"/>
    </row>
    <row r="778" spans="10:10">
      <c r="J778" s="432"/>
    </row>
    <row r="779" spans="10:10">
      <c r="J779" s="432"/>
    </row>
    <row r="780" spans="10:10">
      <c r="J780" s="432"/>
    </row>
    <row r="781" spans="10:10">
      <c r="J781" s="432"/>
    </row>
    <row r="782" spans="10:10">
      <c r="J782" s="432"/>
    </row>
    <row r="783" spans="10:10">
      <c r="J783" s="432"/>
    </row>
    <row r="784" spans="10:10">
      <c r="J784" s="432"/>
    </row>
    <row r="785" spans="10:10">
      <c r="J785" s="432"/>
    </row>
    <row r="786" spans="10:10">
      <c r="J786" s="432"/>
    </row>
    <row r="787" spans="10:10">
      <c r="J787" s="432"/>
    </row>
    <row r="788" spans="10:10">
      <c r="J788" s="432"/>
    </row>
    <row r="789" spans="10:10">
      <c r="J789" s="432"/>
    </row>
    <row r="790" spans="10:10">
      <c r="J790" s="432"/>
    </row>
    <row r="791" spans="10:10">
      <c r="J791" s="432"/>
    </row>
    <row r="792" spans="10:10">
      <c r="J792" s="432"/>
    </row>
    <row r="793" spans="10:10">
      <c r="J793" s="432"/>
    </row>
    <row r="794" spans="10:10">
      <c r="J794" s="432"/>
    </row>
    <row r="795" spans="10:10">
      <c r="J795" s="432"/>
    </row>
    <row r="796" spans="10:10">
      <c r="J796" s="432"/>
    </row>
    <row r="797" spans="10:10">
      <c r="J797" s="432"/>
    </row>
    <row r="798" spans="10:10">
      <c r="J798" s="432"/>
    </row>
    <row r="799" spans="10:10">
      <c r="J799" s="432"/>
    </row>
    <row r="800" spans="10:10">
      <c r="J800" s="432"/>
    </row>
    <row r="801" spans="10:10">
      <c r="J801" s="432"/>
    </row>
    <row r="802" spans="10:10">
      <c r="J802" s="432"/>
    </row>
    <row r="803" spans="10:10">
      <c r="J803" s="432"/>
    </row>
    <row r="804" spans="10:10">
      <c r="J804" s="432"/>
    </row>
    <row r="805" spans="10:10">
      <c r="J805" s="432"/>
    </row>
    <row r="806" spans="10:10">
      <c r="J806" s="432"/>
    </row>
    <row r="807" spans="10:10">
      <c r="J807" s="432"/>
    </row>
    <row r="808" spans="10:10">
      <c r="J808" s="432"/>
    </row>
    <row r="809" spans="10:10">
      <c r="J809" s="432"/>
    </row>
    <row r="810" spans="10:10">
      <c r="J810" s="432"/>
    </row>
    <row r="811" spans="10:10">
      <c r="J811" s="432"/>
    </row>
    <row r="812" spans="10:10">
      <c r="J812" s="432"/>
    </row>
    <row r="813" spans="10:10">
      <c r="J813" s="432"/>
    </row>
    <row r="814" spans="10:10">
      <c r="J814" s="432"/>
    </row>
    <row r="815" spans="10:10">
      <c r="J815" s="432"/>
    </row>
    <row r="816" spans="10:10">
      <c r="J816" s="432"/>
    </row>
    <row r="817" spans="10:10">
      <c r="J817" s="432"/>
    </row>
    <row r="818" spans="10:10">
      <c r="J818" s="432"/>
    </row>
    <row r="819" spans="10:10">
      <c r="J819" s="432"/>
    </row>
    <row r="820" spans="10:10">
      <c r="J820" s="432"/>
    </row>
    <row r="821" spans="10:10">
      <c r="J821" s="432"/>
    </row>
    <row r="822" spans="10:10">
      <c r="J822" s="432"/>
    </row>
    <row r="823" spans="10:10">
      <c r="J823" s="432"/>
    </row>
    <row r="824" spans="10:10">
      <c r="J824" s="432"/>
    </row>
    <row r="825" spans="10:10">
      <c r="J825" s="432"/>
    </row>
    <row r="826" spans="10:10">
      <c r="J826" s="432"/>
    </row>
    <row r="827" spans="10:10">
      <c r="J827" s="432"/>
    </row>
    <row r="828" spans="10:10">
      <c r="J828" s="432"/>
    </row>
    <row r="829" spans="10:10">
      <c r="J829" s="432"/>
    </row>
    <row r="830" spans="10:10">
      <c r="J830" s="432"/>
    </row>
    <row r="831" spans="10:10">
      <c r="J831" s="432"/>
    </row>
    <row r="832" spans="10:10">
      <c r="J832" s="432"/>
    </row>
    <row r="833" spans="10:10">
      <c r="J833" s="432"/>
    </row>
    <row r="834" spans="10:10">
      <c r="J834" s="432"/>
    </row>
    <row r="835" spans="10:10">
      <c r="J835" s="432"/>
    </row>
    <row r="836" spans="10:10">
      <c r="J836" s="432"/>
    </row>
    <row r="837" spans="10:10">
      <c r="J837" s="432"/>
    </row>
    <row r="838" spans="10:10">
      <c r="J838" s="432"/>
    </row>
    <row r="839" spans="10:10">
      <c r="J839" s="432"/>
    </row>
    <row r="840" spans="10:10">
      <c r="J840" s="432"/>
    </row>
    <row r="841" spans="10:10">
      <c r="J841" s="432"/>
    </row>
    <row r="842" spans="10:10">
      <c r="J842" s="432"/>
    </row>
    <row r="843" spans="10:10">
      <c r="J843" s="432"/>
    </row>
    <row r="844" spans="10:10">
      <c r="J844" s="432"/>
    </row>
    <row r="845" spans="10:10">
      <c r="J845" s="432"/>
    </row>
    <row r="846" spans="10:10">
      <c r="J846" s="432"/>
    </row>
    <row r="847" spans="10:10">
      <c r="J847" s="432"/>
    </row>
    <row r="848" spans="10:10">
      <c r="J848" s="432"/>
    </row>
    <row r="849" spans="10:10">
      <c r="J849" s="432"/>
    </row>
    <row r="850" spans="10:10">
      <c r="J850" s="432"/>
    </row>
    <row r="851" spans="10:10">
      <c r="J851" s="432"/>
    </row>
    <row r="852" spans="10:10">
      <c r="J852" s="432"/>
    </row>
    <row r="853" spans="10:10">
      <c r="J853" s="432"/>
    </row>
    <row r="854" spans="10:10">
      <c r="J854" s="432"/>
    </row>
    <row r="855" spans="10:10">
      <c r="J855" s="432"/>
    </row>
    <row r="856" spans="10:10">
      <c r="J856" s="432"/>
    </row>
    <row r="857" spans="10:10">
      <c r="J857" s="432"/>
    </row>
    <row r="858" spans="10:10">
      <c r="J858" s="432"/>
    </row>
    <row r="859" spans="10:10">
      <c r="J859" s="432"/>
    </row>
    <row r="860" spans="10:10">
      <c r="J860" s="432"/>
    </row>
    <row r="861" spans="10:10">
      <c r="J861" s="432"/>
    </row>
    <row r="862" spans="10:10">
      <c r="J862" s="432"/>
    </row>
    <row r="863" spans="10:10">
      <c r="J863" s="432"/>
    </row>
    <row r="864" spans="10:10">
      <c r="J864" s="432"/>
    </row>
    <row r="865" spans="10:10">
      <c r="J865" s="432"/>
    </row>
    <row r="866" spans="10:10">
      <c r="J866" s="432"/>
    </row>
    <row r="867" spans="10:10">
      <c r="J867" s="432"/>
    </row>
    <row r="868" spans="10:10">
      <c r="J868" s="432"/>
    </row>
    <row r="869" spans="10:10">
      <c r="J869" s="432"/>
    </row>
    <row r="870" spans="10:10">
      <c r="J870" s="432"/>
    </row>
    <row r="871" spans="10:10">
      <c r="J871" s="432"/>
    </row>
    <row r="872" spans="10:10">
      <c r="J872" s="432"/>
    </row>
    <row r="873" spans="10:10">
      <c r="J873" s="432"/>
    </row>
    <row r="874" spans="10:10">
      <c r="J874" s="432"/>
    </row>
    <row r="875" spans="10:10">
      <c r="J875" s="432"/>
    </row>
    <row r="876" spans="10:10">
      <c r="J876" s="432"/>
    </row>
    <row r="877" spans="10:10">
      <c r="J877" s="432"/>
    </row>
    <row r="878" spans="10:10">
      <c r="J878" s="432"/>
    </row>
    <row r="879" spans="10:10">
      <c r="J879" s="432"/>
    </row>
    <row r="880" spans="10:10">
      <c r="J880" s="432"/>
    </row>
    <row r="881" spans="10:10">
      <c r="J881" s="432"/>
    </row>
    <row r="882" spans="10:10">
      <c r="J882" s="432"/>
    </row>
    <row r="883" spans="10:10">
      <c r="J883" s="432"/>
    </row>
    <row r="884" spans="10:10">
      <c r="J884" s="432"/>
    </row>
    <row r="885" spans="10:10">
      <c r="J885" s="432"/>
    </row>
    <row r="886" spans="10:10">
      <c r="J886" s="432"/>
    </row>
    <row r="887" spans="10:10">
      <c r="J887" s="432"/>
    </row>
    <row r="888" spans="10:10">
      <c r="J888" s="432"/>
    </row>
    <row r="889" spans="10:10">
      <c r="J889" s="432"/>
    </row>
    <row r="890" spans="10:10">
      <c r="J890" s="432"/>
    </row>
    <row r="891" spans="10:10">
      <c r="J891" s="432"/>
    </row>
    <row r="892" spans="10:10">
      <c r="J892" s="432"/>
    </row>
    <row r="893" spans="10:10">
      <c r="J893" s="432"/>
    </row>
    <row r="894" spans="10:10">
      <c r="J894" s="432"/>
    </row>
    <row r="895" spans="10:10">
      <c r="J895" s="432"/>
    </row>
    <row r="896" spans="10:10">
      <c r="J896" s="432"/>
    </row>
    <row r="897" spans="10:10">
      <c r="J897" s="432"/>
    </row>
    <row r="898" spans="10:10">
      <c r="J898" s="432"/>
    </row>
    <row r="899" spans="10:10">
      <c r="J899" s="432"/>
    </row>
    <row r="900" spans="10:10">
      <c r="J900" s="432"/>
    </row>
    <row r="901" spans="10:10">
      <c r="J901" s="432"/>
    </row>
    <row r="902" spans="10:10">
      <c r="J902" s="432"/>
    </row>
    <row r="903" spans="10:10">
      <c r="J903" s="432"/>
    </row>
    <row r="904" spans="10:10">
      <c r="J904" s="432"/>
    </row>
    <row r="905" spans="10:10">
      <c r="J905" s="432"/>
    </row>
    <row r="906" spans="10:10">
      <c r="J906" s="432"/>
    </row>
    <row r="907" spans="10:10">
      <c r="J907" s="432"/>
    </row>
    <row r="908" spans="10:10">
      <c r="J908" s="432"/>
    </row>
    <row r="909" spans="10:10">
      <c r="J909" s="432"/>
    </row>
    <row r="910" spans="10:10">
      <c r="J910" s="432"/>
    </row>
    <row r="911" spans="10:10">
      <c r="J911" s="432"/>
    </row>
    <row r="912" spans="10:10">
      <c r="J912" s="432"/>
    </row>
    <row r="913" spans="10:10">
      <c r="J913" s="432"/>
    </row>
    <row r="914" spans="10:10">
      <c r="J914" s="432"/>
    </row>
    <row r="915" spans="10:10">
      <c r="J915" s="432"/>
    </row>
    <row r="916" spans="10:10">
      <c r="J916" s="432"/>
    </row>
    <row r="917" spans="10:10">
      <c r="J917" s="432"/>
    </row>
    <row r="918" spans="10:10">
      <c r="J918" s="432"/>
    </row>
    <row r="919" spans="10:10">
      <c r="J919" s="432"/>
    </row>
    <row r="920" spans="10:10">
      <c r="J920" s="432"/>
    </row>
    <row r="921" spans="10:10">
      <c r="J921" s="432"/>
    </row>
    <row r="922" spans="10:10">
      <c r="J922" s="432"/>
    </row>
    <row r="923" spans="10:10">
      <c r="J923" s="432"/>
    </row>
    <row r="924" spans="10:10">
      <c r="J924" s="432"/>
    </row>
    <row r="925" spans="10:10">
      <c r="J925" s="432"/>
    </row>
    <row r="926" spans="10:10">
      <c r="J926" s="432"/>
    </row>
    <row r="927" spans="10:10">
      <c r="J927" s="432"/>
    </row>
    <row r="928" spans="10:10">
      <c r="J928" s="432"/>
    </row>
    <row r="929" spans="10:10">
      <c r="J929" s="432"/>
    </row>
    <row r="930" spans="10:10">
      <c r="J930" s="432"/>
    </row>
    <row r="931" spans="10:10">
      <c r="J931" s="432"/>
    </row>
    <row r="932" spans="10:10">
      <c r="J932" s="432"/>
    </row>
    <row r="933" spans="10:10">
      <c r="J933" s="432"/>
    </row>
    <row r="934" spans="10:10">
      <c r="J934" s="432"/>
    </row>
    <row r="935" spans="10:10">
      <c r="J935" s="432"/>
    </row>
    <row r="936" spans="10:10">
      <c r="J936" s="432"/>
    </row>
    <row r="937" spans="10:10">
      <c r="J937" s="432"/>
    </row>
    <row r="938" spans="10:10">
      <c r="J938" s="432"/>
    </row>
    <row r="939" spans="10:10">
      <c r="J939" s="432"/>
    </row>
    <row r="940" spans="10:10">
      <c r="J940" s="432"/>
    </row>
    <row r="941" spans="10:10">
      <c r="J941" s="432"/>
    </row>
    <row r="942" spans="10:10">
      <c r="J942" s="432"/>
    </row>
    <row r="943" spans="10:10">
      <c r="J943" s="432"/>
    </row>
    <row r="944" spans="10:10">
      <c r="J944" s="432"/>
    </row>
    <row r="945" spans="10:10">
      <c r="J945" s="432"/>
    </row>
    <row r="946" spans="10:10">
      <c r="J946" s="432"/>
    </row>
    <row r="947" spans="10:10">
      <c r="J947" s="432"/>
    </row>
    <row r="948" spans="10:10">
      <c r="J948" s="432"/>
    </row>
    <row r="949" spans="10:10">
      <c r="J949" s="432"/>
    </row>
    <row r="950" spans="10:10">
      <c r="J950" s="432"/>
    </row>
    <row r="951" spans="10:10">
      <c r="J951" s="432"/>
    </row>
    <row r="952" spans="10:10">
      <c r="J952" s="432"/>
    </row>
    <row r="953" spans="10:10">
      <c r="J953" s="432"/>
    </row>
    <row r="954" spans="10:10">
      <c r="J954" s="432"/>
    </row>
    <row r="955" spans="10:10">
      <c r="J955" s="432"/>
    </row>
    <row r="956" spans="10:10">
      <c r="J956" s="432"/>
    </row>
    <row r="957" spans="10:10">
      <c r="J957" s="432"/>
    </row>
    <row r="958" spans="10:10">
      <c r="J958" s="432"/>
    </row>
    <row r="959" spans="10:10">
      <c r="J959" s="432"/>
    </row>
    <row r="960" spans="10:10">
      <c r="J960" s="432"/>
    </row>
    <row r="961" spans="10:10">
      <c r="J961" s="432"/>
    </row>
    <row r="962" spans="10:10">
      <c r="J962" s="432"/>
    </row>
    <row r="963" spans="10:10">
      <c r="J963" s="432"/>
    </row>
    <row r="964" spans="10:10">
      <c r="J964" s="432"/>
    </row>
    <row r="965" spans="10:10">
      <c r="J965" s="432"/>
    </row>
    <row r="966" spans="10:10">
      <c r="J966" s="432"/>
    </row>
    <row r="967" spans="10:10">
      <c r="J967" s="432"/>
    </row>
    <row r="968" spans="10:10">
      <c r="J968" s="432"/>
    </row>
    <row r="969" spans="10:10">
      <c r="J969" s="432"/>
    </row>
    <row r="970" spans="10:10">
      <c r="J970" s="432"/>
    </row>
    <row r="971" spans="10:10">
      <c r="J971" s="432"/>
    </row>
    <row r="972" spans="10:10">
      <c r="J972" s="432"/>
    </row>
    <row r="973" spans="10:10">
      <c r="J973" s="432"/>
    </row>
    <row r="974" spans="10:10">
      <c r="J974" s="432"/>
    </row>
    <row r="975" spans="10:10">
      <c r="J975" s="432"/>
    </row>
    <row r="976" spans="10:10">
      <c r="J976" s="432"/>
    </row>
    <row r="977" spans="10:10">
      <c r="J977" s="432"/>
    </row>
    <row r="978" spans="10:10">
      <c r="J978" s="432"/>
    </row>
    <row r="979" spans="10:10">
      <c r="J979" s="432"/>
    </row>
    <row r="980" spans="10:10">
      <c r="J980" s="432"/>
    </row>
    <row r="981" spans="10:10">
      <c r="J981" s="432"/>
    </row>
    <row r="982" spans="10:10">
      <c r="J982" s="432"/>
    </row>
    <row r="983" spans="10:10">
      <c r="J983" s="432"/>
    </row>
    <row r="984" spans="10:10">
      <c r="J984" s="432"/>
    </row>
    <row r="985" spans="10:10">
      <c r="J985" s="432"/>
    </row>
    <row r="986" spans="10:10">
      <c r="J986" s="432"/>
    </row>
    <row r="987" spans="10:10">
      <c r="J987" s="432"/>
    </row>
    <row r="988" spans="10:10">
      <c r="J988" s="432"/>
    </row>
    <row r="989" spans="10:10">
      <c r="J989" s="432"/>
    </row>
    <row r="990" spans="10:10">
      <c r="J990" s="432"/>
    </row>
    <row r="991" spans="10:10">
      <c r="J991" s="432"/>
    </row>
    <row r="992" spans="10:10">
      <c r="J992" s="432"/>
    </row>
    <row r="993" spans="10:10">
      <c r="J993" s="432"/>
    </row>
    <row r="994" spans="10:10">
      <c r="J994" s="432"/>
    </row>
    <row r="995" spans="10:10">
      <c r="J995" s="432"/>
    </row>
    <row r="996" spans="10:10">
      <c r="J996" s="432"/>
    </row>
    <row r="997" spans="10:10">
      <c r="J997" s="432"/>
    </row>
    <row r="998" spans="10:10">
      <c r="J998" s="432"/>
    </row>
    <row r="999" spans="10:10">
      <c r="J999" s="432"/>
    </row>
    <row r="1000" spans="10:10">
      <c r="J1000" s="432"/>
    </row>
    <row r="1001" spans="10:10">
      <c r="J1001" s="432"/>
    </row>
    <row r="1002" spans="10:10">
      <c r="J1002" s="432"/>
    </row>
    <row r="1003" spans="10:10">
      <c r="J1003" s="432"/>
    </row>
    <row r="1004" spans="10:10">
      <c r="J1004" s="432"/>
    </row>
    <row r="1005" spans="10:10">
      <c r="J1005" s="432"/>
    </row>
    <row r="1006" spans="10:10">
      <c r="J1006" s="432"/>
    </row>
    <row r="1007" spans="10:10">
      <c r="J1007" s="432"/>
    </row>
    <row r="1008" spans="10:10">
      <c r="J1008" s="432"/>
    </row>
    <row r="1009" spans="10:10">
      <c r="J1009" s="432"/>
    </row>
    <row r="1010" spans="10:10">
      <c r="J1010" s="432"/>
    </row>
    <row r="1011" spans="10:10">
      <c r="J1011" s="432"/>
    </row>
    <row r="1012" spans="10:10">
      <c r="J1012" s="432"/>
    </row>
    <row r="1013" spans="10:10">
      <c r="J1013" s="432"/>
    </row>
    <row r="1014" spans="10:10">
      <c r="J1014" s="432"/>
    </row>
    <row r="1015" spans="10:10">
      <c r="J1015" s="432"/>
    </row>
    <row r="1016" spans="10:10">
      <c r="J1016" s="432"/>
    </row>
    <row r="1017" spans="10:10">
      <c r="J1017" s="432"/>
    </row>
    <row r="1018" spans="10:10">
      <c r="J1018" s="432"/>
    </row>
    <row r="1019" spans="10:10">
      <c r="J1019" s="432"/>
    </row>
    <row r="1020" spans="10:10">
      <c r="J1020" s="432"/>
    </row>
    <row r="1021" spans="10:10">
      <c r="J1021" s="432"/>
    </row>
    <row r="1022" spans="10:10">
      <c r="J1022" s="432"/>
    </row>
    <row r="1023" spans="10:10">
      <c r="J1023" s="432"/>
    </row>
    <row r="1024" spans="10:10">
      <c r="J1024" s="432"/>
    </row>
    <row r="1025" spans="10:10">
      <c r="J1025" s="432"/>
    </row>
    <row r="1026" spans="10:10">
      <c r="J1026" s="432"/>
    </row>
    <row r="1027" spans="10:10">
      <c r="J1027" s="432"/>
    </row>
    <row r="1028" spans="10:10">
      <c r="J1028" s="432"/>
    </row>
    <row r="1029" spans="10:10">
      <c r="J1029" s="432"/>
    </row>
    <row r="1030" spans="10:10">
      <c r="J1030" s="432"/>
    </row>
    <row r="1031" spans="10:10">
      <c r="J1031" s="432"/>
    </row>
    <row r="1032" spans="10:10">
      <c r="J1032" s="432"/>
    </row>
    <row r="1033" spans="10:10">
      <c r="J1033" s="432"/>
    </row>
    <row r="1034" spans="10:10">
      <c r="J1034" s="432"/>
    </row>
    <row r="1035" spans="10:10">
      <c r="J1035" s="432"/>
    </row>
    <row r="1036" spans="10:10">
      <c r="J1036" s="432"/>
    </row>
    <row r="1037" spans="10:10">
      <c r="J1037" s="432"/>
    </row>
    <row r="1038" spans="10:10">
      <c r="J1038" s="432"/>
    </row>
    <row r="1039" spans="10:10">
      <c r="J1039" s="432"/>
    </row>
    <row r="1040" spans="10:10">
      <c r="J1040" s="432"/>
    </row>
    <row r="1041" spans="10:10">
      <c r="J1041" s="432"/>
    </row>
    <row r="1042" spans="10:10">
      <c r="J1042" s="432"/>
    </row>
    <row r="1043" spans="10:10">
      <c r="J1043" s="432"/>
    </row>
    <row r="1044" spans="10:10">
      <c r="J1044" s="432"/>
    </row>
    <row r="1045" spans="10:10">
      <c r="J1045" s="432"/>
    </row>
    <row r="1046" spans="10:10">
      <c r="J1046" s="432"/>
    </row>
    <row r="1047" spans="10:10">
      <c r="J1047" s="432"/>
    </row>
    <row r="1048" spans="10:10">
      <c r="J1048" s="432"/>
    </row>
    <row r="1049" spans="10:10">
      <c r="J1049" s="432"/>
    </row>
    <row r="1050" spans="10:10">
      <c r="J1050" s="432"/>
    </row>
    <row r="1051" spans="10:10">
      <c r="J1051" s="432"/>
    </row>
    <row r="1052" spans="10:10">
      <c r="J1052" s="432"/>
    </row>
    <row r="1053" spans="10:10">
      <c r="J1053" s="432"/>
    </row>
    <row r="1054" spans="10:10">
      <c r="J1054" s="432"/>
    </row>
    <row r="1055" spans="10:10">
      <c r="J1055" s="432"/>
    </row>
    <row r="1056" spans="10:10">
      <c r="J1056" s="432"/>
    </row>
    <row r="1057" spans="10:10">
      <c r="J1057" s="432"/>
    </row>
    <row r="1058" spans="10:10">
      <c r="J1058" s="432"/>
    </row>
    <row r="1059" spans="10:10">
      <c r="J1059" s="432"/>
    </row>
    <row r="1060" spans="10:10">
      <c r="J1060" s="432"/>
    </row>
    <row r="1061" spans="10:10">
      <c r="J1061" s="432"/>
    </row>
    <row r="1062" spans="10:10">
      <c r="J1062" s="432"/>
    </row>
    <row r="1063" spans="10:10">
      <c r="J1063" s="432"/>
    </row>
    <row r="1064" spans="10:10">
      <c r="J1064" s="432"/>
    </row>
    <row r="1065" spans="10:10">
      <c r="J1065" s="432"/>
    </row>
    <row r="1066" spans="10:10">
      <c r="J1066" s="432"/>
    </row>
    <row r="1067" spans="10:10">
      <c r="J1067" s="432"/>
    </row>
    <row r="1068" spans="10:10">
      <c r="J1068" s="432"/>
    </row>
    <row r="1069" spans="10:10">
      <c r="J1069" s="432"/>
    </row>
    <row r="1070" spans="10:10">
      <c r="J1070" s="432"/>
    </row>
    <row r="1071" spans="10:10">
      <c r="J1071" s="432"/>
    </row>
    <row r="1072" spans="10:10">
      <c r="J1072" s="432"/>
    </row>
    <row r="1073" spans="10:10">
      <c r="J1073" s="432"/>
    </row>
    <row r="1074" spans="10:10">
      <c r="J1074" s="432"/>
    </row>
    <row r="1075" spans="10:10">
      <c r="J1075" s="432"/>
    </row>
    <row r="1076" spans="10:10">
      <c r="J1076" s="432"/>
    </row>
    <row r="1077" spans="10:10">
      <c r="J1077" s="432"/>
    </row>
    <row r="1078" spans="10:10">
      <c r="J1078" s="432"/>
    </row>
    <row r="1079" spans="10:10">
      <c r="J1079" s="432"/>
    </row>
    <row r="1080" spans="10:10">
      <c r="J1080" s="432"/>
    </row>
    <row r="1081" spans="10:10">
      <c r="J1081" s="432"/>
    </row>
    <row r="1082" spans="10:10">
      <c r="J1082" s="432"/>
    </row>
    <row r="1083" spans="10:10">
      <c r="J1083" s="432"/>
    </row>
    <row r="1084" spans="10:10">
      <c r="J1084" s="432"/>
    </row>
    <row r="1085" spans="10:10">
      <c r="J1085" s="432"/>
    </row>
    <row r="1086" spans="10:10">
      <c r="J1086" s="432"/>
    </row>
    <row r="1087" spans="10:10">
      <c r="J1087" s="432"/>
    </row>
    <row r="1088" spans="10:10">
      <c r="J1088" s="432"/>
    </row>
    <row r="1089" spans="10:10">
      <c r="J1089" s="432"/>
    </row>
    <row r="1090" spans="10:10">
      <c r="J1090" s="432"/>
    </row>
    <row r="1091" spans="10:10">
      <c r="J1091" s="432"/>
    </row>
    <row r="1092" spans="10:10">
      <c r="J1092" s="432"/>
    </row>
    <row r="1093" spans="10:10">
      <c r="J1093" s="432"/>
    </row>
    <row r="1094" spans="10:10">
      <c r="J1094" s="432"/>
    </row>
    <row r="1095" spans="10:10">
      <c r="J1095" s="432"/>
    </row>
    <row r="1096" spans="10:10">
      <c r="J1096" s="432"/>
    </row>
    <row r="1097" spans="10:10">
      <c r="J1097" s="432"/>
    </row>
    <row r="1098" spans="10:10">
      <c r="J1098" s="432"/>
    </row>
    <row r="1099" spans="10:10">
      <c r="J1099" s="432"/>
    </row>
    <row r="1100" spans="10:10">
      <c r="J1100" s="432"/>
    </row>
    <row r="1101" spans="10:10">
      <c r="J1101" s="432"/>
    </row>
    <row r="1102" spans="10:10">
      <c r="J1102" s="432"/>
    </row>
    <row r="1103" spans="10:10">
      <c r="J1103" s="432"/>
    </row>
    <row r="1104" spans="10:10">
      <c r="J1104" s="432"/>
    </row>
    <row r="1105" spans="10:10">
      <c r="J1105" s="432"/>
    </row>
    <row r="1106" spans="10:10">
      <c r="J1106" s="432"/>
    </row>
    <row r="1107" spans="10:10">
      <c r="J1107" s="432"/>
    </row>
    <row r="1108" spans="10:10">
      <c r="J1108" s="432"/>
    </row>
    <row r="1109" spans="10:10">
      <c r="J1109" s="432"/>
    </row>
    <row r="1110" spans="10:10">
      <c r="J1110" s="432"/>
    </row>
    <row r="1111" spans="10:10">
      <c r="J1111" s="432"/>
    </row>
    <row r="1112" spans="10:10">
      <c r="J1112" s="432"/>
    </row>
    <row r="1113" spans="10:10">
      <c r="J1113" s="432"/>
    </row>
    <row r="1114" spans="10:10">
      <c r="J1114" s="432"/>
    </row>
    <row r="1115" spans="10:10">
      <c r="J1115" s="432"/>
    </row>
    <row r="1116" spans="10:10">
      <c r="J1116" s="432"/>
    </row>
    <row r="1117" spans="10:10">
      <c r="J1117" s="432"/>
    </row>
    <row r="1118" spans="10:10">
      <c r="J1118" s="432"/>
    </row>
    <row r="1119" spans="10:10">
      <c r="J1119" s="432"/>
    </row>
    <row r="1120" spans="10:10">
      <c r="J1120" s="432"/>
    </row>
    <row r="1121" spans="10:10">
      <c r="J1121" s="432"/>
    </row>
    <row r="1122" spans="10:10">
      <c r="J1122" s="432"/>
    </row>
    <row r="1123" spans="10:10">
      <c r="J1123" s="432"/>
    </row>
    <row r="1124" spans="10:10">
      <c r="J1124" s="432"/>
    </row>
    <row r="1125" spans="10:10">
      <c r="J1125" s="432"/>
    </row>
    <row r="1126" spans="10:10">
      <c r="J1126" s="432"/>
    </row>
    <row r="1127" spans="10:10">
      <c r="J1127" s="432"/>
    </row>
    <row r="1128" spans="10:10">
      <c r="J1128" s="432"/>
    </row>
    <row r="1129" spans="10:10">
      <c r="J1129" s="432"/>
    </row>
    <row r="1130" spans="10:10">
      <c r="J1130" s="432"/>
    </row>
    <row r="1131" spans="10:10">
      <c r="J1131" s="432"/>
    </row>
    <row r="1132" spans="10:10">
      <c r="J1132" s="432"/>
    </row>
    <row r="1133" spans="10:10">
      <c r="J1133" s="432"/>
    </row>
    <row r="1134" spans="10:10">
      <c r="J1134" s="432"/>
    </row>
    <row r="1135" spans="10:10">
      <c r="J1135" s="432"/>
    </row>
    <row r="1136" spans="10:10">
      <c r="J1136" s="432"/>
    </row>
    <row r="1137" spans="10:10">
      <c r="J1137" s="432"/>
    </row>
    <row r="1138" spans="10:10">
      <c r="J1138" s="432"/>
    </row>
    <row r="1139" spans="10:10">
      <c r="J1139" s="432"/>
    </row>
    <row r="1140" spans="10:10">
      <c r="J1140" s="432"/>
    </row>
    <row r="1141" spans="10:10">
      <c r="J1141" s="432"/>
    </row>
    <row r="1142" spans="10:10">
      <c r="J1142" s="432"/>
    </row>
    <row r="1143" spans="10:10">
      <c r="J1143" s="432"/>
    </row>
    <row r="1144" spans="10:10">
      <c r="J1144" s="432"/>
    </row>
    <row r="1145" spans="10:10">
      <c r="J1145" s="432"/>
    </row>
    <row r="1146" spans="10:10">
      <c r="J1146" s="432"/>
    </row>
    <row r="1147" spans="10:10">
      <c r="J1147" s="432"/>
    </row>
    <row r="1148" spans="10:10">
      <c r="J1148" s="432"/>
    </row>
    <row r="1149" spans="10:10">
      <c r="J1149" s="432"/>
    </row>
    <row r="1150" spans="10:10">
      <c r="J1150" s="432"/>
    </row>
    <row r="1151" spans="10:10">
      <c r="J1151" s="432"/>
    </row>
    <row r="1152" spans="10:10">
      <c r="J1152" s="432"/>
    </row>
    <row r="1153" spans="10:10">
      <c r="J1153" s="432"/>
    </row>
    <row r="1154" spans="10:10">
      <c r="J1154" s="432"/>
    </row>
    <row r="1155" spans="10:10">
      <c r="J1155" s="432"/>
    </row>
    <row r="1156" spans="10:10">
      <c r="J1156" s="432"/>
    </row>
    <row r="1157" spans="10:10">
      <c r="J1157" s="432"/>
    </row>
    <row r="1158" spans="10:10">
      <c r="J1158" s="432"/>
    </row>
    <row r="1159" spans="10:10">
      <c r="J1159" s="432"/>
    </row>
    <row r="1160" spans="10:10">
      <c r="J1160" s="432"/>
    </row>
    <row r="1161" spans="10:10">
      <c r="J1161" s="432"/>
    </row>
    <row r="1162" spans="10:10">
      <c r="J1162" s="432"/>
    </row>
    <row r="1163" spans="10:10">
      <c r="J1163" s="432"/>
    </row>
    <row r="1164" spans="10:10">
      <c r="J1164" s="432"/>
    </row>
    <row r="1165" spans="10:10">
      <c r="J1165" s="432"/>
    </row>
    <row r="1166" spans="10:10">
      <c r="J1166" s="432"/>
    </row>
    <row r="1167" spans="10:10">
      <c r="J1167" s="432"/>
    </row>
    <row r="1168" spans="10:10">
      <c r="J1168" s="432"/>
    </row>
    <row r="1169" spans="10:10">
      <c r="J1169" s="432"/>
    </row>
    <row r="1170" spans="10:10">
      <c r="J1170" s="432"/>
    </row>
    <row r="1171" spans="10:10">
      <c r="J1171" s="432"/>
    </row>
    <row r="1172" spans="10:10">
      <c r="J1172" s="432"/>
    </row>
    <row r="1173" spans="10:10">
      <c r="J1173" s="432"/>
    </row>
    <row r="1174" spans="10:10">
      <c r="J1174" s="432"/>
    </row>
    <row r="1175" spans="10:10">
      <c r="J1175" s="432"/>
    </row>
    <row r="1176" spans="10:10">
      <c r="J1176" s="432"/>
    </row>
    <row r="1177" spans="10:10">
      <c r="J1177" s="432"/>
    </row>
    <row r="1178" spans="10:10">
      <c r="J1178" s="432"/>
    </row>
    <row r="1179" spans="10:10">
      <c r="J1179" s="432"/>
    </row>
    <row r="1180" spans="10:10">
      <c r="J1180" s="432"/>
    </row>
    <row r="1181" spans="10:10">
      <c r="J1181" s="432"/>
    </row>
    <row r="1182" spans="10:10">
      <c r="J1182" s="432"/>
    </row>
    <row r="1183" spans="10:10">
      <c r="J1183" s="432"/>
    </row>
    <row r="1184" spans="10:10">
      <c r="J1184" s="432"/>
    </row>
    <row r="1185" spans="10:10">
      <c r="J1185" s="432"/>
    </row>
    <row r="1186" spans="10:10">
      <c r="J1186" s="432"/>
    </row>
    <row r="1187" spans="10:10">
      <c r="J1187" s="432"/>
    </row>
    <row r="1188" spans="10:10">
      <c r="J1188" s="432"/>
    </row>
    <row r="1189" spans="10:10">
      <c r="J1189" s="432"/>
    </row>
    <row r="1190" spans="10:10">
      <c r="J1190" s="432"/>
    </row>
    <row r="1191" spans="10:10">
      <c r="J1191" s="432"/>
    </row>
    <row r="1192" spans="10:10">
      <c r="J1192" s="432"/>
    </row>
    <row r="1193" spans="10:10">
      <c r="J1193" s="432"/>
    </row>
    <row r="1194" spans="10:10">
      <c r="J1194" s="432"/>
    </row>
    <row r="1195" spans="10:10">
      <c r="J1195" s="432"/>
    </row>
    <row r="1196" spans="10:10">
      <c r="J1196" s="432"/>
    </row>
    <row r="1197" spans="10:10">
      <c r="J1197" s="432"/>
    </row>
    <row r="1198" spans="10:10">
      <c r="J1198" s="432"/>
    </row>
    <row r="1199" spans="10:10">
      <c r="J1199" s="432"/>
    </row>
    <row r="1200" spans="10:10">
      <c r="J1200" s="432"/>
    </row>
    <row r="1201" spans="10:10">
      <c r="J1201" s="432"/>
    </row>
    <row r="1202" spans="10:10">
      <c r="J1202" s="432"/>
    </row>
    <row r="1203" spans="10:10">
      <c r="J1203" s="432"/>
    </row>
    <row r="1204" spans="10:10">
      <c r="J1204" s="432"/>
    </row>
    <row r="1205" spans="10:10">
      <c r="J1205" s="432"/>
    </row>
    <row r="1206" spans="10:10">
      <c r="J1206" s="432"/>
    </row>
    <row r="1207" spans="10:10">
      <c r="J1207" s="432"/>
    </row>
    <row r="1208" spans="10:10">
      <c r="J1208" s="432"/>
    </row>
    <row r="1209" spans="10:10">
      <c r="J1209" s="432"/>
    </row>
    <row r="1210" spans="10:10">
      <c r="J1210" s="432"/>
    </row>
    <row r="1211" spans="10:10">
      <c r="J1211" s="432"/>
    </row>
    <row r="1212" spans="10:10">
      <c r="J1212" s="432"/>
    </row>
    <row r="1213" spans="10:10">
      <c r="J1213" s="432"/>
    </row>
    <row r="1214" spans="10:10">
      <c r="J1214" s="432"/>
    </row>
    <row r="1215" spans="10:10">
      <c r="J1215" s="432"/>
    </row>
    <row r="1216" spans="10:10">
      <c r="J1216" s="432"/>
    </row>
    <row r="1217" spans="10:10">
      <c r="J1217" s="432"/>
    </row>
    <row r="1218" spans="10:10">
      <c r="J1218" s="432"/>
    </row>
    <row r="1219" spans="10:10">
      <c r="J1219" s="432"/>
    </row>
    <row r="1220" spans="10:10">
      <c r="J1220" s="432"/>
    </row>
    <row r="1221" spans="10:10">
      <c r="J1221" s="432"/>
    </row>
    <row r="1222" spans="10:10">
      <c r="J1222" s="432"/>
    </row>
    <row r="1223" spans="10:10">
      <c r="J1223" s="432"/>
    </row>
    <row r="1224" spans="10:10">
      <c r="J1224" s="432"/>
    </row>
    <row r="1225" spans="10:10">
      <c r="J1225" s="432"/>
    </row>
    <row r="1226" spans="10:10">
      <c r="J1226" s="432"/>
    </row>
    <row r="1227" spans="10:10">
      <c r="J1227" s="432"/>
    </row>
    <row r="1228" spans="10:10">
      <c r="J1228" s="432"/>
    </row>
    <row r="1229" spans="10:10">
      <c r="J1229" s="432"/>
    </row>
    <row r="1230" spans="10:10">
      <c r="J1230" s="432"/>
    </row>
    <row r="1231" spans="10:10">
      <c r="J1231" s="432"/>
    </row>
    <row r="1232" spans="10:10">
      <c r="J1232" s="432"/>
    </row>
    <row r="1233" spans="10:10">
      <c r="J1233" s="432"/>
    </row>
    <row r="1234" spans="10:10">
      <c r="J1234" s="432"/>
    </row>
    <row r="1235" spans="10:10">
      <c r="J1235" s="432"/>
    </row>
    <row r="1236" spans="10:10">
      <c r="J1236" s="432"/>
    </row>
    <row r="1237" spans="10:10">
      <c r="J1237" s="432"/>
    </row>
    <row r="1238" spans="10:10">
      <c r="J1238" s="432"/>
    </row>
    <row r="1239" spans="10:10">
      <c r="J1239" s="432"/>
    </row>
    <row r="1240" spans="10:10">
      <c r="J1240" s="432"/>
    </row>
    <row r="1241" spans="10:10">
      <c r="J1241" s="432"/>
    </row>
    <row r="1242" spans="10:10">
      <c r="J1242" s="432"/>
    </row>
    <row r="1243" spans="10:10">
      <c r="J1243" s="432"/>
    </row>
    <row r="1244" spans="10:10">
      <c r="J1244" s="432"/>
    </row>
    <row r="1245" spans="10:10">
      <c r="J1245" s="432"/>
    </row>
    <row r="1246" spans="10:10">
      <c r="J1246" s="432"/>
    </row>
    <row r="1247" spans="10:10">
      <c r="J1247" s="432"/>
    </row>
    <row r="1248" spans="10:10">
      <c r="J1248" s="432"/>
    </row>
    <row r="1249" spans="10:10">
      <c r="J1249" s="432"/>
    </row>
    <row r="1250" spans="10:10">
      <c r="J1250" s="432"/>
    </row>
    <row r="1251" spans="10:10">
      <c r="J1251" s="432"/>
    </row>
    <row r="1252" spans="10:10">
      <c r="J1252" s="432"/>
    </row>
    <row r="1253" spans="10:10">
      <c r="J1253" s="432"/>
    </row>
    <row r="1254" spans="10:10">
      <c r="J1254" s="432"/>
    </row>
    <row r="1255" spans="10:10">
      <c r="J1255" s="432"/>
    </row>
    <row r="1256" spans="10:10">
      <c r="J1256" s="432"/>
    </row>
    <row r="1257" spans="10:10">
      <c r="J1257" s="432"/>
    </row>
    <row r="1258" spans="10:10">
      <c r="J1258" s="432"/>
    </row>
    <row r="1259" spans="10:10">
      <c r="J1259" s="432"/>
    </row>
    <row r="1260" spans="10:10">
      <c r="J1260" s="432"/>
    </row>
    <row r="1261" spans="10:10">
      <c r="J1261" s="432"/>
    </row>
    <row r="1262" spans="10:10">
      <c r="J1262" s="432"/>
    </row>
    <row r="1263" spans="10:10">
      <c r="J1263" s="432"/>
    </row>
    <row r="1264" spans="10:10">
      <c r="J1264" s="432"/>
    </row>
    <row r="1265" spans="10:10">
      <c r="J1265" s="432"/>
    </row>
    <row r="1266" spans="10:10">
      <c r="J1266" s="432"/>
    </row>
    <row r="1267" spans="10:10">
      <c r="J1267" s="432"/>
    </row>
    <row r="1268" spans="10:10">
      <c r="J1268" s="432"/>
    </row>
    <row r="1269" spans="10:10">
      <c r="J1269" s="432"/>
    </row>
    <row r="1270" spans="10:10">
      <c r="J1270" s="432"/>
    </row>
    <row r="1271" spans="10:10">
      <c r="J1271" s="432"/>
    </row>
    <row r="1272" spans="10:10">
      <c r="J1272" s="432"/>
    </row>
    <row r="1273" spans="10:10">
      <c r="J1273" s="432"/>
    </row>
    <row r="1274" spans="10:10">
      <c r="J1274" s="432"/>
    </row>
    <row r="1275" spans="10:10">
      <c r="J1275" s="432"/>
    </row>
    <row r="1276" spans="10:10">
      <c r="J1276" s="432"/>
    </row>
    <row r="1277" spans="10:10">
      <c r="J1277" s="432"/>
    </row>
    <row r="1278" spans="10:10">
      <c r="J1278" s="432"/>
    </row>
    <row r="1279" spans="10:10">
      <c r="J1279" s="432"/>
    </row>
    <row r="1280" spans="10:10">
      <c r="J1280" s="432"/>
    </row>
    <row r="1281" spans="10:10">
      <c r="J1281" s="432"/>
    </row>
    <row r="1282" spans="10:10">
      <c r="J1282" s="432"/>
    </row>
    <row r="1283" spans="10:10">
      <c r="J1283" s="432"/>
    </row>
    <row r="1284" spans="10:10">
      <c r="J1284" s="432"/>
    </row>
    <row r="1285" spans="10:10">
      <c r="J1285" s="432"/>
    </row>
    <row r="1286" spans="10:10">
      <c r="J1286" s="432"/>
    </row>
    <row r="1287" spans="10:10">
      <c r="J1287" s="432"/>
    </row>
    <row r="1288" spans="10:10">
      <c r="J1288" s="432"/>
    </row>
    <row r="1289" spans="10:10">
      <c r="J1289" s="432"/>
    </row>
    <row r="1290" spans="10:10">
      <c r="J1290" s="432"/>
    </row>
    <row r="1291" spans="10:10">
      <c r="J1291" s="432"/>
    </row>
    <row r="1292" spans="10:10">
      <c r="J1292" s="432"/>
    </row>
    <row r="1293" spans="10:10">
      <c r="J1293" s="432"/>
    </row>
    <row r="1294" spans="10:10">
      <c r="J1294" s="432"/>
    </row>
  </sheetData>
  <sheetProtection selectLockedCells="1"/>
  <autoFilter ref="A20:S20" xr:uid="{00000000-0001-0000-0200-000000000000}">
    <filterColumn colId="1" showButton="0"/>
  </autoFilter>
  <mergeCells count="10">
    <mergeCell ref="A8:P8"/>
    <mergeCell ref="B20:C20"/>
    <mergeCell ref="A2:P2"/>
    <mergeCell ref="A1:P1"/>
    <mergeCell ref="A19:E19"/>
    <mergeCell ref="O19:P19"/>
    <mergeCell ref="L19:M19"/>
    <mergeCell ref="F19:K19"/>
    <mergeCell ref="A18:P18"/>
    <mergeCell ref="C3:D3"/>
  </mergeCells>
  <conditionalFormatting sqref="E19:G1048576 N19:N1048576">
    <cfRule type="cellIs" dxfId="77" priority="29" operator="equal">
      <formula>5</formula>
    </cfRule>
  </conditionalFormatting>
  <conditionalFormatting sqref="G9:G17">
    <cfRule type="cellIs" dxfId="76" priority="3501" operator="equal">
      <formula>5</formula>
    </cfRule>
  </conditionalFormatting>
  <conditionalFormatting sqref="G20">
    <cfRule type="cellIs" dxfId="75" priority="48" operator="equal">
      <formula>5</formula>
    </cfRule>
  </conditionalFormatting>
  <conditionalFormatting sqref="M20:M1048576">
    <cfRule type="cellIs" dxfId="74" priority="22" operator="equal">
      <formula>"OLD"</formula>
    </cfRule>
  </conditionalFormatting>
  <conditionalFormatting sqref="O3:O4 M6:O7">
    <cfRule type="cellIs" dxfId="73" priority="3513" operator="equal">
      <formula>"OLD"</formula>
    </cfRule>
  </conditionalFormatting>
  <conditionalFormatting sqref="O9:O17">
    <cfRule type="cellIs" dxfId="72" priority="94" operator="equal">
      <formula>5</formula>
    </cfRule>
    <cfRule type="cellIs" dxfId="71" priority="95" operator="equal">
      <formula>5</formula>
    </cfRule>
    <cfRule type="cellIs" dxfId="70" priority="96" operator="equal">
      <formula>5</formula>
    </cfRule>
  </conditionalFormatting>
  <conditionalFormatting sqref="O19:O1048576">
    <cfRule type="cellIs" dxfId="69" priority="24" operator="equal">
      <formula>"FAILED"</formula>
    </cfRule>
  </conditionalFormatting>
  <conditionalFormatting sqref="O21:O647">
    <cfRule type="cellIs" dxfId="68" priority="23" operator="equal">
      <formula>"YES"</formula>
    </cfRule>
  </conditionalFormatting>
  <conditionalFormatting sqref="P3:P7 P9:P17 P20:P1048576">
    <cfRule type="cellIs" dxfId="67" priority="3510" operator="equal">
      <formula>"Recommend Replacement"</formula>
    </cfRule>
  </conditionalFormatting>
  <printOptions horizontalCentered="1"/>
  <pageMargins left="0.23622047244094491" right="0.11811023622047245" top="0.59055118110236227" bottom="0.23622047244094491" header="0.15748031496062992" footer="0.15748031496062992"/>
  <pageSetup scale="93" fitToHeight="0" orientation="portrait" r:id="rId1"/>
  <headerFooter>
    <oddHeader>&amp;L&amp;8LIFE SAFETY SYSTEMS LOGBOOK REPORT&amp;C&amp;8&amp;G</oddHeader>
    <oddFooter>&amp;C&amp;"Calibri,Regular"&amp;9&amp;F&amp;R&amp;"Calibri,Regular"&amp;9&amp;P of &amp;N</oddFooter>
  </headerFooter>
  <drawing r:id="rId2"/>
  <legacyDrawing r:id="rId3"/>
  <legacyDrawingHF r:id="rId4"/>
  <extLst>
    <ext xmlns:x14="http://schemas.microsoft.com/office/spreadsheetml/2009/9/main" uri="{78C0D931-6437-407d-A8EE-F0AAD7539E65}">
      <x14:conditionalFormattings>
        <x14:conditionalFormatting xmlns:xm="http://schemas.microsoft.com/office/excel/2006/main">
          <x14:cfRule type="containsText" priority="3511" operator="containsText" id="{9C043EDF-A452-40AF-8F09-3746B8CEEE10}">
            <xm:f>NOT(ISERROR(SEARCH("FAILED",P3)))</xm:f>
            <xm:f>"FAILED"</xm:f>
            <x14:dxf>
              <fill>
                <patternFill>
                  <bgColor theme="5" tint="0.39994506668294322"/>
                </patternFill>
              </fill>
            </x14:dxf>
          </x14:cfRule>
          <xm:sqref>P3:P7 P9:P17 P20:P1048576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ADF82-266B-4B62-88C8-1EDC2AC86455}">
  <sheetPr codeName="Sheet10">
    <pageSetUpPr fitToPage="1"/>
  </sheetPr>
  <dimension ref="A1:Q426"/>
  <sheetViews>
    <sheetView showGridLines="0" view="pageBreakPreview" zoomScaleNormal="115" zoomScaleSheetLayoutView="100" workbookViewId="0">
      <selection activeCell="A30" sqref="A30:O30"/>
    </sheetView>
  </sheetViews>
  <sheetFormatPr defaultColWidth="9.140625" defaultRowHeight="12.75"/>
  <cols>
    <col min="1" max="1" width="3.140625" style="212" customWidth="1"/>
    <col min="2" max="2" width="12.5703125" style="212" customWidth="1"/>
    <col min="3" max="3" width="5.42578125" style="212" customWidth="1"/>
    <col min="4" max="6" width="12.85546875" style="212" customWidth="1"/>
    <col min="7" max="7" width="4" style="212" customWidth="1"/>
    <col min="8" max="8" width="30" style="212" customWidth="1"/>
    <col min="9" max="16384" width="9.140625" style="212"/>
  </cols>
  <sheetData>
    <row r="1" spans="1:17" ht="15" customHeight="1">
      <c r="B1" s="215" t="s">
        <v>7</v>
      </c>
      <c r="C1" s="1086">
        <f>'LOG REPORT C3.2- Device Record'!C3</f>
        <v>0</v>
      </c>
      <c r="D1" s="1086"/>
      <c r="E1" s="1086"/>
      <c r="F1" s="215" t="s">
        <v>103</v>
      </c>
      <c r="G1" s="214">
        <f>IF('LOG REPORT C3.2- Device Record'!$C$4=0,'LOG REPORT C3.2- Device Record'!$C$5,(CONCATENATE('LOG REPORT C3.2- Device Record'!$C$5," - ",'LOG REPORT C3.2- Device Record'!$C$4)))</f>
        <v>0</v>
      </c>
    </row>
    <row r="2" spans="1:17" ht="4.5" customHeight="1" thickBot="1">
      <c r="A2" s="217"/>
      <c r="B2" s="217"/>
      <c r="C2" s="217"/>
      <c r="D2" s="217"/>
      <c r="E2" s="217"/>
      <c r="F2" s="217"/>
      <c r="G2" s="217"/>
      <c r="H2" s="217"/>
      <c r="I2" s="86"/>
    </row>
    <row r="3" spans="1:17" ht="4.5" customHeight="1" thickTop="1">
      <c r="A3" s="946"/>
      <c r="B3" s="946"/>
      <c r="C3" s="946"/>
      <c r="D3" s="946"/>
      <c r="E3" s="946"/>
      <c r="F3" s="946"/>
      <c r="G3" s="946"/>
      <c r="H3" s="946"/>
      <c r="I3" s="86"/>
    </row>
    <row r="4" spans="1:17" s="219" customFormat="1" ht="9" customHeight="1">
      <c r="A4" s="218" t="s">
        <v>182</v>
      </c>
      <c r="B4" s="218"/>
      <c r="F4" s="218"/>
      <c r="G4" s="921" t="s">
        <v>183</v>
      </c>
      <c r="H4" s="220" t="s">
        <v>184</v>
      </c>
    </row>
    <row r="5" spans="1:17" s="219" customFormat="1" ht="9" customHeight="1">
      <c r="A5" s="928">
        <v>3</v>
      </c>
      <c r="B5" s="220" t="s">
        <v>185</v>
      </c>
      <c r="C5" s="920" t="s">
        <v>186</v>
      </c>
      <c r="D5" s="220" t="s">
        <v>187</v>
      </c>
      <c r="E5" s="920" t="s">
        <v>188</v>
      </c>
      <c r="F5" s="220" t="s">
        <v>189</v>
      </c>
      <c r="G5" s="921" t="s">
        <v>190</v>
      </c>
      <c r="H5" s="220" t="s">
        <v>191</v>
      </c>
      <c r="J5" s="219" t="s">
        <v>1140</v>
      </c>
    </row>
    <row r="6" spans="1:17" s="219" customFormat="1" ht="9" customHeight="1">
      <c r="A6" s="919" t="s">
        <v>70</v>
      </c>
      <c r="B6" s="220" t="s">
        <v>192</v>
      </c>
      <c r="C6" s="920" t="s">
        <v>193</v>
      </c>
      <c r="D6" s="220" t="s">
        <v>194</v>
      </c>
      <c r="E6" s="920" t="s">
        <v>195</v>
      </c>
      <c r="F6" s="220" t="s">
        <v>196</v>
      </c>
      <c r="G6" s="921" t="s">
        <v>197</v>
      </c>
      <c r="H6" s="220" t="s">
        <v>198</v>
      </c>
    </row>
    <row r="7" spans="1:17" s="219" customFormat="1" ht="3.75" customHeight="1" thickBot="1">
      <c r="A7" s="221"/>
      <c r="B7" s="222"/>
      <c r="C7" s="223"/>
      <c r="D7" s="224"/>
      <c r="E7" s="222"/>
      <c r="F7" s="222"/>
      <c r="G7" s="225"/>
      <c r="H7" s="222"/>
    </row>
    <row r="8" spans="1:17" s="933" customFormat="1" ht="12" customHeight="1" thickTop="1">
      <c r="A8" s="929" t="s">
        <v>199</v>
      </c>
      <c r="B8" s="930"/>
      <c r="C8" s="930"/>
      <c r="D8" s="930"/>
      <c r="E8" s="930"/>
      <c r="F8" s="930"/>
      <c r="G8" s="931"/>
      <c r="H8" s="932"/>
    </row>
    <row r="9" spans="1:17" s="371" customFormat="1" ht="15" customHeight="1">
      <c r="A9" s="472" t="s">
        <v>200</v>
      </c>
      <c r="B9" s="1087" t="s">
        <v>201</v>
      </c>
      <c r="C9" s="1088"/>
      <c r="D9" s="475" t="s">
        <v>202</v>
      </c>
      <c r="E9" s="476" t="s">
        <v>203</v>
      </c>
      <c r="F9" s="476" t="s">
        <v>204</v>
      </c>
      <c r="G9" s="477" t="s">
        <v>205</v>
      </c>
      <c r="H9" s="479"/>
    </row>
    <row r="10" spans="1:17" s="940" customFormat="1" ht="12" customHeight="1">
      <c r="A10" s="968"/>
      <c r="B10" s="935"/>
      <c r="C10" s="936"/>
      <c r="D10" s="937"/>
      <c r="E10" s="915"/>
      <c r="F10" s="915" t="str">
        <f t="shared" ref="F10:F23" si="0">IF(E10&lt;&gt;"",E10+6,"")</f>
        <v/>
      </c>
      <c r="G10" s="938"/>
      <c r="H10" s="939"/>
      <c r="I10" s="933"/>
      <c r="J10" s="933"/>
      <c r="K10" s="933"/>
      <c r="L10" s="933"/>
      <c r="M10" s="933"/>
      <c r="N10" s="933"/>
      <c r="O10" s="933"/>
      <c r="P10" s="933"/>
      <c r="Q10" s="933"/>
    </row>
    <row r="11" spans="1:17" s="940" customFormat="1" ht="12" customHeight="1">
      <c r="A11" s="934"/>
      <c r="B11" s="935"/>
      <c r="C11" s="936"/>
      <c r="D11" s="937"/>
      <c r="E11" s="915"/>
      <c r="F11" s="915" t="str">
        <f t="shared" si="0"/>
        <v/>
      </c>
      <c r="G11" s="938"/>
      <c r="H11" s="939"/>
      <c r="I11" s="933"/>
      <c r="J11" s="933"/>
      <c r="K11" s="933"/>
      <c r="L11" s="933"/>
      <c r="M11" s="933"/>
      <c r="N11" s="933"/>
      <c r="O11" s="933"/>
      <c r="P11" s="933"/>
      <c r="Q11" s="933"/>
    </row>
    <row r="12" spans="1:17" s="940" customFormat="1" ht="12" customHeight="1">
      <c r="A12" s="934"/>
      <c r="B12" s="935"/>
      <c r="C12" s="936"/>
      <c r="D12" s="937"/>
      <c r="E12" s="915"/>
      <c r="F12" s="915" t="str">
        <f t="shared" si="0"/>
        <v/>
      </c>
      <c r="G12" s="938"/>
      <c r="H12" s="939"/>
      <c r="I12" s="933"/>
      <c r="J12" s="933"/>
      <c r="K12" s="933"/>
      <c r="L12" s="933"/>
      <c r="M12" s="933"/>
      <c r="N12" s="933"/>
      <c r="O12" s="933"/>
      <c r="P12" s="933"/>
      <c r="Q12" s="933"/>
    </row>
    <row r="13" spans="1:17" s="940" customFormat="1" ht="12" customHeight="1">
      <c r="A13" s="934"/>
      <c r="B13" s="935"/>
      <c r="C13" s="936"/>
      <c r="D13" s="937"/>
      <c r="E13" s="915"/>
      <c r="F13" s="915" t="str">
        <f t="shared" si="0"/>
        <v/>
      </c>
      <c r="G13" s="938"/>
      <c r="H13" s="941"/>
    </row>
    <row r="14" spans="1:17" s="940" customFormat="1" ht="12" customHeight="1">
      <c r="A14" s="934"/>
      <c r="B14" s="935"/>
      <c r="C14" s="936"/>
      <c r="D14" s="937"/>
      <c r="E14" s="915"/>
      <c r="F14" s="915" t="str">
        <f t="shared" si="0"/>
        <v/>
      </c>
      <c r="G14" s="938"/>
      <c r="H14" s="941"/>
    </row>
    <row r="15" spans="1:17" s="940" customFormat="1" ht="12" customHeight="1">
      <c r="A15" s="934"/>
      <c r="B15" s="935"/>
      <c r="C15" s="936"/>
      <c r="D15" s="937"/>
      <c r="E15" s="915"/>
      <c r="F15" s="915" t="str">
        <f t="shared" si="0"/>
        <v/>
      </c>
      <c r="G15" s="938"/>
      <c r="H15" s="941"/>
    </row>
    <row r="16" spans="1:17" s="940" customFormat="1" ht="12" customHeight="1">
      <c r="A16" s="928"/>
      <c r="B16" s="935"/>
      <c r="C16" s="936"/>
      <c r="D16" s="937"/>
      <c r="E16" s="915"/>
      <c r="F16" s="915" t="str">
        <f t="shared" si="0"/>
        <v/>
      </c>
      <c r="G16" s="938"/>
      <c r="H16" s="941"/>
    </row>
    <row r="17" spans="1:8" s="940" customFormat="1" ht="12" customHeight="1">
      <c r="A17" s="934"/>
      <c r="B17" s="935"/>
      <c r="C17" s="936"/>
      <c r="D17" s="937"/>
      <c r="E17" s="915"/>
      <c r="F17" s="915" t="str">
        <f t="shared" si="0"/>
        <v/>
      </c>
      <c r="G17" s="938"/>
      <c r="H17" s="941"/>
    </row>
    <row r="18" spans="1:8" s="940" customFormat="1" ht="12" customHeight="1">
      <c r="A18" s="934"/>
      <c r="B18" s="935"/>
      <c r="C18" s="936"/>
      <c r="D18" s="937"/>
      <c r="E18" s="915"/>
      <c r="F18" s="915" t="str">
        <f t="shared" si="0"/>
        <v/>
      </c>
      <c r="G18" s="938"/>
      <c r="H18" s="941"/>
    </row>
    <row r="19" spans="1:8" s="940" customFormat="1" ht="12" customHeight="1">
      <c r="A19" s="928"/>
      <c r="B19" s="935"/>
      <c r="C19" s="936"/>
      <c r="D19" s="937"/>
      <c r="E19" s="915"/>
      <c r="F19" s="915" t="str">
        <f t="shared" si="0"/>
        <v/>
      </c>
      <c r="G19" s="938"/>
      <c r="H19" s="941"/>
    </row>
    <row r="20" spans="1:8" s="940" customFormat="1" ht="12" customHeight="1">
      <c r="A20" s="934"/>
      <c r="B20" s="935"/>
      <c r="C20" s="936"/>
      <c r="D20" s="937"/>
      <c r="E20" s="915"/>
      <c r="F20" s="915" t="str">
        <f t="shared" si="0"/>
        <v/>
      </c>
      <c r="G20" s="938"/>
      <c r="H20" s="941"/>
    </row>
    <row r="21" spans="1:8" s="940" customFormat="1" ht="12" customHeight="1">
      <c r="A21" s="934"/>
      <c r="B21" s="935"/>
      <c r="C21" s="936"/>
      <c r="D21" s="937"/>
      <c r="E21" s="915"/>
      <c r="F21" s="915" t="str">
        <f t="shared" si="0"/>
        <v/>
      </c>
      <c r="G21" s="938"/>
      <c r="H21" s="941"/>
    </row>
    <row r="22" spans="1:8" s="940" customFormat="1" ht="12" customHeight="1">
      <c r="A22" s="928"/>
      <c r="B22" s="935"/>
      <c r="C22" s="936"/>
      <c r="D22" s="937"/>
      <c r="E22" s="915"/>
      <c r="F22" s="915" t="str">
        <f t="shared" si="0"/>
        <v/>
      </c>
      <c r="G22" s="938"/>
      <c r="H22" s="941"/>
    </row>
    <row r="23" spans="1:8" s="940" customFormat="1" ht="12" customHeight="1">
      <c r="A23" s="934"/>
      <c r="B23" s="935"/>
      <c r="C23" s="936"/>
      <c r="D23" s="937"/>
      <c r="E23" s="915"/>
      <c r="F23" s="915" t="str">
        <f t="shared" si="0"/>
        <v/>
      </c>
      <c r="G23" s="938"/>
      <c r="H23" s="941"/>
    </row>
    <row r="24" spans="1:8" s="940" customFormat="1" ht="12" customHeight="1">
      <c r="A24" s="934"/>
      <c r="B24" s="935"/>
      <c r="C24" s="936"/>
      <c r="D24" s="937"/>
      <c r="E24" s="915"/>
      <c r="F24" s="915" t="str">
        <f t="shared" ref="F24:F43" si="1">IF(E24&lt;&gt;"",E24+6,"")</f>
        <v/>
      </c>
      <c r="G24" s="938"/>
      <c r="H24" s="941"/>
    </row>
    <row r="25" spans="1:8" s="940" customFormat="1" ht="12" customHeight="1">
      <c r="A25" s="934"/>
      <c r="B25" s="935"/>
      <c r="C25" s="936"/>
      <c r="D25" s="937"/>
      <c r="E25" s="915"/>
      <c r="F25" s="915" t="str">
        <f t="shared" si="1"/>
        <v/>
      </c>
      <c r="G25" s="938"/>
      <c r="H25" s="941"/>
    </row>
    <row r="26" spans="1:8" s="940" customFormat="1" ht="12" customHeight="1">
      <c r="A26" s="934"/>
      <c r="B26" s="935"/>
      <c r="C26" s="936"/>
      <c r="D26" s="937"/>
      <c r="E26" s="915"/>
      <c r="F26" s="915" t="str">
        <f t="shared" si="1"/>
        <v/>
      </c>
      <c r="G26" s="938"/>
      <c r="H26" s="941"/>
    </row>
    <row r="27" spans="1:8" s="940" customFormat="1" ht="12" customHeight="1">
      <c r="A27" s="934"/>
      <c r="B27" s="935"/>
      <c r="C27" s="936"/>
      <c r="D27" s="937"/>
      <c r="E27" s="915"/>
      <c r="F27" s="915" t="str">
        <f t="shared" si="1"/>
        <v/>
      </c>
      <c r="G27" s="938"/>
      <c r="H27" s="941"/>
    </row>
    <row r="28" spans="1:8" s="940" customFormat="1" ht="12" customHeight="1">
      <c r="A28" s="934"/>
      <c r="B28" s="935"/>
      <c r="C28" s="936"/>
      <c r="D28" s="937"/>
      <c r="E28" s="915"/>
      <c r="F28" s="915" t="str">
        <f t="shared" si="1"/>
        <v/>
      </c>
      <c r="G28" s="938"/>
      <c r="H28" s="941"/>
    </row>
    <row r="29" spans="1:8" s="940" customFormat="1" ht="12" customHeight="1">
      <c r="A29" s="934"/>
      <c r="B29" s="935"/>
      <c r="C29" s="936"/>
      <c r="D29" s="937"/>
      <c r="E29" s="915"/>
      <c r="F29" s="915" t="str">
        <f t="shared" si="1"/>
        <v/>
      </c>
      <c r="G29" s="938"/>
      <c r="H29" s="941"/>
    </row>
    <row r="30" spans="1:8" s="940" customFormat="1" ht="12" customHeight="1">
      <c r="A30" s="934"/>
      <c r="B30" s="935"/>
      <c r="C30" s="936"/>
      <c r="D30" s="937"/>
      <c r="E30" s="915"/>
      <c r="F30" s="915" t="str">
        <f t="shared" si="1"/>
        <v/>
      </c>
      <c r="G30" s="938"/>
      <c r="H30" s="941"/>
    </row>
    <row r="31" spans="1:8" s="940" customFormat="1" ht="12" customHeight="1">
      <c r="A31" s="934"/>
      <c r="B31" s="935"/>
      <c r="C31" s="936"/>
      <c r="D31" s="937"/>
      <c r="E31" s="915"/>
      <c r="F31" s="915" t="str">
        <f t="shared" si="1"/>
        <v/>
      </c>
      <c r="G31" s="938"/>
      <c r="H31" s="941"/>
    </row>
    <row r="32" spans="1:8" s="940" customFormat="1" ht="12" customHeight="1">
      <c r="A32" s="934"/>
      <c r="B32" s="935"/>
      <c r="C32" s="936"/>
      <c r="D32" s="937"/>
      <c r="E32" s="915"/>
      <c r="F32" s="915" t="str">
        <f t="shared" si="1"/>
        <v/>
      </c>
      <c r="G32" s="938"/>
      <c r="H32" s="941"/>
    </row>
    <row r="33" spans="1:8" s="940" customFormat="1" ht="12" customHeight="1">
      <c r="A33" s="934"/>
      <c r="B33" s="935"/>
      <c r="C33" s="936"/>
      <c r="D33" s="937"/>
      <c r="E33" s="915"/>
      <c r="F33" s="915" t="str">
        <f t="shared" si="1"/>
        <v/>
      </c>
      <c r="G33" s="938"/>
      <c r="H33" s="941"/>
    </row>
    <row r="34" spans="1:8" s="940" customFormat="1" ht="12" customHeight="1">
      <c r="A34" s="934"/>
      <c r="B34" s="935"/>
      <c r="C34" s="936"/>
      <c r="D34" s="937"/>
      <c r="E34" s="915"/>
      <c r="F34" s="915" t="str">
        <f t="shared" si="1"/>
        <v/>
      </c>
      <c r="G34" s="938"/>
      <c r="H34" s="941"/>
    </row>
    <row r="35" spans="1:8" s="940" customFormat="1" ht="12" customHeight="1">
      <c r="A35" s="934"/>
      <c r="B35" s="935"/>
      <c r="C35" s="936"/>
      <c r="D35" s="937"/>
      <c r="E35" s="915"/>
      <c r="F35" s="915" t="str">
        <f t="shared" si="1"/>
        <v/>
      </c>
      <c r="G35" s="938"/>
      <c r="H35" s="941"/>
    </row>
    <row r="36" spans="1:8" s="940" customFormat="1" ht="12" customHeight="1">
      <c r="A36" s="934"/>
      <c r="B36" s="935"/>
      <c r="C36" s="936"/>
      <c r="D36" s="937"/>
      <c r="E36" s="915"/>
      <c r="F36" s="915" t="str">
        <f t="shared" si="1"/>
        <v/>
      </c>
      <c r="G36" s="938"/>
      <c r="H36" s="941"/>
    </row>
    <row r="37" spans="1:8" s="940" customFormat="1" ht="12" customHeight="1">
      <c r="A37" s="934"/>
      <c r="B37" s="935"/>
      <c r="C37" s="936"/>
      <c r="D37" s="937"/>
      <c r="E37" s="915"/>
      <c r="F37" s="915" t="str">
        <f t="shared" si="1"/>
        <v/>
      </c>
      <c r="G37" s="938"/>
      <c r="H37" s="941"/>
    </row>
    <row r="38" spans="1:8" s="940" customFormat="1" ht="12" customHeight="1">
      <c r="A38" s="934"/>
      <c r="B38" s="935"/>
      <c r="C38" s="936"/>
      <c r="D38" s="937"/>
      <c r="E38" s="915"/>
      <c r="F38" s="915" t="str">
        <f t="shared" si="1"/>
        <v/>
      </c>
      <c r="G38" s="938"/>
      <c r="H38" s="941"/>
    </row>
    <row r="39" spans="1:8" s="940" customFormat="1" ht="12" customHeight="1">
      <c r="A39" s="934"/>
      <c r="B39" s="935"/>
      <c r="C39" s="936"/>
      <c r="D39" s="937"/>
      <c r="E39" s="915"/>
      <c r="F39" s="915" t="str">
        <f t="shared" si="1"/>
        <v/>
      </c>
      <c r="G39" s="938"/>
      <c r="H39" s="941"/>
    </row>
    <row r="40" spans="1:8" s="940" customFormat="1" ht="12" customHeight="1">
      <c r="A40" s="934"/>
      <c r="B40" s="935"/>
      <c r="C40" s="936"/>
      <c r="D40" s="937"/>
      <c r="E40" s="915"/>
      <c r="F40" s="915" t="str">
        <f t="shared" si="1"/>
        <v/>
      </c>
      <c r="G40" s="938"/>
      <c r="H40" s="941"/>
    </row>
    <row r="41" spans="1:8" s="940" customFormat="1" ht="12" customHeight="1">
      <c r="A41" s="934"/>
      <c r="B41" s="935"/>
      <c r="C41" s="936"/>
      <c r="D41" s="937"/>
      <c r="E41" s="915"/>
      <c r="F41" s="915" t="str">
        <f t="shared" si="1"/>
        <v/>
      </c>
      <c r="G41" s="938"/>
      <c r="H41" s="941"/>
    </row>
    <row r="42" spans="1:8" s="940" customFormat="1" ht="12" customHeight="1">
      <c r="A42" s="934"/>
      <c r="B42" s="935"/>
      <c r="C42" s="936"/>
      <c r="D42" s="937"/>
      <c r="E42" s="915"/>
      <c r="F42" s="915" t="str">
        <f t="shared" si="1"/>
        <v/>
      </c>
      <c r="G42" s="938"/>
      <c r="H42" s="941"/>
    </row>
    <row r="43" spans="1:8" s="940" customFormat="1" ht="12" customHeight="1">
      <c r="A43" s="934"/>
      <c r="B43" s="935"/>
      <c r="C43" s="936"/>
      <c r="D43" s="937"/>
      <c r="E43" s="915"/>
      <c r="F43" s="915" t="str">
        <f t="shared" si="1"/>
        <v/>
      </c>
      <c r="G43" s="938"/>
      <c r="H43" s="941"/>
    </row>
    <row r="44" spans="1:8" s="940" customFormat="1" ht="12" customHeight="1">
      <c r="A44" s="934"/>
      <c r="B44" s="935"/>
      <c r="C44" s="936"/>
      <c r="D44" s="937"/>
      <c r="E44" s="915"/>
      <c r="F44" s="915" t="str">
        <f t="shared" ref="F44:F64" si="2">IF(E44&lt;&gt;"",E44+6,"")</f>
        <v/>
      </c>
      <c r="G44" s="938"/>
      <c r="H44" s="941"/>
    </row>
    <row r="45" spans="1:8" s="940" customFormat="1" ht="12" customHeight="1">
      <c r="A45" s="934"/>
      <c r="B45" s="935"/>
      <c r="C45" s="936"/>
      <c r="D45" s="937"/>
      <c r="E45" s="915"/>
      <c r="F45" s="915" t="str">
        <f t="shared" si="2"/>
        <v/>
      </c>
      <c r="G45" s="938"/>
      <c r="H45" s="941"/>
    </row>
    <row r="46" spans="1:8" s="940" customFormat="1" ht="12" customHeight="1">
      <c r="A46" s="934"/>
      <c r="B46" s="938"/>
      <c r="C46" s="942"/>
      <c r="D46" s="937"/>
      <c r="E46" s="915"/>
      <c r="F46" s="915" t="str">
        <f t="shared" si="2"/>
        <v/>
      </c>
      <c r="G46" s="938"/>
      <c r="H46" s="941"/>
    </row>
    <row r="47" spans="1:8" s="940" customFormat="1" ht="12" customHeight="1">
      <c r="A47" s="934"/>
      <c r="B47" s="938"/>
      <c r="C47" s="942"/>
      <c r="D47" s="937"/>
      <c r="E47" s="915"/>
      <c r="F47" s="915" t="str">
        <f t="shared" si="2"/>
        <v/>
      </c>
      <c r="G47" s="938"/>
      <c r="H47" s="941"/>
    </row>
    <row r="48" spans="1:8" s="940" customFormat="1" ht="12" customHeight="1">
      <c r="A48" s="934"/>
      <c r="B48" s="938"/>
      <c r="C48" s="942"/>
      <c r="D48" s="937"/>
      <c r="E48" s="915"/>
      <c r="F48" s="915" t="str">
        <f t="shared" si="2"/>
        <v/>
      </c>
      <c r="G48" s="938"/>
      <c r="H48" s="941"/>
    </row>
    <row r="49" spans="1:8" s="940" customFormat="1" ht="12" customHeight="1">
      <c r="A49" s="934"/>
      <c r="B49" s="938"/>
      <c r="C49" s="942"/>
      <c r="D49" s="937"/>
      <c r="E49" s="915"/>
      <c r="F49" s="915" t="str">
        <f t="shared" si="2"/>
        <v/>
      </c>
      <c r="G49" s="938"/>
      <c r="H49" s="941"/>
    </row>
    <row r="50" spans="1:8" s="940" customFormat="1" ht="12" customHeight="1">
      <c r="A50" s="934"/>
      <c r="B50" s="935"/>
      <c r="C50" s="936"/>
      <c r="D50" s="937"/>
      <c r="E50" s="915"/>
      <c r="F50" s="915" t="str">
        <f t="shared" si="2"/>
        <v/>
      </c>
      <c r="G50" s="938"/>
      <c r="H50" s="941"/>
    </row>
    <row r="51" spans="1:8" s="940" customFormat="1" ht="12" customHeight="1">
      <c r="A51" s="934"/>
      <c r="B51" s="935"/>
      <c r="C51" s="936"/>
      <c r="D51" s="937"/>
      <c r="E51" s="915"/>
      <c r="F51" s="915" t="str">
        <f t="shared" si="2"/>
        <v/>
      </c>
      <c r="G51" s="938"/>
      <c r="H51" s="941"/>
    </row>
    <row r="52" spans="1:8" s="940" customFormat="1" ht="12" customHeight="1">
      <c r="A52" s="934"/>
      <c r="B52" s="935"/>
      <c r="C52" s="936"/>
      <c r="D52" s="937"/>
      <c r="E52" s="915"/>
      <c r="F52" s="915" t="str">
        <f t="shared" si="2"/>
        <v/>
      </c>
      <c r="G52" s="938"/>
      <c r="H52" s="941"/>
    </row>
    <row r="53" spans="1:8" s="940" customFormat="1" ht="12" customHeight="1">
      <c r="A53" s="934"/>
      <c r="B53" s="935"/>
      <c r="C53" s="936"/>
      <c r="D53" s="937"/>
      <c r="E53" s="915"/>
      <c r="F53" s="915" t="str">
        <f t="shared" si="2"/>
        <v/>
      </c>
      <c r="G53" s="938"/>
      <c r="H53" s="941"/>
    </row>
    <row r="54" spans="1:8" s="940" customFormat="1" ht="12" customHeight="1">
      <c r="A54" s="934"/>
      <c r="B54" s="935"/>
      <c r="C54" s="936"/>
      <c r="D54" s="937"/>
      <c r="E54" s="915"/>
      <c r="F54" s="915" t="str">
        <f t="shared" si="2"/>
        <v/>
      </c>
      <c r="G54" s="938"/>
      <c r="H54" s="941"/>
    </row>
    <row r="55" spans="1:8" s="940" customFormat="1" ht="12" customHeight="1">
      <c r="A55" s="934"/>
      <c r="B55" s="935"/>
      <c r="C55" s="936"/>
      <c r="D55" s="937"/>
      <c r="E55" s="915"/>
      <c r="F55" s="915" t="str">
        <f t="shared" si="2"/>
        <v/>
      </c>
      <c r="G55" s="938"/>
      <c r="H55" s="941"/>
    </row>
    <row r="56" spans="1:8" s="940" customFormat="1" ht="12" customHeight="1">
      <c r="A56" s="934"/>
      <c r="B56" s="938"/>
      <c r="C56" s="942"/>
      <c r="D56" s="937"/>
      <c r="E56" s="915"/>
      <c r="F56" s="915" t="str">
        <f t="shared" si="2"/>
        <v/>
      </c>
      <c r="G56" s="938"/>
      <c r="H56" s="941"/>
    </row>
    <row r="57" spans="1:8" s="940" customFormat="1" ht="12" customHeight="1">
      <c r="A57" s="934"/>
      <c r="B57" s="938"/>
      <c r="C57" s="942"/>
      <c r="D57" s="937"/>
      <c r="E57" s="915"/>
      <c r="F57" s="915" t="str">
        <f t="shared" si="2"/>
        <v/>
      </c>
      <c r="G57" s="938"/>
      <c r="H57" s="941"/>
    </row>
    <row r="58" spans="1:8" s="940" customFormat="1" ht="12" customHeight="1">
      <c r="A58" s="934"/>
      <c r="B58" s="938"/>
      <c r="C58" s="942"/>
      <c r="D58" s="937"/>
      <c r="E58" s="915"/>
      <c r="F58" s="915" t="str">
        <f t="shared" si="2"/>
        <v/>
      </c>
      <c r="G58" s="938"/>
      <c r="H58" s="941"/>
    </row>
    <row r="59" spans="1:8" s="940" customFormat="1" ht="12" customHeight="1">
      <c r="A59" s="934"/>
      <c r="B59" s="938"/>
      <c r="C59" s="942"/>
      <c r="D59" s="937"/>
      <c r="E59" s="915"/>
      <c r="F59" s="915" t="str">
        <f t="shared" si="2"/>
        <v/>
      </c>
      <c r="G59" s="938"/>
      <c r="H59" s="941"/>
    </row>
    <row r="60" spans="1:8" s="940" customFormat="1" ht="12" customHeight="1">
      <c r="A60" s="934"/>
      <c r="B60" s="935"/>
      <c r="C60" s="936"/>
      <c r="D60" s="937"/>
      <c r="E60" s="915"/>
      <c r="F60" s="915" t="str">
        <f t="shared" si="2"/>
        <v/>
      </c>
      <c r="G60" s="938"/>
      <c r="H60" s="941"/>
    </row>
    <row r="61" spans="1:8" s="940" customFormat="1" ht="12" customHeight="1">
      <c r="A61" s="934"/>
      <c r="B61" s="935"/>
      <c r="C61" s="936"/>
      <c r="D61" s="937"/>
      <c r="E61" s="915"/>
      <c r="F61" s="915" t="str">
        <f t="shared" si="2"/>
        <v/>
      </c>
      <c r="G61" s="938"/>
      <c r="H61" s="941"/>
    </row>
    <row r="62" spans="1:8" s="940" customFormat="1" ht="12" customHeight="1">
      <c r="A62" s="920"/>
      <c r="B62" s="935"/>
      <c r="C62" s="936"/>
      <c r="D62" s="937"/>
      <c r="E62" s="915"/>
      <c r="F62" s="915" t="str">
        <f t="shared" si="2"/>
        <v/>
      </c>
      <c r="G62" s="938"/>
      <c r="H62" s="941"/>
    </row>
    <row r="63" spans="1:8" s="940" customFormat="1" ht="12" customHeight="1">
      <c r="A63" s="934"/>
      <c r="B63" s="935"/>
      <c r="C63" s="936"/>
      <c r="D63" s="937"/>
      <c r="E63" s="915"/>
      <c r="F63" s="915" t="str">
        <f t="shared" si="2"/>
        <v/>
      </c>
      <c r="G63" s="938"/>
      <c r="H63" s="941"/>
    </row>
    <row r="64" spans="1:8" s="940" customFormat="1" ht="12" customHeight="1">
      <c r="A64" s="934"/>
      <c r="B64" s="935"/>
      <c r="C64" s="936"/>
      <c r="D64" s="937"/>
      <c r="E64" s="915"/>
      <c r="F64" s="915" t="str">
        <f t="shared" si="2"/>
        <v/>
      </c>
      <c r="G64" s="938"/>
      <c r="H64" s="941"/>
    </row>
    <row r="65" spans="1:8" s="940" customFormat="1" ht="12" customHeight="1">
      <c r="A65" s="934"/>
      <c r="B65" s="943" t="s">
        <v>206</v>
      </c>
      <c r="C65" s="936"/>
      <c r="D65" s="937"/>
      <c r="E65" s="915"/>
      <c r="F65" s="938"/>
      <c r="G65" s="938"/>
      <c r="H65" s="941"/>
    </row>
    <row r="66" spans="1:8" s="940" customFormat="1" ht="12" customHeight="1">
      <c r="A66" s="934"/>
      <c r="B66" s="935"/>
      <c r="C66" s="936"/>
      <c r="D66" s="937"/>
      <c r="E66" s="915"/>
      <c r="F66" s="938"/>
      <c r="G66" s="938"/>
      <c r="H66" s="941"/>
    </row>
    <row r="67" spans="1:8" s="940" customFormat="1" ht="12" customHeight="1">
      <c r="A67" s="934"/>
      <c r="B67" s="935"/>
      <c r="C67" s="936"/>
      <c r="D67" s="937"/>
      <c r="E67" s="915"/>
      <c r="F67" s="938"/>
      <c r="G67" s="938"/>
      <c r="H67" s="941"/>
    </row>
    <row r="68" spans="1:8" s="940" customFormat="1" ht="12" customHeight="1">
      <c r="A68" s="934"/>
      <c r="B68" s="935"/>
      <c r="C68" s="936"/>
      <c r="D68" s="937"/>
      <c r="E68" s="915"/>
      <c r="F68" s="938"/>
      <c r="G68" s="938"/>
      <c r="H68" s="941"/>
    </row>
    <row r="69" spans="1:8" s="940" customFormat="1" ht="12" customHeight="1">
      <c r="A69" s="934"/>
      <c r="B69" s="935"/>
      <c r="C69" s="936"/>
      <c r="D69" s="937"/>
      <c r="E69" s="915"/>
      <c r="F69" s="938"/>
      <c r="G69" s="938"/>
      <c r="H69" s="941"/>
    </row>
    <row r="70" spans="1:8" s="940" customFormat="1" ht="12" customHeight="1">
      <c r="A70" s="934"/>
      <c r="B70" s="935"/>
      <c r="C70" s="936"/>
      <c r="D70" s="937"/>
      <c r="E70" s="915"/>
      <c r="F70" s="938"/>
      <c r="G70" s="938"/>
      <c r="H70" s="941"/>
    </row>
    <row r="71" spans="1:8" s="940" customFormat="1" ht="12" customHeight="1">
      <c r="A71" s="934"/>
      <c r="B71" s="935"/>
      <c r="C71" s="936"/>
      <c r="D71" s="937"/>
      <c r="E71" s="915"/>
      <c r="F71" s="938"/>
      <c r="G71" s="938"/>
      <c r="H71" s="941"/>
    </row>
    <row r="72" spans="1:8" s="940" customFormat="1" ht="12" customHeight="1">
      <c r="A72" s="934"/>
      <c r="B72" s="935"/>
      <c r="C72" s="936"/>
      <c r="D72" s="937"/>
      <c r="E72" s="915"/>
      <c r="F72" s="938"/>
      <c r="G72" s="938"/>
      <c r="H72" s="941"/>
    </row>
    <row r="73" spans="1:8" s="940" customFormat="1" ht="12" customHeight="1">
      <c r="A73" s="934"/>
      <c r="B73" s="935"/>
      <c r="C73" s="936"/>
      <c r="D73" s="937"/>
      <c r="E73" s="915"/>
      <c r="F73" s="938"/>
      <c r="G73" s="938"/>
      <c r="H73" s="941"/>
    </row>
    <row r="74" spans="1:8" s="940" customFormat="1" ht="12" customHeight="1">
      <c r="A74" s="934"/>
      <c r="B74" s="935"/>
      <c r="C74" s="936"/>
      <c r="D74" s="937"/>
      <c r="E74" s="915"/>
      <c r="F74" s="938"/>
      <c r="G74" s="938"/>
      <c r="H74" s="941"/>
    </row>
    <row r="75" spans="1:8" s="940" customFormat="1" ht="12" customHeight="1">
      <c r="A75" s="934"/>
      <c r="B75" s="935"/>
      <c r="C75" s="936"/>
      <c r="D75" s="937"/>
      <c r="E75" s="915"/>
      <c r="F75" s="938"/>
      <c r="G75" s="938"/>
      <c r="H75" s="941"/>
    </row>
    <row r="76" spans="1:8" s="940" customFormat="1" ht="12" customHeight="1">
      <c r="A76" s="934"/>
      <c r="B76" s="935"/>
      <c r="C76" s="936"/>
      <c r="D76" s="937"/>
      <c r="E76" s="915"/>
      <c r="F76" s="938"/>
      <c r="G76" s="938"/>
      <c r="H76" s="941"/>
    </row>
    <row r="77" spans="1:8" s="940" customFormat="1" ht="12" customHeight="1">
      <c r="A77" s="934"/>
      <c r="B77" s="935"/>
      <c r="C77" s="936"/>
      <c r="D77" s="937"/>
      <c r="E77" s="915"/>
      <c r="F77" s="938"/>
      <c r="G77" s="938"/>
      <c r="H77" s="941"/>
    </row>
    <row r="78" spans="1:8" s="940" customFormat="1" ht="12" customHeight="1">
      <c r="A78" s="934"/>
      <c r="B78" s="935"/>
      <c r="C78" s="936"/>
      <c r="D78" s="937"/>
      <c r="E78" s="915"/>
      <c r="F78" s="938"/>
      <c r="G78" s="938"/>
      <c r="H78" s="941"/>
    </row>
    <row r="79" spans="1:8" s="940" customFormat="1" ht="12" customHeight="1">
      <c r="A79" s="934"/>
      <c r="B79" s="935"/>
      <c r="C79" s="936"/>
      <c r="D79" s="937"/>
      <c r="E79" s="915"/>
      <c r="F79" s="938"/>
      <c r="G79" s="938"/>
      <c r="H79" s="941"/>
    </row>
    <row r="80" spans="1:8" s="940" customFormat="1" ht="12" customHeight="1">
      <c r="A80" s="934"/>
      <c r="B80" s="935"/>
      <c r="C80" s="936"/>
      <c r="D80" s="937"/>
      <c r="E80" s="915"/>
      <c r="F80" s="938"/>
      <c r="G80" s="938"/>
      <c r="H80" s="941"/>
    </row>
    <row r="81" spans="1:8" s="940" customFormat="1" ht="12" customHeight="1">
      <c r="A81" s="934"/>
      <c r="B81" s="935"/>
      <c r="C81" s="936"/>
      <c r="D81" s="937"/>
      <c r="E81" s="915"/>
      <c r="F81" s="938"/>
      <c r="G81" s="938"/>
      <c r="H81" s="941"/>
    </row>
    <row r="82" spans="1:8" s="940" customFormat="1" ht="12" customHeight="1">
      <c r="A82" s="934"/>
      <c r="B82" s="935"/>
      <c r="C82" s="936"/>
      <c r="D82" s="937"/>
      <c r="E82" s="915"/>
      <c r="F82" s="938"/>
      <c r="G82" s="938"/>
      <c r="H82" s="941"/>
    </row>
    <row r="83" spans="1:8" s="940" customFormat="1" ht="12" customHeight="1">
      <c r="A83" s="934"/>
      <c r="B83" s="935"/>
      <c r="C83" s="936"/>
      <c r="D83" s="937"/>
      <c r="E83" s="915"/>
      <c r="F83" s="938"/>
      <c r="G83" s="938"/>
      <c r="H83" s="941"/>
    </row>
    <row r="84" spans="1:8" s="940" customFormat="1" ht="12" customHeight="1">
      <c r="A84" s="934"/>
      <c r="B84" s="935"/>
      <c r="C84" s="936"/>
      <c r="D84" s="937"/>
      <c r="E84" s="915"/>
      <c r="F84" s="938"/>
      <c r="G84" s="938"/>
      <c r="H84" s="941"/>
    </row>
    <row r="85" spans="1:8" s="940" customFormat="1" ht="12" customHeight="1">
      <c r="A85" s="934"/>
      <c r="B85" s="935"/>
      <c r="C85" s="936"/>
      <c r="D85" s="937"/>
      <c r="E85" s="915"/>
      <c r="F85" s="938"/>
      <c r="G85" s="938"/>
      <c r="H85" s="941"/>
    </row>
    <row r="86" spans="1:8" s="940" customFormat="1" ht="12" customHeight="1">
      <c r="A86" s="934"/>
      <c r="B86" s="935"/>
      <c r="C86" s="936"/>
      <c r="D86" s="937"/>
      <c r="E86" s="915"/>
      <c r="F86" s="938"/>
      <c r="G86" s="938"/>
      <c r="H86" s="941"/>
    </row>
    <row r="87" spans="1:8" s="940" customFormat="1" ht="12" customHeight="1">
      <c r="A87" s="934"/>
      <c r="B87" s="935"/>
      <c r="C87" s="936"/>
      <c r="D87" s="937"/>
      <c r="E87" s="915"/>
      <c r="F87" s="938"/>
      <c r="G87" s="938"/>
      <c r="H87" s="941"/>
    </row>
    <row r="88" spans="1:8" s="940" customFormat="1" ht="12" customHeight="1">
      <c r="A88" s="934"/>
      <c r="B88" s="935"/>
      <c r="C88" s="936"/>
      <c r="D88" s="937"/>
      <c r="E88" s="915"/>
      <c r="F88" s="938"/>
      <c r="G88" s="938"/>
      <c r="H88" s="941"/>
    </row>
    <row r="89" spans="1:8" s="940" customFormat="1" ht="12" customHeight="1">
      <c r="A89" s="934"/>
      <c r="B89" s="935"/>
      <c r="C89" s="936"/>
      <c r="D89" s="937"/>
      <c r="E89" s="915"/>
      <c r="F89" s="938"/>
      <c r="G89" s="938"/>
      <c r="H89" s="941"/>
    </row>
    <row r="90" spans="1:8" s="940" customFormat="1" ht="12" customHeight="1">
      <c r="A90" s="934"/>
      <c r="B90" s="935"/>
      <c r="C90" s="936"/>
      <c r="D90" s="937"/>
      <c r="E90" s="915"/>
      <c r="F90" s="938"/>
      <c r="G90" s="938"/>
      <c r="H90" s="941"/>
    </row>
    <row r="91" spans="1:8" s="940" customFormat="1" ht="12" customHeight="1">
      <c r="A91" s="934"/>
      <c r="B91" s="935"/>
      <c r="C91" s="936"/>
      <c r="D91" s="937"/>
      <c r="E91" s="915"/>
      <c r="F91" s="938"/>
      <c r="G91" s="938"/>
      <c r="H91" s="941"/>
    </row>
    <row r="92" spans="1:8" s="940" customFormat="1" ht="12" customHeight="1">
      <c r="A92" s="934"/>
      <c r="B92" s="935"/>
      <c r="C92" s="936"/>
      <c r="D92" s="937"/>
      <c r="E92" s="915"/>
      <c r="F92" s="938"/>
      <c r="G92" s="938"/>
      <c r="H92" s="941"/>
    </row>
    <row r="93" spans="1:8" s="940" customFormat="1" ht="12" customHeight="1">
      <c r="A93" s="934"/>
      <c r="B93" s="935"/>
      <c r="C93" s="936"/>
      <c r="D93" s="937"/>
      <c r="E93" s="915"/>
      <c r="F93" s="938"/>
      <c r="G93" s="938"/>
      <c r="H93" s="941"/>
    </row>
    <row r="94" spans="1:8" s="940" customFormat="1" ht="12" customHeight="1">
      <c r="A94" s="934"/>
      <c r="B94" s="935"/>
      <c r="C94" s="936"/>
      <c r="D94" s="937"/>
      <c r="E94" s="915"/>
      <c r="F94" s="938"/>
      <c r="G94" s="938"/>
      <c r="H94" s="941"/>
    </row>
    <row r="95" spans="1:8" s="940" customFormat="1" ht="12" customHeight="1">
      <c r="A95" s="934"/>
      <c r="B95" s="935"/>
      <c r="C95" s="936"/>
      <c r="D95" s="937"/>
      <c r="E95" s="915"/>
      <c r="F95" s="938"/>
      <c r="G95" s="938"/>
      <c r="H95" s="941"/>
    </row>
    <row r="96" spans="1:8" s="940" customFormat="1" ht="12" customHeight="1">
      <c r="A96" s="934"/>
      <c r="B96" s="935"/>
      <c r="C96" s="936"/>
      <c r="D96" s="937"/>
      <c r="E96" s="915"/>
      <c r="F96" s="938"/>
      <c r="G96" s="938"/>
      <c r="H96" s="941"/>
    </row>
    <row r="97" spans="1:8" s="940" customFormat="1" ht="12" customHeight="1">
      <c r="A97" s="934"/>
      <c r="B97" s="935"/>
      <c r="C97" s="936"/>
      <c r="D97" s="937"/>
      <c r="E97" s="915"/>
      <c r="F97" s="938"/>
      <c r="G97" s="938"/>
      <c r="H97" s="941"/>
    </row>
    <row r="98" spans="1:8" s="940" customFormat="1" ht="12" customHeight="1">
      <c r="A98" s="934"/>
      <c r="B98" s="935"/>
      <c r="C98" s="936"/>
      <c r="D98" s="937"/>
      <c r="E98" s="915"/>
      <c r="F98" s="938"/>
      <c r="G98" s="938"/>
      <c r="H98" s="941"/>
    </row>
    <row r="99" spans="1:8" s="940" customFormat="1" ht="12" customHeight="1">
      <c r="A99" s="934"/>
      <c r="B99" s="935"/>
      <c r="C99" s="936"/>
      <c r="D99" s="937"/>
      <c r="E99" s="915"/>
      <c r="F99" s="938"/>
      <c r="G99" s="938"/>
      <c r="H99" s="941"/>
    </row>
    <row r="100" spans="1:8" s="940" customFormat="1" ht="12" customHeight="1">
      <c r="A100" s="934"/>
      <c r="B100" s="935"/>
      <c r="C100" s="936"/>
      <c r="D100" s="937"/>
      <c r="E100" s="915"/>
      <c r="F100" s="938"/>
      <c r="G100" s="938"/>
      <c r="H100" s="941"/>
    </row>
    <row r="101" spans="1:8" s="940" customFormat="1" ht="12" customHeight="1">
      <c r="A101" s="934"/>
      <c r="B101" s="935"/>
      <c r="C101" s="936"/>
      <c r="D101" s="937"/>
      <c r="E101" s="915"/>
      <c r="F101" s="938"/>
      <c r="G101" s="938"/>
      <c r="H101" s="941"/>
    </row>
    <row r="102" spans="1:8" s="940" customFormat="1" ht="12" customHeight="1">
      <c r="A102" s="934"/>
      <c r="B102" s="935"/>
      <c r="C102" s="936"/>
      <c r="D102" s="937"/>
      <c r="E102" s="915"/>
      <c r="F102" s="938"/>
      <c r="G102" s="938"/>
      <c r="H102" s="941"/>
    </row>
    <row r="103" spans="1:8" s="940" customFormat="1" ht="12" customHeight="1">
      <c r="A103" s="934"/>
      <c r="B103" s="935"/>
      <c r="C103" s="936"/>
      <c r="D103" s="937"/>
      <c r="E103" s="915"/>
      <c r="F103" s="938"/>
      <c r="G103" s="938"/>
      <c r="H103" s="941"/>
    </row>
    <row r="104" spans="1:8" s="940" customFormat="1" ht="12" customHeight="1">
      <c r="A104" s="934"/>
      <c r="B104" s="935"/>
      <c r="C104" s="936"/>
      <c r="D104" s="937"/>
      <c r="E104" s="915"/>
      <c r="F104" s="938"/>
      <c r="G104" s="938"/>
      <c r="H104" s="941"/>
    </row>
    <row r="105" spans="1:8" s="940" customFormat="1" ht="12" customHeight="1">
      <c r="A105" s="934"/>
      <c r="B105" s="935"/>
      <c r="C105" s="936"/>
      <c r="D105" s="937"/>
      <c r="E105" s="915"/>
      <c r="F105" s="938"/>
      <c r="G105" s="938"/>
      <c r="H105" s="941"/>
    </row>
    <row r="106" spans="1:8" s="940" customFormat="1" ht="12" customHeight="1">
      <c r="A106" s="934"/>
      <c r="B106" s="935"/>
      <c r="C106" s="936"/>
      <c r="D106" s="937"/>
      <c r="E106" s="915"/>
      <c r="F106" s="938"/>
      <c r="G106" s="938"/>
      <c r="H106" s="941"/>
    </row>
    <row r="107" spans="1:8" s="940" customFormat="1" ht="12" customHeight="1">
      <c r="A107" s="934"/>
      <c r="B107" s="935"/>
      <c r="C107" s="936"/>
      <c r="D107" s="937"/>
      <c r="E107" s="915"/>
      <c r="F107" s="938"/>
      <c r="G107" s="938"/>
      <c r="H107" s="941"/>
    </row>
    <row r="108" spans="1:8" s="940" customFormat="1" ht="12" customHeight="1">
      <c r="A108" s="934"/>
      <c r="B108" s="935"/>
      <c r="C108" s="936"/>
      <c r="D108" s="937"/>
      <c r="E108" s="915"/>
      <c r="F108" s="938"/>
      <c r="G108" s="938"/>
      <c r="H108" s="941"/>
    </row>
    <row r="109" spans="1:8" s="940" customFormat="1" ht="12" customHeight="1">
      <c r="A109" s="934"/>
      <c r="B109" s="935"/>
      <c r="C109" s="936"/>
      <c r="D109" s="937"/>
      <c r="E109" s="915"/>
      <c r="F109" s="938"/>
      <c r="G109" s="938"/>
      <c r="H109" s="941"/>
    </row>
    <row r="110" spans="1:8" s="940" customFormat="1" ht="12" customHeight="1">
      <c r="A110" s="934"/>
      <c r="B110" s="935"/>
      <c r="C110" s="936"/>
      <c r="D110" s="937"/>
      <c r="E110" s="915"/>
      <c r="F110" s="938"/>
      <c r="G110" s="938"/>
      <c r="H110" s="941"/>
    </row>
    <row r="111" spans="1:8" s="940" customFormat="1" ht="12" customHeight="1">
      <c r="A111" s="934"/>
      <c r="B111" s="935"/>
      <c r="C111" s="936"/>
      <c r="D111" s="937"/>
      <c r="E111" s="915"/>
      <c r="F111" s="938"/>
      <c r="G111" s="938"/>
      <c r="H111" s="941"/>
    </row>
    <row r="112" spans="1:8" s="940" customFormat="1" ht="12" customHeight="1">
      <c r="A112" s="934"/>
      <c r="B112" s="935"/>
      <c r="C112" s="936"/>
      <c r="D112" s="937"/>
      <c r="E112" s="915"/>
      <c r="F112" s="938"/>
      <c r="G112" s="938"/>
      <c r="H112" s="941"/>
    </row>
    <row r="113" spans="1:8" s="940" customFormat="1" ht="12" customHeight="1">
      <c r="A113" s="934"/>
      <c r="B113" s="935"/>
      <c r="C113" s="936"/>
      <c r="D113" s="937"/>
      <c r="E113" s="915"/>
      <c r="F113" s="938"/>
      <c r="G113" s="938"/>
      <c r="H113" s="941"/>
    </row>
    <row r="114" spans="1:8" s="940" customFormat="1" ht="12" customHeight="1">
      <c r="A114" s="934"/>
      <c r="B114" s="935"/>
      <c r="C114" s="936"/>
      <c r="D114" s="937"/>
      <c r="E114" s="915"/>
      <c r="F114" s="938"/>
      <c r="G114" s="938"/>
      <c r="H114" s="941"/>
    </row>
    <row r="115" spans="1:8" s="940" customFormat="1" ht="12" customHeight="1">
      <c r="A115" s="934"/>
      <c r="B115" s="935"/>
      <c r="C115" s="936"/>
      <c r="D115" s="937"/>
      <c r="E115" s="915"/>
      <c r="F115" s="938"/>
      <c r="G115" s="938"/>
      <c r="H115" s="941"/>
    </row>
    <row r="116" spans="1:8" s="940" customFormat="1" ht="12" customHeight="1">
      <c r="A116" s="934"/>
      <c r="B116" s="935"/>
      <c r="C116" s="936"/>
      <c r="D116" s="937"/>
      <c r="E116" s="915"/>
      <c r="F116" s="938"/>
      <c r="G116" s="938"/>
      <c r="H116" s="941"/>
    </row>
    <row r="117" spans="1:8" s="940" customFormat="1" ht="12" customHeight="1">
      <c r="A117" s="934"/>
      <c r="B117" s="935"/>
      <c r="C117" s="936"/>
      <c r="D117" s="937"/>
      <c r="E117" s="915"/>
      <c r="F117" s="938"/>
      <c r="G117" s="938"/>
      <c r="H117" s="941"/>
    </row>
    <row r="118" spans="1:8" s="940" customFormat="1" ht="12" customHeight="1">
      <c r="A118" s="934"/>
      <c r="B118" s="935"/>
      <c r="C118" s="936"/>
      <c r="D118" s="937"/>
      <c r="E118" s="915"/>
      <c r="F118" s="938"/>
      <c r="G118" s="938"/>
      <c r="H118" s="941"/>
    </row>
    <row r="119" spans="1:8" s="940" customFormat="1" ht="12" customHeight="1">
      <c r="A119" s="934"/>
      <c r="B119" s="935"/>
      <c r="C119" s="936"/>
      <c r="D119" s="937"/>
      <c r="E119" s="915"/>
      <c r="F119" s="938"/>
      <c r="G119" s="938"/>
      <c r="H119" s="941"/>
    </row>
    <row r="120" spans="1:8" s="940" customFormat="1" ht="12" customHeight="1">
      <c r="A120" s="934"/>
      <c r="B120" s="935"/>
      <c r="C120" s="936"/>
      <c r="D120" s="937"/>
      <c r="E120" s="915"/>
      <c r="F120" s="938"/>
      <c r="G120" s="938"/>
      <c r="H120" s="941"/>
    </row>
    <row r="121" spans="1:8" s="940" customFormat="1" ht="12" customHeight="1">
      <c r="A121" s="934"/>
      <c r="B121" s="935"/>
      <c r="C121" s="936"/>
      <c r="D121" s="937"/>
      <c r="E121" s="915"/>
      <c r="F121" s="938"/>
      <c r="G121" s="938"/>
      <c r="H121" s="941"/>
    </row>
    <row r="122" spans="1:8" s="940" customFormat="1" ht="12" customHeight="1">
      <c r="A122" s="934"/>
      <c r="B122" s="935"/>
      <c r="C122" s="936"/>
      <c r="D122" s="937"/>
      <c r="E122" s="915"/>
      <c r="F122" s="938"/>
      <c r="G122" s="938"/>
      <c r="H122" s="941"/>
    </row>
    <row r="123" spans="1:8" s="940" customFormat="1" ht="12" customHeight="1">
      <c r="A123" s="934"/>
      <c r="B123" s="935"/>
      <c r="C123" s="936"/>
      <c r="D123" s="937"/>
      <c r="E123" s="915"/>
      <c r="F123" s="938"/>
      <c r="G123" s="938"/>
      <c r="H123" s="941"/>
    </row>
    <row r="124" spans="1:8" s="940" customFormat="1" ht="12" customHeight="1">
      <c r="A124" s="934"/>
      <c r="B124" s="935"/>
      <c r="C124" s="936"/>
      <c r="D124" s="937"/>
      <c r="E124" s="915"/>
      <c r="F124" s="938"/>
      <c r="G124" s="938"/>
      <c r="H124" s="941"/>
    </row>
    <row r="125" spans="1:8" s="940" customFormat="1" ht="12" customHeight="1">
      <c r="A125" s="934"/>
      <c r="B125" s="935"/>
      <c r="C125" s="936"/>
      <c r="D125" s="937"/>
      <c r="E125" s="915"/>
      <c r="F125" s="938"/>
      <c r="G125" s="938"/>
      <c r="H125" s="941"/>
    </row>
    <row r="126" spans="1:8" s="940" customFormat="1" ht="12" customHeight="1">
      <c r="A126" s="934"/>
      <c r="B126" s="935"/>
      <c r="C126" s="936"/>
      <c r="D126" s="937"/>
      <c r="E126" s="915"/>
      <c r="F126" s="938"/>
      <c r="G126" s="938"/>
      <c r="H126" s="941"/>
    </row>
    <row r="127" spans="1:8" s="940" customFormat="1" ht="12" customHeight="1">
      <c r="A127" s="934"/>
      <c r="B127" s="935"/>
      <c r="C127" s="936"/>
      <c r="D127" s="937"/>
      <c r="E127" s="915"/>
      <c r="F127" s="938"/>
      <c r="G127" s="938"/>
      <c r="H127" s="941"/>
    </row>
    <row r="128" spans="1:8" s="940" customFormat="1" ht="12" customHeight="1">
      <c r="A128" s="934"/>
      <c r="B128" s="935"/>
      <c r="C128" s="936"/>
      <c r="D128" s="937"/>
      <c r="E128" s="915"/>
      <c r="F128" s="938"/>
      <c r="G128" s="938"/>
      <c r="H128" s="941"/>
    </row>
    <row r="129" spans="1:8" s="940" customFormat="1" ht="12" customHeight="1">
      <c r="A129" s="934"/>
      <c r="B129" s="935"/>
      <c r="C129" s="936"/>
      <c r="D129" s="937"/>
      <c r="E129" s="915"/>
      <c r="F129" s="938"/>
      <c r="G129" s="938"/>
      <c r="H129" s="941"/>
    </row>
    <row r="130" spans="1:8" s="940" customFormat="1" ht="12" customHeight="1">
      <c r="A130" s="934"/>
      <c r="B130" s="935"/>
      <c r="C130" s="936"/>
      <c r="D130" s="937"/>
      <c r="E130" s="915"/>
      <c r="F130" s="938"/>
      <c r="G130" s="938"/>
      <c r="H130" s="941"/>
    </row>
    <row r="131" spans="1:8" s="940" customFormat="1" ht="12" customHeight="1">
      <c r="A131" s="934"/>
      <c r="B131" s="935"/>
      <c r="C131" s="936"/>
      <c r="D131" s="937"/>
      <c r="E131" s="915"/>
      <c r="F131" s="938"/>
      <c r="G131" s="938"/>
      <c r="H131" s="941"/>
    </row>
    <row r="132" spans="1:8" s="940" customFormat="1" ht="12" customHeight="1">
      <c r="A132" s="934"/>
      <c r="B132" s="935"/>
      <c r="C132" s="936"/>
      <c r="D132" s="937"/>
      <c r="E132" s="915"/>
      <c r="F132" s="938"/>
      <c r="G132" s="938"/>
      <c r="H132" s="941"/>
    </row>
    <row r="133" spans="1:8" s="940" customFormat="1" ht="12" customHeight="1">
      <c r="A133" s="934"/>
      <c r="B133" s="935"/>
      <c r="C133" s="936"/>
      <c r="D133" s="937"/>
      <c r="E133" s="915"/>
      <c r="F133" s="938"/>
      <c r="G133" s="938"/>
      <c r="H133" s="941"/>
    </row>
    <row r="134" spans="1:8" s="940" customFormat="1" ht="12" customHeight="1">
      <c r="A134" s="934"/>
      <c r="B134" s="935"/>
      <c r="C134" s="936"/>
      <c r="D134" s="937"/>
      <c r="E134" s="915"/>
      <c r="F134" s="938"/>
      <c r="G134" s="938"/>
      <c r="H134" s="941"/>
    </row>
    <row r="135" spans="1:8" s="940" customFormat="1" ht="12" customHeight="1">
      <c r="A135" s="934"/>
      <c r="B135" s="935"/>
      <c r="C135" s="936"/>
      <c r="D135" s="937"/>
      <c r="E135" s="915"/>
      <c r="F135" s="938"/>
      <c r="G135" s="938"/>
      <c r="H135" s="941"/>
    </row>
    <row r="136" spans="1:8" s="940" customFormat="1" ht="12" customHeight="1">
      <c r="A136" s="934"/>
      <c r="B136" s="935"/>
      <c r="C136" s="936"/>
      <c r="D136" s="937"/>
      <c r="E136" s="915"/>
      <c r="F136" s="938"/>
      <c r="G136" s="938"/>
      <c r="H136" s="941"/>
    </row>
    <row r="137" spans="1:8" s="940" customFormat="1" ht="12" customHeight="1">
      <c r="A137" s="934"/>
      <c r="B137" s="935"/>
      <c r="C137" s="936"/>
      <c r="D137" s="937"/>
      <c r="E137" s="915"/>
      <c r="F137" s="938"/>
      <c r="G137" s="938"/>
      <c r="H137" s="941"/>
    </row>
    <row r="138" spans="1:8" s="940" customFormat="1" ht="12" customHeight="1">
      <c r="A138" s="934"/>
      <c r="B138" s="935"/>
      <c r="C138" s="936"/>
      <c r="D138" s="937"/>
      <c r="E138" s="915"/>
      <c r="F138" s="938"/>
      <c r="G138" s="938"/>
      <c r="H138" s="941"/>
    </row>
    <row r="139" spans="1:8" s="940" customFormat="1" ht="12" customHeight="1">
      <c r="A139" s="934"/>
      <c r="B139" s="935"/>
      <c r="C139" s="936"/>
      <c r="D139" s="937"/>
      <c r="E139" s="915"/>
      <c r="F139" s="938"/>
      <c r="G139" s="938"/>
      <c r="H139" s="941"/>
    </row>
    <row r="140" spans="1:8" s="940" customFormat="1" ht="12" customHeight="1">
      <c r="A140" s="934"/>
      <c r="B140" s="935"/>
      <c r="C140" s="936"/>
      <c r="D140" s="937"/>
      <c r="E140" s="915"/>
      <c r="F140" s="938"/>
      <c r="G140" s="938"/>
      <c r="H140" s="941"/>
    </row>
    <row r="141" spans="1:8" s="940" customFormat="1" ht="12" customHeight="1">
      <c r="A141" s="934"/>
      <c r="B141" s="935"/>
      <c r="C141" s="936"/>
      <c r="D141" s="937"/>
      <c r="E141" s="915"/>
      <c r="F141" s="938"/>
      <c r="G141" s="938"/>
      <c r="H141" s="941"/>
    </row>
    <row r="142" spans="1:8" s="940" customFormat="1" ht="12" customHeight="1">
      <c r="A142" s="934"/>
      <c r="B142" s="935"/>
      <c r="C142" s="936"/>
      <c r="D142" s="937"/>
      <c r="E142" s="915"/>
      <c r="F142" s="938"/>
      <c r="G142" s="938"/>
      <c r="H142" s="941"/>
    </row>
    <row r="143" spans="1:8" s="940" customFormat="1" ht="12" customHeight="1">
      <c r="A143" s="934"/>
      <c r="B143" s="935"/>
      <c r="C143" s="936"/>
      <c r="D143" s="937"/>
      <c r="E143" s="915"/>
      <c r="F143" s="938"/>
      <c r="G143" s="938"/>
      <c r="H143" s="941"/>
    </row>
    <row r="144" spans="1:8" s="940" customFormat="1" ht="12" customHeight="1">
      <c r="A144" s="934"/>
      <c r="B144" s="935"/>
      <c r="C144" s="936"/>
      <c r="D144" s="937"/>
      <c r="E144" s="915"/>
      <c r="F144" s="938"/>
      <c r="G144" s="938"/>
      <c r="H144" s="941"/>
    </row>
    <row r="145" spans="1:8" s="940" customFormat="1" ht="12" customHeight="1">
      <c r="A145" s="934"/>
      <c r="B145" s="935"/>
      <c r="C145" s="936"/>
      <c r="D145" s="937"/>
      <c r="E145" s="915"/>
      <c r="F145" s="938"/>
      <c r="G145" s="938"/>
      <c r="H145" s="941"/>
    </row>
    <row r="146" spans="1:8" s="940" customFormat="1" ht="12" customHeight="1">
      <c r="A146" s="934"/>
      <c r="B146" s="935"/>
      <c r="C146" s="936"/>
      <c r="D146" s="937"/>
      <c r="E146" s="915"/>
      <c r="F146" s="938"/>
      <c r="G146" s="938"/>
      <c r="H146" s="941"/>
    </row>
    <row r="147" spans="1:8" s="940" customFormat="1" ht="12" customHeight="1">
      <c r="A147" s="934"/>
      <c r="B147" s="935"/>
      <c r="C147" s="936"/>
      <c r="D147" s="937"/>
      <c r="E147" s="915"/>
      <c r="F147" s="938"/>
      <c r="G147" s="938"/>
      <c r="H147" s="941"/>
    </row>
    <row r="148" spans="1:8" s="940" customFormat="1" ht="12" customHeight="1">
      <c r="A148" s="934"/>
      <c r="B148" s="935"/>
      <c r="C148" s="936"/>
      <c r="D148" s="937"/>
      <c r="E148" s="915"/>
      <c r="F148" s="938"/>
      <c r="G148" s="938"/>
      <c r="H148" s="941"/>
    </row>
    <row r="149" spans="1:8" s="940" customFormat="1" ht="12" customHeight="1">
      <c r="A149" s="934"/>
      <c r="B149" s="935"/>
      <c r="C149" s="936"/>
      <c r="D149" s="937"/>
      <c r="E149" s="915"/>
      <c r="F149" s="938"/>
      <c r="G149" s="938"/>
      <c r="H149" s="941"/>
    </row>
    <row r="150" spans="1:8" s="940" customFormat="1" ht="12" customHeight="1">
      <c r="A150" s="934"/>
      <c r="B150" s="935"/>
      <c r="C150" s="936"/>
      <c r="D150" s="937"/>
      <c r="E150" s="915"/>
      <c r="F150" s="938"/>
      <c r="G150" s="938"/>
      <c r="H150" s="941"/>
    </row>
    <row r="151" spans="1:8" s="940" customFormat="1" ht="12" customHeight="1">
      <c r="A151" s="934"/>
      <c r="B151" s="935"/>
      <c r="C151" s="936"/>
      <c r="D151" s="937"/>
      <c r="E151" s="915"/>
      <c r="F151" s="938"/>
      <c r="G151" s="938"/>
      <c r="H151" s="941"/>
    </row>
    <row r="152" spans="1:8" s="940" customFormat="1" ht="12" customHeight="1">
      <c r="A152" s="934"/>
      <c r="B152" s="935"/>
      <c r="C152" s="936"/>
      <c r="D152" s="937"/>
      <c r="E152" s="915"/>
      <c r="F152" s="938"/>
      <c r="G152" s="938"/>
      <c r="H152" s="941"/>
    </row>
    <row r="153" spans="1:8" s="940" customFormat="1" ht="12" customHeight="1">
      <c r="A153" s="934"/>
      <c r="B153" s="935"/>
      <c r="C153" s="936"/>
      <c r="D153" s="937"/>
      <c r="E153" s="915"/>
      <c r="F153" s="938"/>
      <c r="G153" s="938"/>
      <c r="H153" s="941"/>
    </row>
    <row r="154" spans="1:8" s="940" customFormat="1" ht="12" customHeight="1">
      <c r="A154" s="934"/>
      <c r="B154" s="935"/>
      <c r="C154" s="936"/>
      <c r="D154" s="937"/>
      <c r="E154" s="915"/>
      <c r="F154" s="938"/>
      <c r="G154" s="938"/>
      <c r="H154" s="941"/>
    </row>
    <row r="155" spans="1:8" s="940" customFormat="1" ht="12" customHeight="1">
      <c r="A155" s="934"/>
      <c r="B155" s="935"/>
      <c r="C155" s="936"/>
      <c r="D155" s="937"/>
      <c r="E155" s="915"/>
      <c r="F155" s="938"/>
      <c r="G155" s="938"/>
      <c r="H155" s="941"/>
    </row>
    <row r="156" spans="1:8" s="940" customFormat="1" ht="12" customHeight="1">
      <c r="A156" s="934"/>
      <c r="B156" s="935"/>
      <c r="C156" s="936"/>
      <c r="D156" s="937"/>
      <c r="E156" s="915"/>
      <c r="F156" s="938"/>
      <c r="G156" s="938"/>
      <c r="H156" s="941"/>
    </row>
    <row r="157" spans="1:8" s="940" customFormat="1" ht="12" customHeight="1">
      <c r="A157" s="934"/>
      <c r="B157" s="935"/>
      <c r="C157" s="936"/>
      <c r="D157" s="937"/>
      <c r="E157" s="915"/>
      <c r="F157" s="938"/>
      <c r="G157" s="938"/>
      <c r="H157" s="941"/>
    </row>
    <row r="158" spans="1:8" s="940" customFormat="1" ht="12" customHeight="1">
      <c r="A158" s="934"/>
      <c r="B158" s="935"/>
      <c r="C158" s="936"/>
      <c r="D158" s="937"/>
      <c r="E158" s="915"/>
      <c r="F158" s="938"/>
      <c r="G158" s="938"/>
      <c r="H158" s="941"/>
    </row>
    <row r="159" spans="1:8" s="940" customFormat="1" ht="12" customHeight="1">
      <c r="A159" s="934"/>
      <c r="B159" s="935"/>
      <c r="C159" s="936"/>
      <c r="D159" s="937"/>
      <c r="E159" s="915"/>
      <c r="F159" s="938"/>
      <c r="G159" s="938"/>
      <c r="H159" s="941"/>
    </row>
    <row r="160" spans="1:8" s="940" customFormat="1" ht="12" customHeight="1">
      <c r="A160" s="934"/>
      <c r="B160" s="935"/>
      <c r="C160" s="936"/>
      <c r="D160" s="937"/>
      <c r="E160" s="915"/>
      <c r="F160" s="938"/>
      <c r="G160" s="938"/>
      <c r="H160" s="941"/>
    </row>
    <row r="161" spans="1:8" s="940" customFormat="1" ht="12" customHeight="1">
      <c r="A161" s="934"/>
      <c r="B161" s="935"/>
      <c r="C161" s="936"/>
      <c r="D161" s="937"/>
      <c r="E161" s="915"/>
      <c r="F161" s="938"/>
      <c r="G161" s="938"/>
      <c r="H161" s="941"/>
    </row>
    <row r="162" spans="1:8" s="940" customFormat="1" ht="12" customHeight="1">
      <c r="A162" s="934"/>
      <c r="B162" s="935"/>
      <c r="C162" s="936"/>
      <c r="D162" s="937"/>
      <c r="E162" s="915"/>
      <c r="F162" s="938"/>
      <c r="G162" s="938"/>
      <c r="H162" s="941"/>
    </row>
    <row r="163" spans="1:8" s="940" customFormat="1" ht="12" customHeight="1">
      <c r="A163" s="934"/>
      <c r="B163" s="935"/>
      <c r="C163" s="936"/>
      <c r="D163" s="937"/>
      <c r="E163" s="915"/>
      <c r="F163" s="938"/>
      <c r="G163" s="938"/>
      <c r="H163" s="941"/>
    </row>
    <row r="164" spans="1:8" s="940" customFormat="1" ht="12" customHeight="1">
      <c r="A164" s="934"/>
      <c r="B164" s="935"/>
      <c r="C164" s="936"/>
      <c r="D164" s="937"/>
      <c r="E164" s="915"/>
      <c r="F164" s="938"/>
      <c r="G164" s="938"/>
      <c r="H164" s="941"/>
    </row>
    <row r="165" spans="1:8" s="940" customFormat="1" ht="12" customHeight="1">
      <c r="A165" s="934"/>
      <c r="B165" s="935"/>
      <c r="C165" s="936"/>
      <c r="D165" s="937"/>
      <c r="E165" s="915"/>
      <c r="F165" s="938"/>
      <c r="G165" s="938"/>
      <c r="H165" s="941"/>
    </row>
    <row r="166" spans="1:8" s="940" customFormat="1" ht="12" customHeight="1">
      <c r="A166" s="934"/>
      <c r="B166" s="935"/>
      <c r="C166" s="936"/>
      <c r="D166" s="937"/>
      <c r="E166" s="915"/>
      <c r="F166" s="938"/>
      <c r="G166" s="938"/>
      <c r="H166" s="941"/>
    </row>
    <row r="167" spans="1:8" s="940" customFormat="1" ht="12" customHeight="1">
      <c r="A167" s="934"/>
      <c r="B167" s="935"/>
      <c r="C167" s="936"/>
      <c r="D167" s="937"/>
      <c r="E167" s="915"/>
      <c r="F167" s="938"/>
      <c r="G167" s="938"/>
      <c r="H167" s="941"/>
    </row>
    <row r="168" spans="1:8" s="940" customFormat="1" ht="12" customHeight="1">
      <c r="A168" s="934"/>
      <c r="B168" s="935"/>
      <c r="C168" s="936"/>
      <c r="D168" s="937"/>
      <c r="E168" s="915"/>
      <c r="F168" s="938"/>
      <c r="G168" s="938"/>
      <c r="H168" s="941"/>
    </row>
    <row r="169" spans="1:8" s="940" customFormat="1" ht="12" customHeight="1">
      <c r="A169" s="934"/>
      <c r="B169" s="935"/>
      <c r="C169" s="936"/>
      <c r="D169" s="937"/>
      <c r="E169" s="915"/>
      <c r="F169" s="938"/>
      <c r="G169" s="938"/>
      <c r="H169" s="941"/>
    </row>
    <row r="170" spans="1:8" s="940" customFormat="1" ht="12" customHeight="1">
      <c r="A170" s="934"/>
      <c r="B170" s="935"/>
      <c r="C170" s="936"/>
      <c r="D170" s="937"/>
      <c r="E170" s="915"/>
      <c r="F170" s="938"/>
      <c r="G170" s="938"/>
      <c r="H170" s="941"/>
    </row>
    <row r="171" spans="1:8" s="940" customFormat="1" ht="12" customHeight="1">
      <c r="A171" s="934"/>
      <c r="B171" s="935"/>
      <c r="C171" s="936"/>
      <c r="D171" s="937"/>
      <c r="E171" s="915"/>
      <c r="F171" s="938"/>
      <c r="G171" s="938"/>
      <c r="H171" s="941"/>
    </row>
    <row r="172" spans="1:8" s="940" customFormat="1" ht="12" customHeight="1">
      <c r="A172" s="934"/>
      <c r="B172" s="935"/>
      <c r="C172" s="936"/>
      <c r="D172" s="937"/>
      <c r="E172" s="915"/>
      <c r="F172" s="938"/>
      <c r="G172" s="938"/>
      <c r="H172" s="941"/>
    </row>
    <row r="173" spans="1:8" s="940" customFormat="1" ht="12" customHeight="1">
      <c r="A173" s="934"/>
      <c r="B173" s="935"/>
      <c r="C173" s="936"/>
      <c r="D173" s="937"/>
      <c r="E173" s="915"/>
      <c r="F173" s="938"/>
      <c r="G173" s="938"/>
      <c r="H173" s="941"/>
    </row>
    <row r="174" spans="1:8" s="940" customFormat="1" ht="12" customHeight="1">
      <c r="A174" s="934"/>
      <c r="B174" s="935"/>
      <c r="C174" s="936"/>
      <c r="D174" s="937"/>
      <c r="E174" s="915"/>
      <c r="F174" s="938"/>
      <c r="G174" s="938"/>
      <c r="H174" s="941"/>
    </row>
    <row r="175" spans="1:8" s="940" customFormat="1" ht="12" customHeight="1">
      <c r="A175" s="934"/>
      <c r="B175" s="935"/>
      <c r="C175" s="936"/>
      <c r="D175" s="937"/>
      <c r="E175" s="915"/>
      <c r="F175" s="938"/>
      <c r="G175" s="938"/>
      <c r="H175" s="941"/>
    </row>
    <row r="176" spans="1:8" s="940" customFormat="1" ht="12" customHeight="1">
      <c r="A176" s="934"/>
      <c r="B176" s="935"/>
      <c r="C176" s="936"/>
      <c r="D176" s="937"/>
      <c r="E176" s="915"/>
      <c r="F176" s="938"/>
      <c r="G176" s="938"/>
      <c r="H176" s="941"/>
    </row>
    <row r="177" spans="1:8" s="940" customFormat="1" ht="12" customHeight="1">
      <c r="A177" s="934"/>
      <c r="B177" s="935"/>
      <c r="C177" s="936"/>
      <c r="D177" s="937"/>
      <c r="E177" s="915"/>
      <c r="F177" s="938"/>
      <c r="G177" s="938"/>
      <c r="H177" s="941"/>
    </row>
    <row r="178" spans="1:8" s="940" customFormat="1" ht="12" customHeight="1">
      <c r="A178" s="934"/>
      <c r="B178" s="935"/>
      <c r="C178" s="936"/>
      <c r="D178" s="937"/>
      <c r="E178" s="915"/>
      <c r="F178" s="938"/>
      <c r="G178" s="938"/>
      <c r="H178" s="941"/>
    </row>
    <row r="179" spans="1:8" s="940" customFormat="1" ht="12" customHeight="1">
      <c r="A179" s="934"/>
      <c r="B179" s="935"/>
      <c r="C179" s="936"/>
      <c r="D179" s="937"/>
      <c r="E179" s="915"/>
      <c r="F179" s="938"/>
      <c r="G179" s="938"/>
      <c r="H179" s="941"/>
    </row>
    <row r="180" spans="1:8" s="940" customFormat="1" ht="12" customHeight="1">
      <c r="A180" s="934"/>
      <c r="B180" s="935"/>
      <c r="C180" s="936"/>
      <c r="D180" s="937"/>
      <c r="E180" s="915"/>
      <c r="F180" s="938"/>
      <c r="G180" s="938"/>
      <c r="H180" s="941"/>
    </row>
    <row r="181" spans="1:8" s="940" customFormat="1" ht="12" customHeight="1">
      <c r="A181" s="934"/>
      <c r="B181" s="935"/>
      <c r="C181" s="936"/>
      <c r="D181" s="937"/>
      <c r="E181" s="915"/>
      <c r="F181" s="938"/>
      <c r="G181" s="938"/>
      <c r="H181" s="941"/>
    </row>
    <row r="182" spans="1:8" s="940" customFormat="1" ht="12" customHeight="1">
      <c r="A182" s="934"/>
      <c r="B182" s="935"/>
      <c r="C182" s="936"/>
      <c r="D182" s="937"/>
      <c r="E182" s="915"/>
      <c r="F182" s="938"/>
      <c r="G182" s="938"/>
      <c r="H182" s="941"/>
    </row>
    <row r="183" spans="1:8" s="940" customFormat="1" ht="12" customHeight="1">
      <c r="A183" s="934"/>
      <c r="B183" s="935"/>
      <c r="C183" s="936"/>
      <c r="D183" s="937"/>
      <c r="E183" s="915"/>
      <c r="F183" s="938"/>
      <c r="G183" s="938"/>
      <c r="H183" s="941"/>
    </row>
    <row r="184" spans="1:8" s="940" customFormat="1" ht="12" customHeight="1">
      <c r="A184" s="934"/>
      <c r="B184" s="935"/>
      <c r="C184" s="936"/>
      <c r="D184" s="937"/>
      <c r="E184" s="915"/>
      <c r="F184" s="938"/>
      <c r="G184" s="938"/>
      <c r="H184" s="941"/>
    </row>
    <row r="185" spans="1:8" s="940" customFormat="1" ht="12" customHeight="1">
      <c r="A185" s="934"/>
      <c r="B185" s="935"/>
      <c r="C185" s="936"/>
      <c r="D185" s="937"/>
      <c r="E185" s="915"/>
      <c r="F185" s="938"/>
      <c r="G185" s="938"/>
      <c r="H185" s="941"/>
    </row>
    <row r="186" spans="1:8" s="940" customFormat="1" ht="12" customHeight="1">
      <c r="A186" s="934"/>
      <c r="B186" s="935"/>
      <c r="C186" s="936"/>
      <c r="D186" s="937"/>
      <c r="E186" s="915"/>
      <c r="F186" s="938"/>
      <c r="G186" s="938"/>
      <c r="H186" s="941"/>
    </row>
    <row r="187" spans="1:8" s="940" customFormat="1" ht="12" customHeight="1">
      <c r="A187" s="934"/>
      <c r="B187" s="935"/>
      <c r="C187" s="936"/>
      <c r="D187" s="937"/>
      <c r="E187" s="915"/>
      <c r="F187" s="938"/>
      <c r="G187" s="938"/>
      <c r="H187" s="941"/>
    </row>
    <row r="188" spans="1:8" s="940" customFormat="1" ht="12" customHeight="1">
      <c r="A188" s="934"/>
      <c r="B188" s="935"/>
      <c r="C188" s="936"/>
      <c r="D188" s="937"/>
      <c r="E188" s="915"/>
      <c r="F188" s="938"/>
      <c r="G188" s="938"/>
      <c r="H188" s="941"/>
    </row>
    <row r="189" spans="1:8" s="940" customFormat="1" ht="12" customHeight="1">
      <c r="A189" s="934"/>
      <c r="B189" s="935"/>
      <c r="C189" s="936"/>
      <c r="D189" s="937"/>
      <c r="E189" s="915"/>
      <c r="F189" s="938"/>
      <c r="G189" s="938"/>
      <c r="H189" s="941"/>
    </row>
    <row r="190" spans="1:8" s="940" customFormat="1" ht="12" customHeight="1">
      <c r="A190" s="934"/>
      <c r="B190" s="935"/>
      <c r="C190" s="936"/>
      <c r="D190" s="937"/>
      <c r="E190" s="915"/>
      <c r="F190" s="938"/>
      <c r="G190" s="938"/>
      <c r="H190" s="941"/>
    </row>
    <row r="191" spans="1:8" s="940" customFormat="1" ht="12" customHeight="1">
      <c r="A191" s="934"/>
      <c r="B191" s="935"/>
      <c r="C191" s="936"/>
      <c r="D191" s="937"/>
      <c r="E191" s="915"/>
      <c r="F191" s="938"/>
      <c r="G191" s="938"/>
      <c r="H191" s="941"/>
    </row>
    <row r="192" spans="1:8" s="940" customFormat="1" ht="12" customHeight="1">
      <c r="A192" s="934"/>
      <c r="B192" s="935"/>
      <c r="C192" s="936"/>
      <c r="D192" s="937"/>
      <c r="E192" s="915"/>
      <c r="F192" s="938"/>
      <c r="G192" s="938"/>
      <c r="H192" s="941"/>
    </row>
    <row r="193" spans="1:8" s="940" customFormat="1" ht="12" customHeight="1">
      <c r="A193" s="934"/>
      <c r="B193" s="935"/>
      <c r="C193" s="936"/>
      <c r="D193" s="937"/>
      <c r="E193" s="915"/>
      <c r="F193" s="938"/>
      <c r="G193" s="938"/>
      <c r="H193" s="941"/>
    </row>
    <row r="194" spans="1:8" s="940" customFormat="1" ht="12" customHeight="1">
      <c r="A194" s="934"/>
      <c r="B194" s="935"/>
      <c r="C194" s="936"/>
      <c r="D194" s="937"/>
      <c r="E194" s="915"/>
      <c r="F194" s="938"/>
      <c r="G194" s="938"/>
      <c r="H194" s="941"/>
    </row>
    <row r="195" spans="1:8" s="940" customFormat="1" ht="12" customHeight="1">
      <c r="A195" s="934"/>
      <c r="B195" s="935"/>
      <c r="C195" s="936"/>
      <c r="D195" s="937"/>
      <c r="E195" s="915"/>
      <c r="F195" s="938"/>
      <c r="G195" s="938"/>
      <c r="H195" s="941"/>
    </row>
    <row r="196" spans="1:8" s="940" customFormat="1" ht="12" customHeight="1">
      <c r="A196" s="934"/>
      <c r="B196" s="935"/>
      <c r="C196" s="936"/>
      <c r="D196" s="937"/>
      <c r="E196" s="915"/>
      <c r="F196" s="938"/>
      <c r="G196" s="938"/>
      <c r="H196" s="941"/>
    </row>
    <row r="197" spans="1:8" s="940" customFormat="1" ht="12" customHeight="1">
      <c r="A197" s="934"/>
      <c r="B197" s="935"/>
      <c r="C197" s="936"/>
      <c r="D197" s="937"/>
      <c r="E197" s="915"/>
      <c r="F197" s="938"/>
      <c r="G197" s="938"/>
      <c r="H197" s="941"/>
    </row>
    <row r="198" spans="1:8" s="940" customFormat="1" ht="12" customHeight="1">
      <c r="A198" s="934"/>
      <c r="B198" s="935"/>
      <c r="C198" s="936"/>
      <c r="D198" s="937"/>
      <c r="E198" s="915"/>
      <c r="F198" s="938"/>
      <c r="G198" s="938"/>
      <c r="H198" s="941"/>
    </row>
    <row r="199" spans="1:8" s="940" customFormat="1" ht="12" customHeight="1">
      <c r="A199" s="934"/>
      <c r="B199" s="935"/>
      <c r="C199" s="936"/>
      <c r="D199" s="937"/>
      <c r="E199" s="915"/>
      <c r="F199" s="938"/>
      <c r="G199" s="938"/>
      <c r="H199" s="941"/>
    </row>
    <row r="200" spans="1:8" s="940" customFormat="1" ht="12" customHeight="1">
      <c r="A200" s="934"/>
      <c r="B200" s="935"/>
      <c r="C200" s="936"/>
      <c r="D200" s="937"/>
      <c r="E200" s="915"/>
      <c r="F200" s="938"/>
      <c r="G200" s="938"/>
      <c r="H200" s="941"/>
    </row>
    <row r="201" spans="1:8" s="940" customFormat="1" ht="12" customHeight="1">
      <c r="A201" s="934"/>
      <c r="B201" s="935"/>
      <c r="C201" s="936"/>
      <c r="D201" s="937"/>
      <c r="E201" s="915"/>
      <c r="F201" s="938"/>
      <c r="G201" s="938"/>
      <c r="H201" s="941"/>
    </row>
    <row r="202" spans="1:8" s="940" customFormat="1" ht="12" customHeight="1">
      <c r="A202" s="934"/>
      <c r="B202" s="935"/>
      <c r="C202" s="936"/>
      <c r="D202" s="937"/>
      <c r="E202" s="915"/>
      <c r="F202" s="938"/>
      <c r="G202" s="938"/>
      <c r="H202" s="941"/>
    </row>
    <row r="203" spans="1:8" s="940" customFormat="1" ht="12" customHeight="1">
      <c r="A203" s="934"/>
      <c r="B203" s="935"/>
      <c r="C203" s="936"/>
      <c r="D203" s="937"/>
      <c r="E203" s="915"/>
      <c r="F203" s="938"/>
      <c r="G203" s="938"/>
      <c r="H203" s="941"/>
    </row>
    <row r="204" spans="1:8" s="940" customFormat="1" ht="12" customHeight="1">
      <c r="A204" s="934"/>
      <c r="B204" s="935"/>
      <c r="C204" s="936"/>
      <c r="D204" s="937"/>
      <c r="E204" s="915"/>
      <c r="F204" s="938"/>
      <c r="G204" s="938"/>
      <c r="H204" s="941"/>
    </row>
    <row r="205" spans="1:8" s="940" customFormat="1" ht="12" customHeight="1">
      <c r="A205" s="934"/>
      <c r="B205" s="935"/>
      <c r="C205" s="936"/>
      <c r="D205" s="937"/>
      <c r="E205" s="915"/>
      <c r="F205" s="938"/>
      <c r="G205" s="938"/>
      <c r="H205" s="941"/>
    </row>
    <row r="206" spans="1:8" s="940" customFormat="1" ht="12" customHeight="1">
      <c r="A206" s="934"/>
      <c r="B206" s="935"/>
      <c r="C206" s="936"/>
      <c r="D206" s="937"/>
      <c r="E206" s="915"/>
      <c r="F206" s="938"/>
      <c r="G206" s="938"/>
      <c r="H206" s="941"/>
    </row>
    <row r="207" spans="1:8" s="940" customFormat="1" ht="12" customHeight="1">
      <c r="A207" s="934"/>
      <c r="B207" s="935"/>
      <c r="C207" s="936"/>
      <c r="D207" s="937"/>
      <c r="E207" s="915"/>
      <c r="F207" s="938"/>
      <c r="G207" s="938"/>
      <c r="H207" s="941"/>
    </row>
    <row r="208" spans="1:8" s="940" customFormat="1" ht="12" customHeight="1">
      <c r="A208" s="934"/>
      <c r="B208" s="935"/>
      <c r="C208" s="936"/>
      <c r="D208" s="937"/>
      <c r="E208" s="915"/>
      <c r="F208" s="938"/>
      <c r="G208" s="938"/>
      <c r="H208" s="941"/>
    </row>
    <row r="209" spans="1:8" s="940" customFormat="1" ht="12" customHeight="1">
      <c r="A209" s="934"/>
      <c r="B209" s="935"/>
      <c r="C209" s="936"/>
      <c r="D209" s="937"/>
      <c r="E209" s="915"/>
      <c r="F209" s="938"/>
      <c r="G209" s="938"/>
      <c r="H209" s="941"/>
    </row>
    <row r="210" spans="1:8" s="940" customFormat="1" ht="12" customHeight="1">
      <c r="A210" s="934"/>
      <c r="B210" s="935"/>
      <c r="C210" s="936"/>
      <c r="D210" s="937"/>
      <c r="E210" s="915"/>
      <c r="F210" s="938"/>
      <c r="G210" s="938"/>
      <c r="H210" s="941"/>
    </row>
    <row r="211" spans="1:8" s="940" customFormat="1" ht="12" customHeight="1">
      <c r="A211" s="934"/>
      <c r="B211" s="935"/>
      <c r="C211" s="936"/>
      <c r="D211" s="937"/>
      <c r="E211" s="915"/>
      <c r="F211" s="938"/>
      <c r="G211" s="938"/>
      <c r="H211" s="941"/>
    </row>
    <row r="212" spans="1:8" s="940" customFormat="1" ht="12" customHeight="1">
      <c r="A212" s="934"/>
      <c r="B212" s="935"/>
      <c r="C212" s="936"/>
      <c r="D212" s="937"/>
      <c r="E212" s="915"/>
      <c r="F212" s="938"/>
      <c r="G212" s="938"/>
      <c r="H212" s="941"/>
    </row>
    <row r="213" spans="1:8" s="940" customFormat="1" ht="12" customHeight="1">
      <c r="A213" s="934"/>
      <c r="B213" s="935"/>
      <c r="C213" s="936"/>
      <c r="D213" s="937"/>
      <c r="E213" s="915"/>
      <c r="F213" s="938"/>
      <c r="G213" s="938"/>
      <c r="H213" s="941"/>
    </row>
    <row r="214" spans="1:8" s="940" customFormat="1" ht="12" customHeight="1">
      <c r="A214" s="934"/>
      <c r="B214" s="935"/>
      <c r="C214" s="936"/>
      <c r="D214" s="937"/>
      <c r="E214" s="915"/>
      <c r="F214" s="938"/>
      <c r="G214" s="938"/>
      <c r="H214" s="941"/>
    </row>
    <row r="215" spans="1:8" s="940" customFormat="1" ht="12" customHeight="1">
      <c r="A215" s="934"/>
      <c r="B215" s="935"/>
      <c r="C215" s="936"/>
      <c r="D215" s="937"/>
      <c r="E215" s="915"/>
      <c r="F215" s="938"/>
      <c r="G215" s="938"/>
      <c r="H215" s="941"/>
    </row>
    <row r="216" spans="1:8" s="940" customFormat="1" ht="12" customHeight="1">
      <c r="A216" s="934"/>
      <c r="B216" s="935"/>
      <c r="C216" s="936"/>
      <c r="D216" s="937"/>
      <c r="E216" s="915"/>
      <c r="F216" s="938"/>
      <c r="G216" s="938"/>
      <c r="H216" s="941"/>
    </row>
    <row r="217" spans="1:8" s="940" customFormat="1" ht="12" customHeight="1">
      <c r="A217" s="934"/>
      <c r="B217" s="935"/>
      <c r="C217" s="936"/>
      <c r="D217" s="937"/>
      <c r="E217" s="915"/>
      <c r="F217" s="938"/>
      <c r="G217" s="938"/>
      <c r="H217" s="941"/>
    </row>
    <row r="218" spans="1:8" s="940" customFormat="1" ht="12" customHeight="1">
      <c r="A218" s="934"/>
      <c r="B218" s="935"/>
      <c r="C218" s="936"/>
      <c r="D218" s="937"/>
      <c r="E218" s="915"/>
      <c r="F218" s="938"/>
      <c r="G218" s="938"/>
      <c r="H218" s="941"/>
    </row>
    <row r="219" spans="1:8" s="940" customFormat="1" ht="12" customHeight="1">
      <c r="A219" s="934"/>
      <c r="B219" s="935"/>
      <c r="C219" s="936"/>
      <c r="D219" s="937"/>
      <c r="E219" s="915"/>
      <c r="F219" s="938"/>
      <c r="G219" s="938"/>
      <c r="H219" s="941"/>
    </row>
    <row r="220" spans="1:8" s="940" customFormat="1" ht="12" customHeight="1">
      <c r="A220" s="934"/>
      <c r="B220" s="935"/>
      <c r="C220" s="936"/>
      <c r="D220" s="937"/>
      <c r="E220" s="915"/>
      <c r="F220" s="938"/>
      <c r="G220" s="938"/>
      <c r="H220" s="941"/>
    </row>
    <row r="221" spans="1:8" s="940" customFormat="1" ht="12" customHeight="1">
      <c r="A221" s="934"/>
      <c r="B221" s="935"/>
      <c r="C221" s="936"/>
      <c r="D221" s="937"/>
      <c r="E221" s="915"/>
      <c r="F221" s="938"/>
      <c r="G221" s="938"/>
      <c r="H221" s="941"/>
    </row>
    <row r="222" spans="1:8" s="940" customFormat="1" ht="12" customHeight="1">
      <c r="A222" s="934"/>
      <c r="B222" s="935"/>
      <c r="C222" s="936"/>
      <c r="D222" s="937"/>
      <c r="E222" s="915"/>
      <c r="F222" s="938"/>
      <c r="G222" s="938"/>
      <c r="H222" s="941"/>
    </row>
    <row r="223" spans="1:8" s="940" customFormat="1" ht="12" customHeight="1">
      <c r="A223" s="934"/>
      <c r="B223" s="935"/>
      <c r="C223" s="936"/>
      <c r="D223" s="937"/>
      <c r="E223" s="915"/>
      <c r="F223" s="938"/>
      <c r="G223" s="938"/>
      <c r="H223" s="941"/>
    </row>
    <row r="224" spans="1:8" s="940" customFormat="1" ht="12" customHeight="1">
      <c r="A224" s="934"/>
      <c r="B224" s="935"/>
      <c r="C224" s="936"/>
      <c r="D224" s="937"/>
      <c r="E224" s="915"/>
      <c r="F224" s="938"/>
      <c r="G224" s="938"/>
      <c r="H224" s="941"/>
    </row>
    <row r="225" spans="1:8" s="940" customFormat="1" ht="12" customHeight="1">
      <c r="A225" s="934"/>
      <c r="B225" s="935"/>
      <c r="C225" s="936"/>
      <c r="D225" s="937"/>
      <c r="E225" s="915"/>
      <c r="F225" s="938"/>
      <c r="G225" s="938"/>
      <c r="H225" s="941"/>
    </row>
    <row r="226" spans="1:8" s="940" customFormat="1" ht="12" customHeight="1">
      <c r="A226" s="934"/>
      <c r="B226" s="935"/>
      <c r="C226" s="936"/>
      <c r="D226" s="937"/>
      <c r="E226" s="915"/>
      <c r="F226" s="938"/>
      <c r="G226" s="938"/>
      <c r="H226" s="941"/>
    </row>
    <row r="227" spans="1:8" s="940" customFormat="1" ht="12" customHeight="1">
      <c r="A227" s="934"/>
      <c r="B227" s="935"/>
      <c r="C227" s="936"/>
      <c r="D227" s="937"/>
      <c r="E227" s="915"/>
      <c r="F227" s="938"/>
      <c r="G227" s="938"/>
      <c r="H227" s="941"/>
    </row>
    <row r="228" spans="1:8" s="940" customFormat="1" ht="12" customHeight="1">
      <c r="A228" s="934"/>
      <c r="B228" s="935"/>
      <c r="C228" s="936"/>
      <c r="D228" s="937"/>
      <c r="E228" s="915"/>
      <c r="F228" s="938"/>
      <c r="G228" s="938"/>
      <c r="H228" s="941"/>
    </row>
    <row r="229" spans="1:8" s="940" customFormat="1" ht="12" customHeight="1">
      <c r="A229" s="934"/>
      <c r="B229" s="935"/>
      <c r="C229" s="936"/>
      <c r="D229" s="937"/>
      <c r="E229" s="915"/>
      <c r="F229" s="938"/>
      <c r="G229" s="938"/>
      <c r="H229" s="941"/>
    </row>
    <row r="230" spans="1:8" s="940" customFormat="1" ht="12" customHeight="1">
      <c r="A230" s="934"/>
      <c r="B230" s="935"/>
      <c r="C230" s="936"/>
      <c r="D230" s="937"/>
      <c r="E230" s="915"/>
      <c r="F230" s="938"/>
      <c r="G230" s="938"/>
      <c r="H230" s="941"/>
    </row>
    <row r="231" spans="1:8" s="940" customFormat="1" ht="12" customHeight="1">
      <c r="A231" s="934"/>
      <c r="B231" s="935"/>
      <c r="C231" s="936"/>
      <c r="D231" s="937"/>
      <c r="E231" s="915"/>
      <c r="F231" s="938"/>
      <c r="G231" s="938"/>
      <c r="H231" s="941"/>
    </row>
    <row r="232" spans="1:8" s="940" customFormat="1" ht="12" customHeight="1">
      <c r="A232" s="934"/>
      <c r="B232" s="935"/>
      <c r="C232" s="936"/>
      <c r="D232" s="937"/>
      <c r="E232" s="915"/>
      <c r="F232" s="938"/>
      <c r="G232" s="938"/>
      <c r="H232" s="941"/>
    </row>
    <row r="233" spans="1:8" s="940" customFormat="1" ht="12" customHeight="1">
      <c r="A233" s="934"/>
      <c r="B233" s="935"/>
      <c r="C233" s="936"/>
      <c r="D233" s="937"/>
      <c r="E233" s="915"/>
      <c r="F233" s="938"/>
      <c r="G233" s="938"/>
      <c r="H233" s="941"/>
    </row>
    <row r="234" spans="1:8" s="940" customFormat="1" ht="12" customHeight="1">
      <c r="A234" s="934"/>
      <c r="B234" s="935"/>
      <c r="C234" s="936"/>
      <c r="D234" s="937"/>
      <c r="E234" s="915"/>
      <c r="F234" s="938"/>
      <c r="G234" s="938"/>
      <c r="H234" s="941"/>
    </row>
    <row r="235" spans="1:8" s="940" customFormat="1" ht="12" customHeight="1">
      <c r="A235" s="934"/>
      <c r="B235" s="935"/>
      <c r="C235" s="936"/>
      <c r="D235" s="937"/>
      <c r="E235" s="915"/>
      <c r="F235" s="938"/>
      <c r="G235" s="938"/>
      <c r="H235" s="941"/>
    </row>
    <row r="236" spans="1:8" s="940" customFormat="1" ht="12" customHeight="1">
      <c r="A236" s="934"/>
      <c r="B236" s="935"/>
      <c r="C236" s="936"/>
      <c r="D236" s="937"/>
      <c r="E236" s="915"/>
      <c r="F236" s="938"/>
      <c r="G236" s="938"/>
      <c r="H236" s="941"/>
    </row>
    <row r="237" spans="1:8" s="940" customFormat="1" ht="12" customHeight="1">
      <c r="A237" s="934"/>
      <c r="B237" s="935"/>
      <c r="C237" s="936"/>
      <c r="D237" s="937"/>
      <c r="E237" s="915"/>
      <c r="F237" s="938"/>
      <c r="G237" s="938"/>
      <c r="H237" s="941"/>
    </row>
    <row r="238" spans="1:8" s="940" customFormat="1" ht="12" customHeight="1">
      <c r="A238" s="934"/>
      <c r="B238" s="935"/>
      <c r="C238" s="936"/>
      <c r="D238" s="937"/>
      <c r="E238" s="915"/>
      <c r="F238" s="938"/>
      <c r="G238" s="938"/>
      <c r="H238" s="941"/>
    </row>
    <row r="239" spans="1:8" s="940" customFormat="1" ht="12" customHeight="1">
      <c r="A239" s="934"/>
      <c r="B239" s="935"/>
      <c r="C239" s="936"/>
      <c r="D239" s="937"/>
      <c r="E239" s="915"/>
      <c r="F239" s="938"/>
      <c r="G239" s="938"/>
      <c r="H239" s="941"/>
    </row>
    <row r="240" spans="1:8" s="940" customFormat="1" ht="12" customHeight="1">
      <c r="A240" s="934"/>
      <c r="B240" s="935"/>
      <c r="C240" s="936"/>
      <c r="D240" s="937"/>
      <c r="E240" s="915"/>
      <c r="F240" s="938"/>
      <c r="G240" s="938"/>
      <c r="H240" s="941"/>
    </row>
    <row r="241" spans="1:8" s="940" customFormat="1" ht="12" customHeight="1">
      <c r="A241" s="934"/>
      <c r="B241" s="935"/>
      <c r="C241" s="936"/>
      <c r="D241" s="937"/>
      <c r="E241" s="915"/>
      <c r="F241" s="938"/>
      <c r="G241" s="938"/>
      <c r="H241" s="941"/>
    </row>
    <row r="242" spans="1:8" s="940" customFormat="1" ht="12" customHeight="1">
      <c r="A242" s="934"/>
      <c r="B242" s="935"/>
      <c r="C242" s="936"/>
      <c r="D242" s="937"/>
      <c r="E242" s="915"/>
      <c r="F242" s="938"/>
      <c r="G242" s="938"/>
      <c r="H242" s="941"/>
    </row>
    <row r="243" spans="1:8" s="940" customFormat="1" ht="12" customHeight="1">
      <c r="A243" s="934"/>
      <c r="B243" s="935"/>
      <c r="C243" s="936"/>
      <c r="D243" s="937"/>
      <c r="E243" s="915"/>
      <c r="F243" s="938"/>
      <c r="G243" s="938"/>
      <c r="H243" s="941"/>
    </row>
    <row r="244" spans="1:8" s="940" customFormat="1" ht="12" customHeight="1">
      <c r="A244" s="934"/>
      <c r="B244" s="935"/>
      <c r="C244" s="936"/>
      <c r="D244" s="937"/>
      <c r="E244" s="915"/>
      <c r="F244" s="938"/>
      <c r="G244" s="938"/>
      <c r="H244" s="941"/>
    </row>
    <row r="245" spans="1:8" s="940" customFormat="1" ht="12" customHeight="1">
      <c r="A245" s="934"/>
      <c r="B245" s="935"/>
      <c r="C245" s="936"/>
      <c r="D245" s="937"/>
      <c r="E245" s="915"/>
      <c r="F245" s="938"/>
      <c r="G245" s="938"/>
      <c r="H245" s="941"/>
    </row>
    <row r="246" spans="1:8" s="940" customFormat="1" ht="12" customHeight="1">
      <c r="A246" s="934"/>
      <c r="B246" s="935"/>
      <c r="C246" s="936"/>
      <c r="D246" s="937"/>
      <c r="E246" s="915"/>
      <c r="F246" s="938"/>
      <c r="G246" s="938"/>
      <c r="H246" s="941"/>
    </row>
    <row r="247" spans="1:8" s="940" customFormat="1" ht="12" customHeight="1">
      <c r="A247" s="934"/>
      <c r="B247" s="935"/>
      <c r="C247" s="936"/>
      <c r="D247" s="937"/>
      <c r="E247" s="915"/>
      <c r="F247" s="938"/>
      <c r="G247" s="938"/>
      <c r="H247" s="941"/>
    </row>
    <row r="248" spans="1:8" s="940" customFormat="1" ht="12" customHeight="1">
      <c r="A248" s="934"/>
      <c r="B248" s="935"/>
      <c r="C248" s="936"/>
      <c r="D248" s="937"/>
      <c r="E248" s="915"/>
      <c r="F248" s="938"/>
      <c r="G248" s="938"/>
      <c r="H248" s="941"/>
    </row>
    <row r="249" spans="1:8" s="940" customFormat="1" ht="12" customHeight="1">
      <c r="A249" s="934"/>
      <c r="B249" s="935"/>
      <c r="C249" s="936"/>
      <c r="D249" s="937"/>
      <c r="E249" s="915"/>
      <c r="F249" s="938"/>
      <c r="G249" s="938"/>
      <c r="H249" s="941"/>
    </row>
    <row r="250" spans="1:8">
      <c r="A250" s="220"/>
      <c r="B250" s="220"/>
      <c r="C250" s="220"/>
      <c r="D250" s="220"/>
      <c r="E250" s="220"/>
      <c r="F250" s="1085"/>
      <c r="G250" s="1085"/>
      <c r="H250" s="220"/>
    </row>
    <row r="251" spans="1:8">
      <c r="A251" s="220"/>
      <c r="B251" s="220"/>
      <c r="C251" s="220"/>
      <c r="D251" s="220"/>
      <c r="E251" s="220"/>
      <c r="F251" s="1085"/>
      <c r="G251" s="1085"/>
      <c r="H251" s="220"/>
    </row>
    <row r="252" spans="1:8">
      <c r="A252" s="220"/>
      <c r="B252" s="220"/>
      <c r="C252" s="220"/>
      <c r="D252" s="220"/>
      <c r="E252" s="220"/>
      <c r="F252" s="1085"/>
      <c r="G252" s="1085"/>
      <c r="H252" s="220"/>
    </row>
    <row r="253" spans="1:8">
      <c r="A253" s="220"/>
      <c r="B253" s="220"/>
      <c r="C253" s="220"/>
      <c r="D253" s="220"/>
      <c r="E253" s="220"/>
      <c r="F253" s="1085"/>
      <c r="G253" s="1085"/>
      <c r="H253" s="220"/>
    </row>
    <row r="254" spans="1:8">
      <c r="A254" s="220"/>
      <c r="B254" s="220"/>
      <c r="C254" s="220"/>
      <c r="D254" s="220"/>
      <c r="E254" s="220"/>
      <c r="F254" s="1085"/>
      <c r="G254" s="1085"/>
      <c r="H254" s="220"/>
    </row>
    <row r="255" spans="1:8">
      <c r="A255" s="220"/>
      <c r="B255" s="220"/>
      <c r="C255" s="220"/>
      <c r="D255" s="220"/>
      <c r="E255" s="220"/>
      <c r="F255" s="1085"/>
      <c r="G255" s="1085"/>
      <c r="H255" s="220"/>
    </row>
    <row r="256" spans="1:8">
      <c r="A256" s="220"/>
      <c r="B256" s="220"/>
      <c r="C256" s="220"/>
      <c r="D256" s="220"/>
      <c r="E256" s="220"/>
      <c r="F256" s="1085"/>
      <c r="G256" s="1085"/>
      <c r="H256" s="220"/>
    </row>
    <row r="257" spans="1:8">
      <c r="A257" s="220"/>
      <c r="B257" s="220"/>
      <c r="C257" s="220"/>
      <c r="D257" s="220"/>
      <c r="E257" s="220"/>
      <c r="F257" s="1085"/>
      <c r="G257" s="1085"/>
      <c r="H257" s="220"/>
    </row>
    <row r="258" spans="1:8">
      <c r="A258" s="220"/>
      <c r="B258" s="220"/>
      <c r="C258" s="220"/>
      <c r="D258" s="220"/>
      <c r="E258" s="220"/>
      <c r="F258" s="1085"/>
      <c r="G258" s="1085"/>
      <c r="H258" s="220"/>
    </row>
    <row r="259" spans="1:8">
      <c r="A259" s="220"/>
      <c r="B259" s="220"/>
      <c r="C259" s="220"/>
      <c r="D259" s="220"/>
      <c r="E259" s="220"/>
      <c r="F259" s="1085"/>
      <c r="G259" s="1085"/>
      <c r="H259" s="220"/>
    </row>
    <row r="260" spans="1:8">
      <c r="A260" s="220"/>
      <c r="B260" s="220"/>
      <c r="C260" s="220"/>
      <c r="D260" s="220"/>
      <c r="E260" s="220"/>
      <c r="F260" s="1085"/>
      <c r="G260" s="1085"/>
      <c r="H260" s="220"/>
    </row>
    <row r="261" spans="1:8">
      <c r="A261" s="220"/>
      <c r="B261" s="220"/>
      <c r="C261" s="220"/>
      <c r="D261" s="220"/>
      <c r="E261" s="220"/>
      <c r="F261" s="1085"/>
      <c r="G261" s="1085"/>
      <c r="H261" s="220"/>
    </row>
    <row r="262" spans="1:8">
      <c r="A262" s="220"/>
      <c r="B262" s="220"/>
      <c r="C262" s="220"/>
      <c r="D262" s="220"/>
      <c r="E262" s="220"/>
      <c r="F262" s="1085"/>
      <c r="G262" s="1085"/>
      <c r="H262" s="220"/>
    </row>
    <row r="263" spans="1:8">
      <c r="A263" s="220"/>
      <c r="B263" s="220"/>
      <c r="C263" s="220"/>
      <c r="D263" s="220"/>
      <c r="E263" s="220"/>
      <c r="F263" s="1085"/>
      <c r="G263" s="1085"/>
      <c r="H263" s="220"/>
    </row>
    <row r="264" spans="1:8">
      <c r="A264" s="220"/>
      <c r="B264" s="220"/>
      <c r="C264" s="220"/>
      <c r="D264" s="220"/>
      <c r="E264" s="220"/>
      <c r="F264" s="1085"/>
      <c r="G264" s="1085"/>
      <c r="H264" s="220"/>
    </row>
    <row r="265" spans="1:8">
      <c r="A265" s="220"/>
      <c r="B265" s="220"/>
      <c r="C265" s="220"/>
      <c r="D265" s="220"/>
      <c r="E265" s="220"/>
      <c r="F265" s="1085"/>
      <c r="G265" s="1085"/>
      <c r="H265" s="220"/>
    </row>
    <row r="266" spans="1:8">
      <c r="A266" s="220"/>
      <c r="B266" s="220"/>
      <c r="C266" s="220"/>
      <c r="D266" s="220"/>
      <c r="E266" s="220"/>
      <c r="F266" s="1085"/>
      <c r="G266" s="1085"/>
      <c r="H266" s="220"/>
    </row>
    <row r="267" spans="1:8">
      <c r="A267" s="220"/>
      <c r="B267" s="220"/>
      <c r="C267" s="220"/>
      <c r="D267" s="220"/>
      <c r="E267" s="220"/>
      <c r="F267" s="1085"/>
      <c r="G267" s="1085"/>
      <c r="H267" s="220"/>
    </row>
    <row r="268" spans="1:8">
      <c r="A268" s="220"/>
      <c r="B268" s="220"/>
      <c r="C268" s="220"/>
      <c r="D268" s="220"/>
      <c r="E268" s="220"/>
      <c r="F268" s="1085"/>
      <c r="G268" s="1085"/>
      <c r="H268" s="220"/>
    </row>
    <row r="269" spans="1:8">
      <c r="A269" s="220"/>
      <c r="B269" s="220"/>
      <c r="C269" s="220"/>
      <c r="D269" s="220"/>
      <c r="E269" s="220"/>
      <c r="F269" s="1085"/>
      <c r="G269" s="1085"/>
      <c r="H269" s="220"/>
    </row>
    <row r="270" spans="1:8">
      <c r="A270" s="220"/>
      <c r="B270" s="220"/>
      <c r="C270" s="220"/>
      <c r="D270" s="220"/>
      <c r="E270" s="220"/>
      <c r="F270" s="1085"/>
      <c r="G270" s="1085"/>
      <c r="H270" s="220"/>
    </row>
    <row r="271" spans="1:8">
      <c r="A271" s="220"/>
      <c r="B271" s="220"/>
      <c r="C271" s="220"/>
      <c r="D271" s="220"/>
      <c r="E271" s="220"/>
      <c r="F271" s="1085"/>
      <c r="G271" s="1085"/>
      <c r="H271" s="220"/>
    </row>
    <row r="272" spans="1:8">
      <c r="A272" s="220"/>
      <c r="B272" s="220"/>
      <c r="C272" s="220"/>
      <c r="D272" s="220"/>
      <c r="E272" s="220"/>
      <c r="F272" s="1085"/>
      <c r="G272" s="1085"/>
      <c r="H272" s="220"/>
    </row>
    <row r="273" spans="1:8">
      <c r="A273" s="220"/>
      <c r="B273" s="220"/>
      <c r="C273" s="220"/>
      <c r="D273" s="220"/>
      <c r="E273" s="220"/>
      <c r="F273" s="1085"/>
      <c r="G273" s="1085"/>
      <c r="H273" s="220"/>
    </row>
    <row r="274" spans="1:8">
      <c r="A274" s="220"/>
      <c r="B274" s="220"/>
      <c r="C274" s="220"/>
      <c r="D274" s="220"/>
      <c r="E274" s="220"/>
      <c r="F274" s="1085"/>
      <c r="G274" s="1085"/>
      <c r="H274" s="220"/>
    </row>
    <row r="275" spans="1:8">
      <c r="A275" s="220"/>
      <c r="B275" s="220"/>
      <c r="C275" s="220"/>
      <c r="D275" s="220"/>
      <c r="E275" s="220"/>
      <c r="F275" s="1085"/>
      <c r="G275" s="1085"/>
      <c r="H275" s="220"/>
    </row>
    <row r="276" spans="1:8">
      <c r="A276" s="220"/>
      <c r="B276" s="220"/>
      <c r="C276" s="220"/>
      <c r="D276" s="220"/>
      <c r="E276" s="220"/>
      <c r="F276" s="1085"/>
      <c r="G276" s="1085"/>
      <c r="H276" s="220"/>
    </row>
    <row r="277" spans="1:8">
      <c r="A277" s="220"/>
      <c r="B277" s="220"/>
      <c r="C277" s="220"/>
      <c r="D277" s="220"/>
      <c r="E277" s="220"/>
      <c r="F277" s="1085"/>
      <c r="G277" s="1085"/>
      <c r="H277" s="220"/>
    </row>
    <row r="278" spans="1:8">
      <c r="A278" s="220"/>
      <c r="B278" s="220"/>
      <c r="C278" s="220"/>
      <c r="D278" s="220"/>
      <c r="E278" s="220"/>
      <c r="F278" s="1085"/>
      <c r="G278" s="1085"/>
      <c r="H278" s="220"/>
    </row>
    <row r="279" spans="1:8">
      <c r="A279" s="220"/>
      <c r="B279" s="220"/>
      <c r="C279" s="220"/>
      <c r="D279" s="220"/>
      <c r="E279" s="220"/>
      <c r="F279" s="1085"/>
      <c r="G279" s="1085"/>
      <c r="H279" s="220"/>
    </row>
    <row r="280" spans="1:8">
      <c r="A280" s="220"/>
      <c r="B280" s="220"/>
      <c r="C280" s="220"/>
      <c r="D280" s="220"/>
      <c r="E280" s="220"/>
      <c r="F280" s="1085"/>
      <c r="G280" s="1085"/>
      <c r="H280" s="220"/>
    </row>
    <row r="281" spans="1:8">
      <c r="A281" s="220"/>
      <c r="B281" s="220"/>
      <c r="C281" s="220"/>
      <c r="D281" s="220"/>
      <c r="E281" s="220"/>
      <c r="F281" s="1085"/>
      <c r="G281" s="1085"/>
      <c r="H281" s="220"/>
    </row>
    <row r="282" spans="1:8">
      <c r="A282" s="220"/>
      <c r="B282" s="220"/>
      <c r="C282" s="220"/>
      <c r="D282" s="220"/>
      <c r="E282" s="220"/>
      <c r="F282" s="1085"/>
      <c r="G282" s="1085"/>
      <c r="H282" s="220"/>
    </row>
    <row r="283" spans="1:8">
      <c r="A283" s="220"/>
      <c r="B283" s="220"/>
      <c r="C283" s="220"/>
      <c r="D283" s="220"/>
      <c r="E283" s="220"/>
      <c r="F283" s="1085"/>
      <c r="G283" s="1085"/>
      <c r="H283" s="220"/>
    </row>
    <row r="284" spans="1:8">
      <c r="A284" s="220"/>
      <c r="B284" s="220"/>
      <c r="C284" s="220"/>
      <c r="D284" s="220"/>
      <c r="E284" s="220"/>
      <c r="F284" s="1085"/>
      <c r="G284" s="1085"/>
      <c r="H284" s="220"/>
    </row>
    <row r="285" spans="1:8">
      <c r="A285" s="220"/>
      <c r="B285" s="220"/>
      <c r="C285" s="220"/>
      <c r="D285" s="220"/>
      <c r="E285" s="220"/>
      <c r="F285" s="1085"/>
      <c r="G285" s="1085"/>
      <c r="H285" s="220"/>
    </row>
    <row r="286" spans="1:8">
      <c r="A286" s="220"/>
      <c r="B286" s="220"/>
      <c r="C286" s="220"/>
      <c r="D286" s="220"/>
      <c r="E286" s="220"/>
      <c r="F286" s="1085"/>
      <c r="G286" s="1085"/>
      <c r="H286" s="220"/>
    </row>
    <row r="287" spans="1:8">
      <c r="A287" s="220"/>
      <c r="B287" s="220"/>
      <c r="C287" s="220"/>
      <c r="D287" s="220"/>
      <c r="E287" s="220"/>
      <c r="F287" s="1085"/>
      <c r="G287" s="1085"/>
      <c r="H287" s="220"/>
    </row>
    <row r="288" spans="1:8">
      <c r="A288" s="220"/>
      <c r="B288" s="220"/>
      <c r="C288" s="220"/>
      <c r="D288" s="220"/>
      <c r="E288" s="220"/>
      <c r="F288" s="1085"/>
      <c r="G288" s="1085"/>
      <c r="H288" s="220"/>
    </row>
    <row r="289" spans="1:8">
      <c r="A289" s="220"/>
      <c r="B289" s="220"/>
      <c r="C289" s="220"/>
      <c r="D289" s="220"/>
      <c r="E289" s="220"/>
      <c r="F289" s="1085"/>
      <c r="G289" s="1085"/>
      <c r="H289" s="220"/>
    </row>
    <row r="290" spans="1:8">
      <c r="A290" s="220"/>
      <c r="B290" s="220"/>
      <c r="C290" s="220"/>
      <c r="D290" s="220"/>
      <c r="E290" s="220"/>
      <c r="F290" s="1085"/>
      <c r="G290" s="1085"/>
      <c r="H290" s="220"/>
    </row>
    <row r="291" spans="1:8">
      <c r="A291" s="220"/>
      <c r="B291" s="220"/>
      <c r="C291" s="220"/>
      <c r="D291" s="220"/>
      <c r="E291" s="220"/>
      <c r="F291" s="1085"/>
      <c r="G291" s="1085"/>
      <c r="H291" s="220"/>
    </row>
    <row r="292" spans="1:8">
      <c r="A292" s="220"/>
      <c r="B292" s="220"/>
      <c r="C292" s="220"/>
      <c r="D292" s="220"/>
      <c r="E292" s="220"/>
      <c r="F292" s="1085"/>
      <c r="G292" s="1085"/>
      <c r="H292" s="220"/>
    </row>
    <row r="293" spans="1:8">
      <c r="A293" s="220"/>
      <c r="B293" s="220"/>
      <c r="C293" s="220"/>
      <c r="D293" s="220"/>
      <c r="E293" s="220"/>
      <c r="F293" s="1085"/>
      <c r="G293" s="1085"/>
      <c r="H293" s="220"/>
    </row>
    <row r="294" spans="1:8">
      <c r="A294" s="220"/>
      <c r="B294" s="220"/>
      <c r="C294" s="220"/>
      <c r="D294" s="220"/>
      <c r="E294" s="220"/>
      <c r="F294" s="1085"/>
      <c r="G294" s="1085"/>
      <c r="H294" s="220"/>
    </row>
    <row r="295" spans="1:8">
      <c r="A295" s="220"/>
      <c r="B295" s="220"/>
      <c r="C295" s="220"/>
      <c r="D295" s="220"/>
      <c r="E295" s="220"/>
      <c r="F295" s="1085"/>
      <c r="G295" s="1085"/>
      <c r="H295" s="220"/>
    </row>
    <row r="296" spans="1:8">
      <c r="A296" s="220"/>
      <c r="B296" s="220"/>
      <c r="C296" s="220"/>
      <c r="D296" s="220"/>
      <c r="E296" s="220"/>
      <c r="F296" s="1085"/>
      <c r="G296" s="1085"/>
      <c r="H296" s="220"/>
    </row>
    <row r="297" spans="1:8">
      <c r="A297" s="220"/>
      <c r="B297" s="220"/>
      <c r="C297" s="220"/>
      <c r="D297" s="220"/>
      <c r="E297" s="220"/>
      <c r="F297" s="1085"/>
      <c r="G297" s="1085"/>
      <c r="H297" s="220"/>
    </row>
    <row r="298" spans="1:8">
      <c r="A298" s="220"/>
      <c r="B298" s="220"/>
      <c r="C298" s="220"/>
      <c r="D298" s="220"/>
      <c r="E298" s="220"/>
      <c r="F298" s="1085"/>
      <c r="G298" s="1085"/>
      <c r="H298" s="220"/>
    </row>
    <row r="299" spans="1:8">
      <c r="A299" s="220"/>
      <c r="B299" s="220"/>
      <c r="C299" s="220"/>
      <c r="D299" s="220"/>
      <c r="E299" s="220"/>
      <c r="F299" s="1085"/>
      <c r="G299" s="1085"/>
      <c r="H299" s="220"/>
    </row>
    <row r="300" spans="1:8">
      <c r="A300" s="220"/>
      <c r="B300" s="220"/>
      <c r="C300" s="220"/>
      <c r="D300" s="220"/>
      <c r="E300" s="220"/>
      <c r="F300" s="1085"/>
      <c r="G300" s="1085"/>
      <c r="H300" s="220"/>
    </row>
    <row r="301" spans="1:8">
      <c r="A301" s="220"/>
      <c r="B301" s="220"/>
      <c r="C301" s="220"/>
      <c r="D301" s="220"/>
      <c r="E301" s="220"/>
      <c r="F301" s="1085"/>
      <c r="G301" s="1085"/>
      <c r="H301" s="220"/>
    </row>
    <row r="302" spans="1:8">
      <c r="A302" s="220"/>
      <c r="B302" s="220"/>
      <c r="C302" s="220"/>
      <c r="D302" s="220"/>
      <c r="E302" s="220"/>
      <c r="F302" s="1085"/>
      <c r="G302" s="1085"/>
      <c r="H302" s="220"/>
    </row>
    <row r="303" spans="1:8">
      <c r="A303" s="220"/>
      <c r="B303" s="220"/>
      <c r="C303" s="220"/>
      <c r="D303" s="220"/>
      <c r="E303" s="220"/>
      <c r="F303" s="1085"/>
      <c r="G303" s="1085"/>
      <c r="H303" s="220"/>
    </row>
    <row r="304" spans="1:8">
      <c r="A304" s="220"/>
      <c r="B304" s="220"/>
      <c r="C304" s="220"/>
      <c r="D304" s="220"/>
      <c r="E304" s="220"/>
      <c r="F304" s="1085"/>
      <c r="G304" s="1085"/>
      <c r="H304" s="220"/>
    </row>
    <row r="305" spans="1:8">
      <c r="A305" s="220"/>
      <c r="B305" s="220"/>
      <c r="C305" s="220"/>
      <c r="D305" s="220"/>
      <c r="E305" s="220"/>
      <c r="F305" s="1085"/>
      <c r="G305" s="1085"/>
      <c r="H305" s="220"/>
    </row>
    <row r="306" spans="1:8">
      <c r="A306" s="220"/>
      <c r="B306" s="220"/>
      <c r="C306" s="220"/>
      <c r="D306" s="220"/>
      <c r="E306" s="220"/>
      <c r="F306" s="1085"/>
      <c r="G306" s="1085"/>
      <c r="H306" s="220"/>
    </row>
    <row r="307" spans="1:8">
      <c r="A307" s="220"/>
      <c r="B307" s="220"/>
      <c r="C307" s="220"/>
      <c r="D307" s="220"/>
      <c r="E307" s="220"/>
      <c r="F307" s="1085"/>
      <c r="G307" s="1085"/>
      <c r="H307" s="220"/>
    </row>
    <row r="308" spans="1:8">
      <c r="A308" s="220"/>
      <c r="B308" s="220"/>
      <c r="C308" s="220"/>
      <c r="D308" s="220"/>
      <c r="E308" s="220"/>
      <c r="F308" s="1085"/>
      <c r="G308" s="1085"/>
      <c r="H308" s="220"/>
    </row>
    <row r="309" spans="1:8">
      <c r="A309" s="220"/>
      <c r="B309" s="220"/>
      <c r="C309" s="220"/>
      <c r="D309" s="220"/>
      <c r="E309" s="220"/>
      <c r="F309" s="1085"/>
      <c r="G309" s="1085"/>
      <c r="H309" s="220"/>
    </row>
    <row r="310" spans="1:8">
      <c r="A310" s="220"/>
      <c r="B310" s="220"/>
      <c r="C310" s="220"/>
      <c r="D310" s="220"/>
      <c r="E310" s="220"/>
      <c r="F310" s="1085"/>
      <c r="G310" s="1085"/>
      <c r="H310" s="220"/>
    </row>
    <row r="311" spans="1:8">
      <c r="A311" s="220"/>
      <c r="B311" s="220"/>
      <c r="C311" s="220"/>
      <c r="D311" s="220"/>
      <c r="E311" s="220"/>
      <c r="F311" s="1085"/>
      <c r="G311" s="1085"/>
      <c r="H311" s="220"/>
    </row>
    <row r="312" spans="1:8">
      <c r="A312" s="220"/>
      <c r="B312" s="220"/>
      <c r="C312" s="220"/>
      <c r="D312" s="220"/>
      <c r="E312" s="220"/>
      <c r="F312" s="1085"/>
      <c r="G312" s="1085"/>
      <c r="H312" s="220"/>
    </row>
    <row r="313" spans="1:8">
      <c r="A313" s="220"/>
      <c r="B313" s="220"/>
      <c r="C313" s="220"/>
      <c r="D313" s="220"/>
      <c r="E313" s="220"/>
      <c r="F313" s="1085"/>
      <c r="G313" s="1085"/>
      <c r="H313" s="220"/>
    </row>
    <row r="314" spans="1:8">
      <c r="A314" s="220"/>
      <c r="B314" s="220"/>
      <c r="C314" s="220"/>
      <c r="D314" s="220"/>
      <c r="E314" s="220"/>
      <c r="F314" s="1085"/>
      <c r="G314" s="1085"/>
      <c r="H314" s="220"/>
    </row>
    <row r="315" spans="1:8">
      <c r="A315" s="220"/>
      <c r="B315" s="220"/>
      <c r="C315" s="220"/>
      <c r="D315" s="220"/>
      <c r="E315" s="220"/>
      <c r="F315" s="1085"/>
      <c r="G315" s="1085"/>
      <c r="H315" s="220"/>
    </row>
    <row r="316" spans="1:8">
      <c r="A316" s="220"/>
      <c r="B316" s="220"/>
      <c r="C316" s="220"/>
      <c r="D316" s="220"/>
      <c r="E316" s="220"/>
      <c r="F316" s="1085"/>
      <c r="G316" s="1085"/>
      <c r="H316" s="220"/>
    </row>
    <row r="317" spans="1:8">
      <c r="A317" s="220"/>
      <c r="B317" s="220"/>
      <c r="C317" s="220"/>
      <c r="D317" s="220"/>
      <c r="E317" s="220"/>
      <c r="F317" s="1085"/>
      <c r="G317" s="1085"/>
      <c r="H317" s="220"/>
    </row>
    <row r="318" spans="1:8">
      <c r="A318" s="220"/>
      <c r="B318" s="220"/>
      <c r="C318" s="220"/>
      <c r="D318" s="220"/>
      <c r="E318" s="220"/>
      <c r="F318" s="1085"/>
      <c r="G318" s="1085"/>
      <c r="H318" s="220"/>
    </row>
    <row r="319" spans="1:8">
      <c r="A319" s="220"/>
      <c r="B319" s="220"/>
      <c r="C319" s="220"/>
      <c r="D319" s="220"/>
      <c r="E319" s="220"/>
      <c r="F319" s="1085"/>
      <c r="G319" s="1085"/>
      <c r="H319" s="220"/>
    </row>
    <row r="320" spans="1:8">
      <c r="A320" s="220"/>
      <c r="B320" s="220"/>
      <c r="C320" s="220"/>
      <c r="D320" s="220"/>
      <c r="E320" s="220"/>
      <c r="F320" s="1085"/>
      <c r="G320" s="1085"/>
      <c r="H320" s="220"/>
    </row>
    <row r="321" spans="1:8">
      <c r="A321" s="220"/>
      <c r="B321" s="220"/>
      <c r="C321" s="220"/>
      <c r="D321" s="220"/>
      <c r="E321" s="220"/>
      <c r="F321" s="1085"/>
      <c r="G321" s="1085"/>
      <c r="H321" s="220"/>
    </row>
    <row r="322" spans="1:8">
      <c r="A322" s="220"/>
      <c r="B322" s="220"/>
      <c r="C322" s="220"/>
      <c r="D322" s="220"/>
      <c r="E322" s="220"/>
      <c r="F322" s="220"/>
      <c r="G322" s="220"/>
      <c r="H322" s="220"/>
    </row>
    <row r="323" spans="1:8">
      <c r="A323" s="220"/>
      <c r="B323" s="220"/>
      <c r="C323" s="220"/>
      <c r="D323" s="220"/>
      <c r="E323" s="220"/>
      <c r="F323" s="220"/>
      <c r="G323" s="220"/>
      <c r="H323" s="220"/>
    </row>
    <row r="324" spans="1:8">
      <c r="A324" s="220"/>
      <c r="B324" s="220"/>
      <c r="C324" s="220"/>
      <c r="D324" s="220"/>
      <c r="E324" s="220"/>
      <c r="F324" s="220"/>
      <c r="G324" s="220"/>
      <c r="H324" s="220"/>
    </row>
    <row r="325" spans="1:8">
      <c r="A325" s="220"/>
      <c r="B325" s="220"/>
      <c r="C325" s="220"/>
      <c r="D325" s="220"/>
      <c r="E325" s="220"/>
      <c r="F325" s="220"/>
      <c r="G325" s="220"/>
      <c r="H325" s="220"/>
    </row>
    <row r="326" spans="1:8">
      <c r="A326" s="220"/>
      <c r="B326" s="220"/>
      <c r="C326" s="220"/>
      <c r="D326" s="220"/>
      <c r="E326" s="220"/>
      <c r="F326" s="220"/>
      <c r="G326" s="220"/>
      <c r="H326" s="220"/>
    </row>
    <row r="327" spans="1:8">
      <c r="A327" s="220"/>
      <c r="B327" s="220"/>
      <c r="C327" s="220"/>
      <c r="D327" s="220"/>
      <c r="E327" s="220"/>
      <c r="F327" s="220"/>
      <c r="G327" s="220"/>
      <c r="H327" s="220"/>
    </row>
    <row r="328" spans="1:8">
      <c r="A328" s="220"/>
      <c r="B328" s="220"/>
      <c r="C328" s="220"/>
      <c r="D328" s="220"/>
      <c r="E328" s="220"/>
      <c r="F328" s="220"/>
      <c r="G328" s="220"/>
      <c r="H328" s="220"/>
    </row>
    <row r="329" spans="1:8">
      <c r="A329" s="220"/>
      <c r="B329" s="220"/>
      <c r="C329" s="220"/>
      <c r="D329" s="220"/>
      <c r="E329" s="220"/>
      <c r="F329" s="220"/>
      <c r="G329" s="220"/>
      <c r="H329" s="220"/>
    </row>
    <row r="330" spans="1:8">
      <c r="A330" s="220"/>
      <c r="B330" s="220"/>
      <c r="C330" s="220"/>
      <c r="D330" s="220"/>
      <c r="E330" s="220"/>
      <c r="F330" s="220"/>
      <c r="G330" s="220"/>
      <c r="H330" s="220"/>
    </row>
    <row r="331" spans="1:8">
      <c r="A331" s="220"/>
      <c r="B331" s="220"/>
      <c r="C331" s="220"/>
      <c r="D331" s="220"/>
      <c r="E331" s="220"/>
      <c r="F331" s="220"/>
      <c r="G331" s="220"/>
      <c r="H331" s="220"/>
    </row>
    <row r="332" spans="1:8">
      <c r="A332" s="220"/>
      <c r="B332" s="220"/>
      <c r="C332" s="220"/>
      <c r="D332" s="220"/>
      <c r="E332" s="220"/>
      <c r="F332" s="220"/>
      <c r="G332" s="220"/>
      <c r="H332" s="220"/>
    </row>
    <row r="333" spans="1:8">
      <c r="A333" s="220"/>
      <c r="B333" s="220"/>
      <c r="C333" s="220"/>
      <c r="D333" s="220"/>
      <c r="E333" s="220"/>
      <c r="F333" s="220"/>
      <c r="G333" s="220"/>
      <c r="H333" s="220"/>
    </row>
    <row r="334" spans="1:8">
      <c r="A334" s="220"/>
      <c r="B334" s="220"/>
      <c r="C334" s="220"/>
      <c r="D334" s="220"/>
      <c r="E334" s="220"/>
      <c r="F334" s="220"/>
      <c r="G334" s="220"/>
      <c r="H334" s="220"/>
    </row>
    <row r="335" spans="1:8">
      <c r="A335" s="220"/>
      <c r="B335" s="220"/>
      <c r="C335" s="220"/>
      <c r="D335" s="220"/>
      <c r="E335" s="220"/>
      <c r="F335" s="220"/>
      <c r="G335" s="220"/>
      <c r="H335" s="220"/>
    </row>
    <row r="336" spans="1:8">
      <c r="A336" s="220"/>
      <c r="B336" s="220"/>
      <c r="C336" s="220"/>
      <c r="D336" s="220"/>
      <c r="E336" s="220"/>
      <c r="F336" s="220"/>
      <c r="G336" s="220"/>
      <c r="H336" s="220"/>
    </row>
    <row r="337" spans="1:8">
      <c r="A337" s="220"/>
      <c r="B337" s="220"/>
      <c r="C337" s="220"/>
      <c r="D337" s="220"/>
      <c r="E337" s="220"/>
      <c r="F337" s="220"/>
      <c r="G337" s="220"/>
      <c r="H337" s="220"/>
    </row>
    <row r="338" spans="1:8">
      <c r="A338" s="220"/>
      <c r="B338" s="220"/>
      <c r="C338" s="220"/>
      <c r="D338" s="220"/>
      <c r="E338" s="220"/>
      <c r="F338" s="220"/>
      <c r="G338" s="220"/>
      <c r="H338" s="220"/>
    </row>
    <row r="339" spans="1:8">
      <c r="A339" s="220"/>
      <c r="B339" s="220"/>
      <c r="C339" s="220"/>
      <c r="D339" s="220"/>
      <c r="E339" s="220"/>
      <c r="F339" s="220"/>
      <c r="G339" s="220"/>
      <c r="H339" s="220"/>
    </row>
    <row r="340" spans="1:8">
      <c r="A340" s="220"/>
      <c r="B340" s="220"/>
      <c r="C340" s="220"/>
      <c r="D340" s="220"/>
      <c r="E340" s="220"/>
      <c r="F340" s="220"/>
      <c r="G340" s="220"/>
      <c r="H340" s="220"/>
    </row>
    <row r="341" spans="1:8">
      <c r="A341" s="220"/>
      <c r="B341" s="220"/>
      <c r="C341" s="220"/>
      <c r="D341" s="220"/>
      <c r="E341" s="220"/>
      <c r="F341" s="220"/>
      <c r="G341" s="220"/>
      <c r="H341" s="220"/>
    </row>
    <row r="342" spans="1:8">
      <c r="A342" s="220"/>
      <c r="B342" s="220"/>
      <c r="C342" s="220"/>
      <c r="D342" s="220"/>
      <c r="E342" s="220"/>
      <c r="F342" s="220"/>
      <c r="G342" s="220"/>
      <c r="H342" s="220"/>
    </row>
    <row r="343" spans="1:8">
      <c r="A343" s="220"/>
      <c r="B343" s="220"/>
      <c r="C343" s="220"/>
      <c r="D343" s="220"/>
      <c r="E343" s="220"/>
      <c r="F343" s="220"/>
      <c r="G343" s="220"/>
      <c r="H343" s="220"/>
    </row>
    <row r="344" spans="1:8">
      <c r="A344" s="220"/>
      <c r="B344" s="220"/>
      <c r="C344" s="220"/>
      <c r="D344" s="220"/>
      <c r="E344" s="220"/>
      <c r="F344" s="220"/>
      <c r="G344" s="220"/>
      <c r="H344" s="220"/>
    </row>
    <row r="345" spans="1:8">
      <c r="A345" s="220"/>
      <c r="B345" s="220"/>
      <c r="C345" s="220"/>
      <c r="D345" s="220"/>
      <c r="E345" s="220"/>
      <c r="F345" s="220"/>
      <c r="G345" s="220"/>
      <c r="H345" s="220"/>
    </row>
    <row r="346" spans="1:8">
      <c r="A346" s="220"/>
      <c r="B346" s="220"/>
      <c r="C346" s="220"/>
      <c r="D346" s="220"/>
      <c r="E346" s="220"/>
      <c r="F346" s="220"/>
      <c r="G346" s="220"/>
      <c r="H346" s="220"/>
    </row>
    <row r="347" spans="1:8">
      <c r="A347" s="220"/>
      <c r="B347" s="220"/>
      <c r="C347" s="220"/>
      <c r="D347" s="220"/>
      <c r="E347" s="220"/>
      <c r="F347" s="220"/>
      <c r="G347" s="220"/>
      <c r="H347" s="220"/>
    </row>
    <row r="348" spans="1:8">
      <c r="A348" s="220"/>
      <c r="B348" s="220"/>
      <c r="C348" s="220"/>
      <c r="D348" s="220"/>
      <c r="E348" s="220"/>
      <c r="F348" s="220"/>
      <c r="G348" s="220"/>
      <c r="H348" s="220"/>
    </row>
    <row r="349" spans="1:8">
      <c r="A349" s="220"/>
      <c r="B349" s="220"/>
      <c r="C349" s="220"/>
      <c r="D349" s="220"/>
      <c r="E349" s="220"/>
      <c r="F349" s="220"/>
      <c r="G349" s="220"/>
      <c r="H349" s="220"/>
    </row>
    <row r="350" spans="1:8">
      <c r="A350" s="220"/>
      <c r="B350" s="220"/>
      <c r="C350" s="220"/>
      <c r="D350" s="220"/>
      <c r="E350" s="220"/>
      <c r="F350" s="220"/>
      <c r="G350" s="220"/>
      <c r="H350" s="220"/>
    </row>
    <row r="351" spans="1:8">
      <c r="A351" s="220"/>
      <c r="B351" s="220"/>
      <c r="C351" s="220"/>
      <c r="D351" s="220"/>
      <c r="E351" s="220"/>
      <c r="F351" s="220"/>
      <c r="G351" s="220"/>
      <c r="H351" s="220"/>
    </row>
    <row r="352" spans="1:8">
      <c r="A352" s="220"/>
      <c r="B352" s="220"/>
      <c r="C352" s="220"/>
      <c r="D352" s="220"/>
      <c r="E352" s="220"/>
      <c r="F352" s="220"/>
      <c r="G352" s="220"/>
      <c r="H352" s="220"/>
    </row>
    <row r="353" spans="1:8">
      <c r="A353" s="220"/>
      <c r="B353" s="220"/>
      <c r="C353" s="220"/>
      <c r="D353" s="220"/>
      <c r="E353" s="220"/>
      <c r="F353" s="220"/>
      <c r="G353" s="220"/>
      <c r="H353" s="220"/>
    </row>
    <row r="354" spans="1:8">
      <c r="A354" s="220"/>
      <c r="B354" s="220"/>
      <c r="C354" s="220"/>
      <c r="D354" s="220"/>
      <c r="E354" s="220"/>
      <c r="F354" s="220"/>
      <c r="G354" s="220"/>
      <c r="H354" s="220"/>
    </row>
    <row r="355" spans="1:8">
      <c r="A355" s="220"/>
      <c r="B355" s="220"/>
      <c r="C355" s="220"/>
      <c r="D355" s="220"/>
      <c r="E355" s="220"/>
      <c r="F355" s="220"/>
      <c r="G355" s="220"/>
      <c r="H355" s="220"/>
    </row>
    <row r="356" spans="1:8">
      <c r="A356" s="220"/>
      <c r="B356" s="220"/>
      <c r="C356" s="220"/>
      <c r="D356" s="220"/>
      <c r="E356" s="220"/>
      <c r="F356" s="220"/>
      <c r="G356" s="220"/>
      <c r="H356" s="220"/>
    </row>
    <row r="357" spans="1:8">
      <c r="A357" s="220"/>
      <c r="B357" s="220"/>
      <c r="C357" s="220"/>
      <c r="D357" s="220"/>
      <c r="E357" s="220"/>
      <c r="F357" s="220"/>
      <c r="G357" s="220"/>
      <c r="H357" s="220"/>
    </row>
    <row r="358" spans="1:8">
      <c r="A358" s="220"/>
      <c r="B358" s="220"/>
      <c r="C358" s="220"/>
      <c r="D358" s="220"/>
      <c r="E358" s="220"/>
      <c r="F358" s="220"/>
      <c r="G358" s="220"/>
      <c r="H358" s="220"/>
    </row>
    <row r="359" spans="1:8">
      <c r="A359" s="220"/>
      <c r="B359" s="220"/>
      <c r="C359" s="220"/>
      <c r="D359" s="220"/>
      <c r="E359" s="220"/>
      <c r="F359" s="220"/>
      <c r="G359" s="220"/>
      <c r="H359" s="220"/>
    </row>
    <row r="360" spans="1:8">
      <c r="A360" s="220"/>
      <c r="B360" s="220"/>
      <c r="C360" s="220"/>
      <c r="D360" s="220"/>
      <c r="E360" s="220"/>
      <c r="F360" s="220"/>
      <c r="G360" s="220"/>
      <c r="H360" s="220"/>
    </row>
    <row r="361" spans="1:8">
      <c r="A361" s="220"/>
      <c r="B361" s="220"/>
      <c r="C361" s="220"/>
      <c r="D361" s="220"/>
      <c r="E361" s="220"/>
      <c r="F361" s="220"/>
      <c r="G361" s="220"/>
      <c r="H361" s="220"/>
    </row>
    <row r="362" spans="1:8">
      <c r="A362" s="220"/>
      <c r="B362" s="220"/>
      <c r="C362" s="220"/>
      <c r="D362" s="220"/>
      <c r="E362" s="220"/>
      <c r="F362" s="220"/>
      <c r="G362" s="220"/>
      <c r="H362" s="220"/>
    </row>
    <row r="363" spans="1:8">
      <c r="A363" s="220"/>
      <c r="B363" s="220"/>
      <c r="C363" s="220"/>
      <c r="D363" s="220"/>
      <c r="E363" s="220"/>
      <c r="F363" s="220"/>
      <c r="G363" s="220"/>
      <c r="H363" s="220"/>
    </row>
    <row r="364" spans="1:8">
      <c r="A364" s="220"/>
      <c r="B364" s="220"/>
      <c r="C364" s="220"/>
      <c r="D364" s="220"/>
      <c r="E364" s="220"/>
      <c r="F364" s="220"/>
      <c r="G364" s="220"/>
      <c r="H364" s="220"/>
    </row>
    <row r="365" spans="1:8">
      <c r="A365" s="220"/>
      <c r="B365" s="220"/>
      <c r="C365" s="220"/>
      <c r="D365" s="220"/>
      <c r="E365" s="220"/>
      <c r="F365" s="220"/>
      <c r="G365" s="220"/>
      <c r="H365" s="220"/>
    </row>
    <row r="366" spans="1:8">
      <c r="A366" s="220"/>
      <c r="B366" s="220"/>
      <c r="C366" s="220"/>
      <c r="D366" s="220"/>
      <c r="E366" s="220"/>
      <c r="F366" s="220"/>
      <c r="G366" s="220"/>
      <c r="H366" s="220"/>
    </row>
    <row r="367" spans="1:8">
      <c r="A367" s="220"/>
      <c r="B367" s="220"/>
      <c r="C367" s="220"/>
      <c r="D367" s="220"/>
      <c r="E367" s="220"/>
      <c r="F367" s="220"/>
      <c r="G367" s="220"/>
      <c r="H367" s="220"/>
    </row>
    <row r="368" spans="1:8">
      <c r="A368" s="220"/>
      <c r="B368" s="220"/>
      <c r="C368" s="220"/>
      <c r="D368" s="220"/>
      <c r="E368" s="220"/>
      <c r="F368" s="220"/>
      <c r="G368" s="220"/>
      <c r="H368" s="220"/>
    </row>
    <row r="369" spans="1:8">
      <c r="A369" s="220"/>
      <c r="B369" s="220"/>
      <c r="C369" s="220"/>
      <c r="D369" s="220"/>
      <c r="E369" s="220"/>
      <c r="F369" s="220"/>
      <c r="G369" s="220"/>
      <c r="H369" s="220"/>
    </row>
    <row r="370" spans="1:8">
      <c r="A370" s="220"/>
      <c r="B370" s="220"/>
      <c r="C370" s="220"/>
      <c r="D370" s="220"/>
      <c r="E370" s="220"/>
      <c r="F370" s="220"/>
      <c r="G370" s="220"/>
      <c r="H370" s="220"/>
    </row>
    <row r="371" spans="1:8">
      <c r="A371" s="220"/>
      <c r="B371" s="220"/>
      <c r="C371" s="220"/>
      <c r="D371" s="220"/>
      <c r="E371" s="220"/>
      <c r="F371" s="220"/>
      <c r="G371" s="220"/>
      <c r="H371" s="220"/>
    </row>
    <row r="372" spans="1:8">
      <c r="A372" s="220"/>
      <c r="B372" s="220"/>
      <c r="C372" s="220"/>
      <c r="D372" s="220"/>
      <c r="E372" s="220"/>
      <c r="F372" s="220"/>
      <c r="G372" s="220"/>
      <c r="H372" s="220"/>
    </row>
    <row r="373" spans="1:8">
      <c r="A373" s="220"/>
      <c r="B373" s="220"/>
      <c r="C373" s="220"/>
      <c r="D373" s="220"/>
      <c r="E373" s="220"/>
      <c r="F373" s="220"/>
      <c r="G373" s="220"/>
      <c r="H373" s="220"/>
    </row>
    <row r="374" spans="1:8">
      <c r="A374" s="220"/>
      <c r="B374" s="220"/>
      <c r="C374" s="220"/>
      <c r="D374" s="220"/>
      <c r="E374" s="220"/>
      <c r="F374" s="220"/>
      <c r="G374" s="220"/>
      <c r="H374" s="220"/>
    </row>
    <row r="375" spans="1:8">
      <c r="A375" s="220"/>
      <c r="B375" s="220"/>
      <c r="C375" s="220"/>
      <c r="D375" s="220"/>
      <c r="E375" s="220"/>
      <c r="F375" s="220"/>
      <c r="G375" s="220"/>
      <c r="H375" s="220"/>
    </row>
    <row r="376" spans="1:8">
      <c r="A376" s="220"/>
      <c r="B376" s="220"/>
      <c r="C376" s="220"/>
      <c r="D376" s="220"/>
      <c r="E376" s="220"/>
      <c r="F376" s="220"/>
      <c r="G376" s="220"/>
      <c r="H376" s="220"/>
    </row>
    <row r="377" spans="1:8">
      <c r="A377" s="220"/>
      <c r="B377" s="220"/>
      <c r="C377" s="220"/>
      <c r="D377" s="220"/>
      <c r="E377" s="220"/>
      <c r="F377" s="220"/>
      <c r="G377" s="220"/>
      <c r="H377" s="220"/>
    </row>
    <row r="378" spans="1:8">
      <c r="A378" s="220"/>
      <c r="B378" s="220"/>
      <c r="C378" s="220"/>
      <c r="D378" s="220"/>
      <c r="E378" s="220"/>
      <c r="F378" s="220"/>
      <c r="G378" s="220"/>
      <c r="H378" s="220"/>
    </row>
    <row r="379" spans="1:8">
      <c r="A379" s="220"/>
      <c r="B379" s="220"/>
      <c r="C379" s="220"/>
      <c r="D379" s="220"/>
      <c r="E379" s="220"/>
      <c r="F379" s="220"/>
      <c r="G379" s="220"/>
      <c r="H379" s="220"/>
    </row>
    <row r="380" spans="1:8">
      <c r="A380" s="220"/>
      <c r="B380" s="220"/>
      <c r="C380" s="220"/>
      <c r="D380" s="220"/>
      <c r="E380" s="220"/>
      <c r="F380" s="220"/>
      <c r="G380" s="220"/>
      <c r="H380" s="220"/>
    </row>
    <row r="381" spans="1:8">
      <c r="A381" s="220"/>
      <c r="B381" s="220"/>
      <c r="C381" s="220"/>
      <c r="D381" s="220"/>
      <c r="E381" s="220"/>
      <c r="F381" s="220"/>
      <c r="G381" s="220"/>
      <c r="H381" s="220"/>
    </row>
    <row r="382" spans="1:8">
      <c r="A382" s="220"/>
      <c r="B382" s="220"/>
      <c r="C382" s="220"/>
      <c r="D382" s="220"/>
      <c r="E382" s="220"/>
      <c r="F382" s="220"/>
      <c r="G382" s="220"/>
      <c r="H382" s="220"/>
    </row>
    <row r="383" spans="1:8">
      <c r="A383" s="220"/>
      <c r="B383" s="220"/>
      <c r="C383" s="220"/>
      <c r="D383" s="220"/>
      <c r="E383" s="220"/>
      <c r="F383" s="220"/>
      <c r="G383" s="220"/>
      <c r="H383" s="220"/>
    </row>
    <row r="384" spans="1:8">
      <c r="A384" s="220"/>
      <c r="B384" s="220"/>
      <c r="C384" s="220"/>
      <c r="D384" s="220"/>
      <c r="E384" s="220"/>
      <c r="F384" s="220"/>
      <c r="G384" s="220"/>
      <c r="H384" s="220"/>
    </row>
    <row r="385" spans="1:8">
      <c r="A385" s="220"/>
      <c r="B385" s="220"/>
      <c r="C385" s="220"/>
      <c r="D385" s="220"/>
      <c r="E385" s="220"/>
      <c r="F385" s="220"/>
      <c r="G385" s="220"/>
      <c r="H385" s="220"/>
    </row>
    <row r="386" spans="1:8">
      <c r="A386" s="220"/>
      <c r="B386" s="220"/>
      <c r="C386" s="220"/>
      <c r="D386" s="220"/>
      <c r="E386" s="220"/>
      <c r="F386" s="220"/>
      <c r="G386" s="220"/>
      <c r="H386" s="220"/>
    </row>
    <row r="387" spans="1:8">
      <c r="A387" s="220"/>
      <c r="B387" s="220"/>
      <c r="C387" s="220"/>
      <c r="D387" s="220"/>
      <c r="E387" s="220"/>
      <c r="F387" s="220"/>
      <c r="G387" s="220"/>
      <c r="H387" s="220"/>
    </row>
    <row r="388" spans="1:8">
      <c r="A388" s="220"/>
      <c r="B388" s="220"/>
      <c r="C388" s="220"/>
      <c r="D388" s="220"/>
      <c r="E388" s="220"/>
      <c r="F388" s="220"/>
      <c r="G388" s="220"/>
      <c r="H388" s="220"/>
    </row>
    <row r="389" spans="1:8">
      <c r="A389" s="220"/>
      <c r="B389" s="220"/>
      <c r="C389" s="220"/>
      <c r="D389" s="220"/>
      <c r="E389" s="220"/>
      <c r="F389" s="220"/>
      <c r="G389" s="220"/>
      <c r="H389" s="220"/>
    </row>
    <row r="390" spans="1:8">
      <c r="A390" s="220"/>
      <c r="B390" s="220"/>
      <c r="C390" s="220"/>
      <c r="D390" s="220"/>
      <c r="E390" s="220"/>
      <c r="F390" s="220"/>
      <c r="G390" s="220"/>
      <c r="H390" s="220"/>
    </row>
    <row r="391" spans="1:8">
      <c r="A391" s="220"/>
      <c r="B391" s="220"/>
      <c r="C391" s="220"/>
      <c r="D391" s="220"/>
      <c r="E391" s="220"/>
      <c r="F391" s="220"/>
      <c r="G391" s="220"/>
      <c r="H391" s="220"/>
    </row>
    <row r="392" spans="1:8">
      <c r="A392" s="220"/>
      <c r="B392" s="220"/>
      <c r="C392" s="220"/>
      <c r="D392" s="220"/>
      <c r="E392" s="220"/>
      <c r="F392" s="220"/>
      <c r="G392" s="220"/>
      <c r="H392" s="220"/>
    </row>
    <row r="393" spans="1:8">
      <c r="A393" s="220"/>
      <c r="B393" s="220"/>
      <c r="C393" s="220"/>
      <c r="D393" s="220"/>
      <c r="E393" s="220"/>
      <c r="F393" s="220"/>
      <c r="G393" s="220"/>
      <c r="H393" s="220"/>
    </row>
    <row r="394" spans="1:8">
      <c r="G394" s="220"/>
      <c r="H394" s="220"/>
    </row>
    <row r="395" spans="1:8">
      <c r="G395" s="220"/>
      <c r="H395" s="220"/>
    </row>
    <row r="396" spans="1:8">
      <c r="G396" s="220"/>
      <c r="H396" s="220"/>
    </row>
    <row r="397" spans="1:8">
      <c r="G397" s="220"/>
      <c r="H397" s="220"/>
    </row>
    <row r="398" spans="1:8">
      <c r="G398" s="220"/>
      <c r="H398" s="220"/>
    </row>
    <row r="399" spans="1:8">
      <c r="G399" s="220"/>
      <c r="H399" s="220"/>
    </row>
    <row r="400" spans="1:8">
      <c r="G400" s="220"/>
      <c r="H400" s="220"/>
    </row>
    <row r="401" spans="7:8">
      <c r="G401" s="220"/>
      <c r="H401" s="220"/>
    </row>
    <row r="402" spans="7:8">
      <c r="G402" s="220"/>
      <c r="H402" s="220"/>
    </row>
    <row r="403" spans="7:8">
      <c r="G403" s="220"/>
      <c r="H403" s="220"/>
    </row>
    <row r="404" spans="7:8">
      <c r="G404" s="220"/>
      <c r="H404" s="220"/>
    </row>
    <row r="405" spans="7:8">
      <c r="G405" s="220"/>
      <c r="H405" s="220"/>
    </row>
    <row r="406" spans="7:8">
      <c r="G406" s="220"/>
      <c r="H406" s="220"/>
    </row>
    <row r="407" spans="7:8">
      <c r="G407" s="220"/>
      <c r="H407" s="220"/>
    </row>
    <row r="408" spans="7:8">
      <c r="G408" s="220"/>
      <c r="H408" s="220"/>
    </row>
    <row r="409" spans="7:8">
      <c r="G409" s="220"/>
      <c r="H409" s="220"/>
    </row>
    <row r="410" spans="7:8">
      <c r="G410" s="220"/>
      <c r="H410" s="220"/>
    </row>
    <row r="411" spans="7:8">
      <c r="G411" s="220"/>
      <c r="H411" s="220"/>
    </row>
    <row r="412" spans="7:8">
      <c r="G412" s="220"/>
      <c r="H412" s="220"/>
    </row>
    <row r="413" spans="7:8">
      <c r="G413" s="220"/>
      <c r="H413" s="220"/>
    </row>
    <row r="414" spans="7:8">
      <c r="G414" s="220"/>
      <c r="H414" s="220"/>
    </row>
    <row r="415" spans="7:8">
      <c r="G415" s="220"/>
      <c r="H415" s="220"/>
    </row>
    <row r="416" spans="7:8">
      <c r="G416" s="220"/>
      <c r="H416" s="220"/>
    </row>
    <row r="417" spans="7:8">
      <c r="G417" s="220"/>
      <c r="H417" s="220"/>
    </row>
    <row r="418" spans="7:8">
      <c r="G418" s="220"/>
      <c r="H418" s="220"/>
    </row>
    <row r="419" spans="7:8">
      <c r="G419" s="220"/>
      <c r="H419" s="220"/>
    </row>
    <row r="420" spans="7:8">
      <c r="G420" s="220"/>
      <c r="H420" s="220"/>
    </row>
    <row r="421" spans="7:8">
      <c r="G421" s="220"/>
      <c r="H421" s="220"/>
    </row>
    <row r="422" spans="7:8">
      <c r="G422" s="220"/>
      <c r="H422" s="220"/>
    </row>
    <row r="423" spans="7:8">
      <c r="G423" s="220"/>
      <c r="H423" s="220"/>
    </row>
    <row r="424" spans="7:8">
      <c r="G424" s="220"/>
      <c r="H424" s="220"/>
    </row>
    <row r="425" spans="7:8">
      <c r="G425" s="220"/>
      <c r="H425" s="220"/>
    </row>
    <row r="426" spans="7:8">
      <c r="H426" s="220"/>
    </row>
  </sheetData>
  <autoFilter ref="A9:H9" xr:uid="{5AA9008A-8115-4A88-947B-DE9D15EF84DC}">
    <filterColumn colId="1" showButton="0"/>
  </autoFilter>
  <mergeCells count="74">
    <mergeCell ref="F320:G320"/>
    <mergeCell ref="F321:G321"/>
    <mergeCell ref="F314:G314"/>
    <mergeCell ref="F315:G315"/>
    <mergeCell ref="F316:G316"/>
    <mergeCell ref="F317:G317"/>
    <mergeCell ref="F318:G318"/>
    <mergeCell ref="F319:G319"/>
    <mergeCell ref="F313:G313"/>
    <mergeCell ref="F302:G302"/>
    <mergeCell ref="F303:G303"/>
    <mergeCell ref="F304:G304"/>
    <mergeCell ref="F305:G305"/>
    <mergeCell ref="F306:G306"/>
    <mergeCell ref="F307:G307"/>
    <mergeCell ref="F308:G308"/>
    <mergeCell ref="F309:G309"/>
    <mergeCell ref="F310:G310"/>
    <mergeCell ref="F311:G311"/>
    <mergeCell ref="F312:G312"/>
    <mergeCell ref="F301:G301"/>
    <mergeCell ref="F290:G290"/>
    <mergeCell ref="F291:G291"/>
    <mergeCell ref="F292:G292"/>
    <mergeCell ref="F293:G293"/>
    <mergeCell ref="F294:G294"/>
    <mergeCell ref="F295:G295"/>
    <mergeCell ref="F296:G296"/>
    <mergeCell ref="F297:G297"/>
    <mergeCell ref="F298:G298"/>
    <mergeCell ref="F299:G299"/>
    <mergeCell ref="F300:G300"/>
    <mergeCell ref="F289:G289"/>
    <mergeCell ref="F278:G278"/>
    <mergeCell ref="F279:G279"/>
    <mergeCell ref="F280:G280"/>
    <mergeCell ref="F281:G281"/>
    <mergeCell ref="F282:G282"/>
    <mergeCell ref="F283:G283"/>
    <mergeCell ref="F284:G284"/>
    <mergeCell ref="F285:G285"/>
    <mergeCell ref="F286:G286"/>
    <mergeCell ref="F287:G287"/>
    <mergeCell ref="F288:G288"/>
    <mergeCell ref="F277:G277"/>
    <mergeCell ref="F266:G266"/>
    <mergeCell ref="F267:G267"/>
    <mergeCell ref="F268:G268"/>
    <mergeCell ref="F269:G269"/>
    <mergeCell ref="F270:G270"/>
    <mergeCell ref="F271:G271"/>
    <mergeCell ref="F272:G272"/>
    <mergeCell ref="F273:G273"/>
    <mergeCell ref="F274:G274"/>
    <mergeCell ref="F275:G275"/>
    <mergeCell ref="F276:G276"/>
    <mergeCell ref="F265:G265"/>
    <mergeCell ref="F254:G254"/>
    <mergeCell ref="F255:G255"/>
    <mergeCell ref="F256:G256"/>
    <mergeCell ref="F257:G257"/>
    <mergeCell ref="F258:G258"/>
    <mergeCell ref="F259:G259"/>
    <mergeCell ref="F260:G260"/>
    <mergeCell ref="F261:G261"/>
    <mergeCell ref="F262:G262"/>
    <mergeCell ref="F263:G263"/>
    <mergeCell ref="F264:G264"/>
    <mergeCell ref="F253:G253"/>
    <mergeCell ref="C1:E1"/>
    <mergeCell ref="B9:C9"/>
    <mergeCell ref="F250:G250"/>
    <mergeCell ref="F251:G251"/>
    <mergeCell ref="F252:G252"/>
  </mergeCells>
  <conditionalFormatting sqref="A10">
    <cfRule type="expression" priority="1">
      <formula>OR(A1="3", A1="F", A1="R", A1="RB", A1="TO", A1="NA", A1="NT", A1="ND")</formula>
    </cfRule>
  </conditionalFormatting>
  <printOptions horizontalCentered="1"/>
  <pageMargins left="0.19685039370078741" right="0.19685039370078741" top="0.23622047244094491" bottom="0.55118110236220474" header="0" footer="0.15748031496062992"/>
  <pageSetup fitToHeight="0" orientation="portrait" r:id="rId1"/>
  <headerFooter alignWithMargins="0">
    <oddFooter>&amp;C&amp;G&amp;R&amp;8&amp;P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9008A-8115-4A88-947B-DE9D15EF84DC}">
  <sheetPr codeName="Sheet11">
    <pageSetUpPr fitToPage="1"/>
  </sheetPr>
  <dimension ref="A1:Q426"/>
  <sheetViews>
    <sheetView showGridLines="0" view="pageBreakPreview" zoomScale="136" zoomScaleNormal="115" zoomScaleSheetLayoutView="136" workbookViewId="0">
      <selection activeCell="A30" sqref="A30:O30"/>
    </sheetView>
  </sheetViews>
  <sheetFormatPr defaultColWidth="9.140625" defaultRowHeight="12.75"/>
  <cols>
    <col min="1" max="1" width="3.140625" style="212" customWidth="1"/>
    <col min="2" max="2" width="12.5703125" style="212" customWidth="1"/>
    <col min="3" max="3" width="3.5703125" style="212" customWidth="1"/>
    <col min="4" max="6" width="12.85546875" style="212" customWidth="1"/>
    <col min="7" max="7" width="4" style="212" customWidth="1"/>
    <col min="8" max="8" width="30" style="212" customWidth="1"/>
    <col min="9" max="16384" width="9.140625" style="212"/>
  </cols>
  <sheetData>
    <row r="1" spans="1:17" ht="15" customHeight="1">
      <c r="B1" s="215" t="s">
        <v>7</v>
      </c>
      <c r="C1" s="1086">
        <f>'LOG REPORT C3.2- Device Record'!C3</f>
        <v>0</v>
      </c>
      <c r="D1" s="1086"/>
      <c r="E1" s="1086"/>
      <c r="F1" s="215" t="s">
        <v>103</v>
      </c>
      <c r="G1" s="214">
        <f>IF('LOG REPORT C3.2- Device Record'!$C$4=0,'LOG REPORT C3.2- Device Record'!$C$5,(CONCATENATE('LOG REPORT C3.2- Device Record'!$C$5," - ",'LOG REPORT C3.2- Device Record'!$C$4)))</f>
        <v>0</v>
      </c>
      <c r="J1" s="1089"/>
      <c r="K1" s="1089"/>
      <c r="L1" s="1089"/>
      <c r="M1" s="1089"/>
    </row>
    <row r="2" spans="1:17" ht="4.5" customHeight="1" thickBot="1">
      <c r="A2" s="217"/>
      <c r="B2" s="217"/>
      <c r="C2" s="217"/>
      <c r="D2" s="217"/>
      <c r="E2" s="217"/>
      <c r="F2" s="217"/>
      <c r="G2" s="217"/>
      <c r="H2" s="217"/>
      <c r="I2" s="86"/>
      <c r="J2" s="1089"/>
      <c r="K2" s="1089"/>
      <c r="L2" s="1089"/>
      <c r="M2" s="1089"/>
    </row>
    <row r="3" spans="1:17" ht="4.5" customHeight="1" thickTop="1">
      <c r="A3" s="946"/>
      <c r="B3" s="946"/>
      <c r="C3" s="946"/>
      <c r="D3" s="946"/>
      <c r="E3" s="946"/>
      <c r="F3" s="946"/>
      <c r="G3" s="946"/>
      <c r="H3" s="946"/>
      <c r="I3" s="86"/>
      <c r="J3" s="1089"/>
      <c r="K3" s="1089"/>
      <c r="L3" s="1089"/>
      <c r="M3" s="1089"/>
    </row>
    <row r="4" spans="1:17" s="219" customFormat="1" ht="9" customHeight="1">
      <c r="A4" s="218" t="s">
        <v>182</v>
      </c>
      <c r="B4" s="218"/>
      <c r="F4" s="218"/>
      <c r="G4" s="921" t="s">
        <v>183</v>
      </c>
      <c r="H4" s="220" t="s">
        <v>184</v>
      </c>
      <c r="J4" s="1089"/>
      <c r="K4" s="1089"/>
      <c r="L4" s="1089"/>
      <c r="M4" s="1089"/>
    </row>
    <row r="5" spans="1:17" s="219" customFormat="1" ht="9" customHeight="1">
      <c r="A5" s="305">
        <v>3</v>
      </c>
      <c r="B5" s="220" t="s">
        <v>185</v>
      </c>
      <c r="C5" s="354" t="s">
        <v>186</v>
      </c>
      <c r="D5" s="220" t="s">
        <v>187</v>
      </c>
      <c r="E5" s="920" t="s">
        <v>188</v>
      </c>
      <c r="F5" s="220" t="s">
        <v>189</v>
      </c>
      <c r="G5" s="921" t="s">
        <v>190</v>
      </c>
      <c r="H5" s="220" t="s">
        <v>191</v>
      </c>
      <c r="J5" s="1089"/>
      <c r="K5" s="1089"/>
      <c r="L5" s="1089"/>
      <c r="M5" s="1089"/>
    </row>
    <row r="6" spans="1:17" s="219" customFormat="1" ht="9" customHeight="1">
      <c r="A6" s="919" t="s">
        <v>70</v>
      </c>
      <c r="B6" s="220" t="s">
        <v>192</v>
      </c>
      <c r="C6" s="920" t="s">
        <v>193</v>
      </c>
      <c r="D6" s="220" t="s">
        <v>194</v>
      </c>
      <c r="E6" s="920" t="s">
        <v>195</v>
      </c>
      <c r="F6" s="220" t="s">
        <v>196</v>
      </c>
      <c r="G6" s="921" t="s">
        <v>197</v>
      </c>
      <c r="H6" s="220" t="s">
        <v>198</v>
      </c>
      <c r="J6" s="1089"/>
      <c r="K6" s="1089"/>
      <c r="L6" s="1089"/>
      <c r="M6" s="1089"/>
    </row>
    <row r="7" spans="1:17" s="219" customFormat="1" ht="3.75" customHeight="1" thickBot="1">
      <c r="A7" s="221"/>
      <c r="B7" s="222"/>
      <c r="C7" s="223"/>
      <c r="D7" s="224"/>
      <c r="E7" s="222"/>
      <c r="F7" s="222"/>
      <c r="G7" s="225"/>
      <c r="H7" s="222"/>
    </row>
    <row r="8" spans="1:17" s="353" customFormat="1" ht="12" customHeight="1" thickTop="1">
      <c r="A8" s="347" t="s">
        <v>207</v>
      </c>
      <c r="B8" s="351"/>
      <c r="C8" s="351"/>
      <c r="D8" s="351"/>
      <c r="E8" s="351"/>
      <c r="F8" s="351"/>
      <c r="G8" s="365"/>
      <c r="H8" s="478"/>
    </row>
    <row r="9" spans="1:17" s="371" customFormat="1" ht="15" customHeight="1">
      <c r="A9" s="472" t="s">
        <v>200</v>
      </c>
      <c r="B9" s="1087" t="s">
        <v>201</v>
      </c>
      <c r="C9" s="1088"/>
      <c r="D9" s="475" t="s">
        <v>202</v>
      </c>
      <c r="E9" s="476" t="s">
        <v>208</v>
      </c>
      <c r="F9" s="476" t="s">
        <v>209</v>
      </c>
      <c r="G9" s="477" t="s">
        <v>205</v>
      </c>
      <c r="H9" s="479"/>
    </row>
    <row r="10" spans="1:17" s="369" customFormat="1" ht="12" customHeight="1">
      <c r="A10" s="358"/>
      <c r="B10" s="430"/>
      <c r="C10" s="431"/>
      <c r="D10" s="428"/>
      <c r="E10" s="357"/>
      <c r="F10" s="357"/>
      <c r="G10" s="359"/>
      <c r="H10" s="910"/>
      <c r="I10" s="353"/>
      <c r="J10" s="353"/>
      <c r="K10" s="353"/>
      <c r="L10" s="353"/>
      <c r="M10" s="353"/>
      <c r="N10" s="353"/>
      <c r="O10" s="353"/>
      <c r="P10" s="353"/>
      <c r="Q10" s="353"/>
    </row>
    <row r="11" spans="1:17" s="369" customFormat="1" ht="12" customHeight="1">
      <c r="A11" s="358"/>
      <c r="B11" s="430"/>
      <c r="C11" s="431"/>
      <c r="D11" s="428"/>
      <c r="E11" s="357"/>
      <c r="F11" s="357"/>
      <c r="G11" s="359"/>
      <c r="H11" s="471"/>
    </row>
    <row r="12" spans="1:17" s="369" customFormat="1" ht="12" customHeight="1">
      <c r="A12" s="358"/>
      <c r="B12" s="430"/>
      <c r="C12" s="431"/>
      <c r="D12" s="428"/>
      <c r="E12" s="357"/>
      <c r="F12" s="357"/>
      <c r="G12" s="359"/>
      <c r="H12" s="471"/>
    </row>
    <row r="13" spans="1:17" s="369" customFormat="1" ht="12" customHeight="1">
      <c r="A13" s="358"/>
      <c r="B13" s="430"/>
      <c r="C13" s="431"/>
      <c r="D13" s="428"/>
      <c r="E13" s="357"/>
      <c r="F13" s="357"/>
      <c r="G13" s="359"/>
      <c r="H13" s="471"/>
    </row>
    <row r="14" spans="1:17" s="369" customFormat="1" ht="12" customHeight="1">
      <c r="A14" s="358"/>
      <c r="B14" s="430"/>
      <c r="C14" s="431"/>
      <c r="D14" s="428"/>
      <c r="E14" s="357"/>
      <c r="F14" s="357"/>
      <c r="G14" s="359"/>
      <c r="H14" s="471"/>
    </row>
    <row r="15" spans="1:17" s="369" customFormat="1" ht="12" customHeight="1">
      <c r="A15" s="358"/>
      <c r="B15" s="430"/>
      <c r="C15" s="431"/>
      <c r="D15" s="428"/>
      <c r="E15" s="357"/>
      <c r="F15" s="357"/>
      <c r="G15" s="359"/>
      <c r="H15" s="471"/>
    </row>
    <row r="16" spans="1:17" s="369" customFormat="1" ht="12" customHeight="1">
      <c r="A16" s="358"/>
      <c r="B16" s="430"/>
      <c r="C16" s="431"/>
      <c r="D16" s="428"/>
      <c r="E16" s="357"/>
      <c r="F16" s="357"/>
      <c r="G16" s="359"/>
      <c r="H16" s="471"/>
    </row>
    <row r="17" spans="1:12" s="369" customFormat="1" ht="12" customHeight="1">
      <c r="A17" s="358"/>
      <c r="B17" s="430"/>
      <c r="C17" s="431"/>
      <c r="D17" s="428"/>
      <c r="E17" s="357"/>
      <c r="F17" s="357"/>
      <c r="G17" s="359"/>
      <c r="H17" s="471"/>
      <c r="J17" s="967"/>
      <c r="K17" s="967"/>
      <c r="L17" s="967"/>
    </row>
    <row r="18" spans="1:12" s="369" customFormat="1" ht="12" customHeight="1">
      <c r="A18" s="358"/>
      <c r="B18" s="430"/>
      <c r="C18" s="431"/>
      <c r="D18" s="428"/>
      <c r="E18" s="357"/>
      <c r="F18" s="357"/>
      <c r="G18" s="359"/>
      <c r="H18" s="471"/>
      <c r="J18" s="967"/>
      <c r="K18" s="967"/>
      <c r="L18" s="967"/>
    </row>
    <row r="19" spans="1:12" s="369" customFormat="1" ht="12" customHeight="1">
      <c r="A19" s="358"/>
      <c r="B19" s="430"/>
      <c r="C19" s="431"/>
      <c r="D19" s="428"/>
      <c r="E19" s="357"/>
      <c r="F19" s="357"/>
      <c r="G19" s="359"/>
      <c r="H19" s="471"/>
      <c r="J19" s="967"/>
      <c r="K19" s="967"/>
      <c r="L19" s="967"/>
    </row>
    <row r="20" spans="1:12" s="369" customFormat="1" ht="12" customHeight="1">
      <c r="A20" s="358"/>
      <c r="B20" s="430"/>
      <c r="C20" s="431"/>
      <c r="D20" s="428"/>
      <c r="E20" s="357"/>
      <c r="F20" s="357"/>
      <c r="G20" s="359"/>
      <c r="H20" s="471"/>
      <c r="J20" s="967"/>
      <c r="K20" s="967"/>
      <c r="L20" s="967"/>
    </row>
    <row r="21" spans="1:12" s="369" customFormat="1" ht="12" customHeight="1">
      <c r="A21" s="358"/>
      <c r="B21" s="430"/>
      <c r="C21" s="431"/>
      <c r="D21" s="428"/>
      <c r="E21" s="357"/>
      <c r="F21" s="357"/>
      <c r="G21" s="359"/>
      <c r="H21" s="471"/>
      <c r="J21" s="967"/>
      <c r="K21" s="967"/>
      <c r="L21" s="967"/>
    </row>
    <row r="22" spans="1:12" s="369" customFormat="1" ht="12" customHeight="1">
      <c r="A22" s="358"/>
      <c r="B22" s="430"/>
      <c r="C22" s="431"/>
      <c r="D22" s="428"/>
      <c r="E22" s="357"/>
      <c r="F22" s="357"/>
      <c r="G22" s="359"/>
      <c r="H22" s="471"/>
      <c r="J22" s="967"/>
      <c r="K22" s="967"/>
      <c r="L22" s="967"/>
    </row>
    <row r="23" spans="1:12" s="369" customFormat="1" ht="12" customHeight="1">
      <c r="A23" s="358"/>
      <c r="B23" s="430"/>
      <c r="C23" s="431"/>
      <c r="D23" s="428"/>
      <c r="E23" s="357"/>
      <c r="F23" s="357"/>
      <c r="G23" s="359"/>
      <c r="H23" s="471"/>
      <c r="J23" s="967"/>
      <c r="K23" s="967"/>
      <c r="L23" s="967"/>
    </row>
    <row r="24" spans="1:12" s="369" customFormat="1" ht="12" customHeight="1">
      <c r="A24" s="358"/>
      <c r="B24" s="430"/>
      <c r="C24" s="431"/>
      <c r="D24" s="428"/>
      <c r="E24" s="357"/>
      <c r="F24" s="357"/>
      <c r="G24" s="359"/>
      <c r="H24" s="471"/>
      <c r="J24" s="967"/>
      <c r="K24" s="967"/>
      <c r="L24" s="967"/>
    </row>
    <row r="25" spans="1:12" s="369" customFormat="1" ht="12" customHeight="1">
      <c r="A25" s="358"/>
      <c r="B25" s="430"/>
      <c r="C25" s="431"/>
      <c r="D25" s="428"/>
      <c r="E25" s="357"/>
      <c r="F25" s="357"/>
      <c r="G25" s="359"/>
      <c r="H25" s="471"/>
    </row>
    <row r="26" spans="1:12" s="369" customFormat="1" ht="12" customHeight="1">
      <c r="A26" s="358"/>
      <c r="B26" s="430"/>
      <c r="C26" s="431"/>
      <c r="D26" s="428"/>
      <c r="E26" s="357"/>
      <c r="F26" s="357"/>
      <c r="G26" s="359"/>
      <c r="H26" s="471"/>
    </row>
    <row r="27" spans="1:12" s="369" customFormat="1" ht="12" customHeight="1">
      <c r="A27" s="358"/>
      <c r="B27" s="430"/>
      <c r="C27" s="431"/>
      <c r="D27" s="428"/>
      <c r="E27" s="357"/>
      <c r="F27" s="357"/>
      <c r="G27" s="359"/>
      <c r="H27" s="471"/>
    </row>
    <row r="28" spans="1:12" s="369" customFormat="1" ht="12" customHeight="1">
      <c r="A28" s="358"/>
      <c r="B28" s="430"/>
      <c r="C28" s="431"/>
      <c r="D28" s="428"/>
      <c r="E28" s="357"/>
      <c r="F28" s="357"/>
      <c r="G28" s="359"/>
      <c r="H28" s="471"/>
    </row>
    <row r="29" spans="1:12" s="369" customFormat="1" ht="12" customHeight="1">
      <c r="A29" s="358"/>
      <c r="B29" s="430"/>
      <c r="C29" s="431"/>
      <c r="D29" s="428"/>
      <c r="E29" s="357"/>
      <c r="F29" s="357"/>
      <c r="G29" s="359"/>
      <c r="H29" s="471"/>
    </row>
    <row r="30" spans="1:12" s="369" customFormat="1" ht="12" customHeight="1">
      <c r="A30" s="358"/>
      <c r="B30" s="430"/>
      <c r="C30" s="431"/>
      <c r="D30" s="428"/>
      <c r="E30" s="357"/>
      <c r="F30" s="357"/>
      <c r="G30" s="359"/>
      <c r="H30" s="471"/>
    </row>
    <row r="31" spans="1:12" s="369" customFormat="1" ht="12" customHeight="1">
      <c r="A31" s="358"/>
      <c r="B31" s="430"/>
      <c r="C31" s="431"/>
      <c r="D31" s="428"/>
      <c r="E31" s="357"/>
      <c r="F31" s="357"/>
      <c r="G31" s="359"/>
      <c r="H31" s="471"/>
    </row>
    <row r="32" spans="1:12" s="369" customFormat="1" ht="12" customHeight="1">
      <c r="A32" s="358"/>
      <c r="B32" s="430"/>
      <c r="C32" s="431"/>
      <c r="D32" s="428"/>
      <c r="E32" s="357"/>
      <c r="F32" s="357"/>
      <c r="G32" s="359"/>
      <c r="H32" s="471"/>
    </row>
    <row r="33" spans="1:8" s="369" customFormat="1" ht="12" customHeight="1">
      <c r="A33" s="358"/>
      <c r="B33" s="430"/>
      <c r="C33" s="431"/>
      <c r="D33" s="428"/>
      <c r="E33" s="357"/>
      <c r="F33" s="357"/>
      <c r="G33" s="359"/>
      <c r="H33" s="471"/>
    </row>
    <row r="34" spans="1:8" s="369" customFormat="1" ht="12" customHeight="1">
      <c r="A34" s="358"/>
      <c r="B34" s="430"/>
      <c r="C34" s="431"/>
      <c r="D34" s="428"/>
      <c r="E34" s="357"/>
      <c r="F34" s="357"/>
      <c r="G34" s="359"/>
      <c r="H34" s="471"/>
    </row>
    <row r="35" spans="1:8" s="369" customFormat="1" ht="12" customHeight="1">
      <c r="A35" s="358"/>
      <c r="B35" s="430"/>
      <c r="C35" s="431"/>
      <c r="D35" s="428"/>
      <c r="E35" s="357"/>
      <c r="F35" s="357"/>
      <c r="G35" s="359"/>
      <c r="H35" s="471"/>
    </row>
    <row r="36" spans="1:8" s="369" customFormat="1" ht="12" customHeight="1">
      <c r="A36" s="358"/>
      <c r="B36" s="430"/>
      <c r="C36" s="431"/>
      <c r="D36" s="428"/>
      <c r="E36" s="357"/>
      <c r="F36" s="357"/>
      <c r="G36" s="359"/>
      <c r="H36" s="471"/>
    </row>
    <row r="37" spans="1:8" s="369" customFormat="1" ht="12" customHeight="1">
      <c r="A37" s="358"/>
      <c r="B37" s="430"/>
      <c r="C37" s="431"/>
      <c r="D37" s="428"/>
      <c r="E37" s="357"/>
      <c r="F37" s="357"/>
      <c r="G37" s="359"/>
      <c r="H37" s="471"/>
    </row>
    <row r="38" spans="1:8" s="369" customFormat="1" ht="12" customHeight="1">
      <c r="A38" s="358"/>
      <c r="B38" s="430"/>
      <c r="C38" s="431"/>
      <c r="D38" s="428"/>
      <c r="E38" s="357"/>
      <c r="F38" s="357"/>
      <c r="G38" s="359"/>
      <c r="H38" s="471"/>
    </row>
    <row r="39" spans="1:8" s="369" customFormat="1" ht="12" customHeight="1">
      <c r="A39" s="358"/>
      <c r="B39" s="430"/>
      <c r="C39" s="431"/>
      <c r="D39" s="428"/>
      <c r="E39" s="357"/>
      <c r="F39" s="357"/>
      <c r="G39" s="359"/>
      <c r="H39" s="471"/>
    </row>
    <row r="40" spans="1:8" s="369" customFormat="1" ht="12" customHeight="1">
      <c r="A40" s="358"/>
      <c r="B40" s="430"/>
      <c r="C40" s="431"/>
      <c r="D40" s="428"/>
      <c r="E40" s="357"/>
      <c r="F40" s="357"/>
      <c r="G40" s="359"/>
      <c r="H40" s="471"/>
    </row>
    <row r="41" spans="1:8" s="369" customFormat="1" ht="12" customHeight="1">
      <c r="A41" s="358"/>
      <c r="B41" s="430"/>
      <c r="C41" s="431"/>
      <c r="D41" s="428"/>
      <c r="E41" s="357"/>
      <c r="F41" s="357"/>
      <c r="G41" s="359"/>
      <c r="H41" s="471"/>
    </row>
    <row r="42" spans="1:8" s="369" customFormat="1" ht="12" customHeight="1">
      <c r="A42" s="358"/>
      <c r="B42" s="430"/>
      <c r="C42" s="431"/>
      <c r="D42" s="428"/>
      <c r="E42" s="357"/>
      <c r="F42" s="357"/>
      <c r="G42" s="359"/>
      <c r="H42" s="471"/>
    </row>
    <row r="43" spans="1:8" s="369" customFormat="1" ht="12" customHeight="1">
      <c r="A43" s="358"/>
      <c r="B43" s="430"/>
      <c r="C43" s="431"/>
      <c r="D43" s="428"/>
      <c r="E43" s="357"/>
      <c r="F43" s="357"/>
      <c r="G43" s="359"/>
      <c r="H43" s="471"/>
    </row>
    <row r="44" spans="1:8" s="369" customFormat="1" ht="12" customHeight="1">
      <c r="A44" s="358"/>
      <c r="B44" s="359"/>
      <c r="C44" s="356"/>
      <c r="D44" s="428"/>
      <c r="E44" s="357"/>
      <c r="F44" s="357"/>
      <c r="G44" s="359"/>
      <c r="H44" s="471"/>
    </row>
    <row r="45" spans="1:8" s="369" customFormat="1" ht="12" customHeight="1">
      <c r="A45" s="358"/>
      <c r="B45" s="359"/>
      <c r="C45" s="356"/>
      <c r="D45" s="428"/>
      <c r="E45" s="357"/>
      <c r="F45" s="357"/>
      <c r="G45" s="359"/>
      <c r="H45" s="471"/>
    </row>
    <row r="46" spans="1:8" s="369" customFormat="1" ht="12" customHeight="1">
      <c r="A46" s="358"/>
      <c r="B46" s="359"/>
      <c r="C46" s="356"/>
      <c r="D46" s="428"/>
      <c r="E46" s="357"/>
      <c r="F46" s="357"/>
      <c r="G46" s="359"/>
      <c r="H46" s="471"/>
    </row>
    <row r="47" spans="1:8" s="369" customFormat="1" ht="12" customHeight="1">
      <c r="A47" s="358"/>
      <c r="B47" s="359"/>
      <c r="C47" s="356"/>
      <c r="D47" s="428"/>
      <c r="E47" s="357"/>
      <c r="F47" s="357"/>
      <c r="G47" s="359"/>
      <c r="H47" s="471"/>
    </row>
    <row r="48" spans="1:8" s="369" customFormat="1" ht="12" customHeight="1">
      <c r="A48" s="358"/>
      <c r="B48" s="430"/>
      <c r="C48" s="431"/>
      <c r="D48" s="428"/>
      <c r="E48" s="357"/>
      <c r="F48" s="357"/>
      <c r="G48" s="359"/>
      <c r="H48" s="471"/>
    </row>
    <row r="49" spans="1:8" s="369" customFormat="1" ht="12" customHeight="1">
      <c r="A49" s="358"/>
      <c r="B49" s="430"/>
      <c r="C49" s="431"/>
      <c r="D49" s="428"/>
      <c r="E49" s="357"/>
      <c r="F49" s="357"/>
      <c r="G49" s="359"/>
      <c r="H49" s="471"/>
    </row>
    <row r="50" spans="1:8" s="369" customFormat="1" ht="12" customHeight="1">
      <c r="A50" s="358"/>
      <c r="B50" s="430"/>
      <c r="C50" s="431"/>
      <c r="D50" s="428"/>
      <c r="E50" s="357"/>
      <c r="F50" s="357"/>
      <c r="G50" s="359"/>
      <c r="H50" s="471"/>
    </row>
    <row r="51" spans="1:8" s="369" customFormat="1" ht="12" customHeight="1">
      <c r="A51" s="358"/>
      <c r="B51" s="430"/>
      <c r="C51" s="431"/>
      <c r="D51" s="428"/>
      <c r="E51" s="357"/>
      <c r="F51" s="357"/>
      <c r="G51" s="359"/>
      <c r="H51" s="471"/>
    </row>
    <row r="52" spans="1:8" s="369" customFormat="1" ht="12" customHeight="1">
      <c r="A52" s="358"/>
      <c r="B52" s="430"/>
      <c r="C52" s="431"/>
      <c r="D52" s="428"/>
      <c r="E52" s="357"/>
      <c r="F52" s="357"/>
      <c r="G52" s="359"/>
      <c r="H52" s="471"/>
    </row>
    <row r="53" spans="1:8" s="369" customFormat="1" ht="12" customHeight="1">
      <c r="A53" s="358"/>
      <c r="B53" s="430"/>
      <c r="C53" s="431"/>
      <c r="D53" s="428"/>
      <c r="E53" s="357"/>
      <c r="F53" s="357"/>
      <c r="G53" s="359"/>
      <c r="H53" s="471"/>
    </row>
    <row r="54" spans="1:8" s="369" customFormat="1" ht="12" customHeight="1">
      <c r="A54" s="358"/>
      <c r="B54" s="359"/>
      <c r="C54" s="356"/>
      <c r="D54" s="428"/>
      <c r="E54" s="357"/>
      <c r="F54" s="357"/>
      <c r="G54" s="359"/>
      <c r="H54" s="471"/>
    </row>
    <row r="55" spans="1:8" s="369" customFormat="1" ht="12" customHeight="1">
      <c r="A55" s="358"/>
      <c r="B55" s="359"/>
      <c r="C55" s="356"/>
      <c r="D55" s="428"/>
      <c r="E55" s="357"/>
      <c r="F55" s="357"/>
      <c r="G55" s="359"/>
      <c r="H55" s="471"/>
    </row>
    <row r="56" spans="1:8" s="369" customFormat="1" ht="12" customHeight="1">
      <c r="A56" s="358"/>
      <c r="B56" s="359"/>
      <c r="C56" s="356"/>
      <c r="D56" s="428"/>
      <c r="E56" s="357"/>
      <c r="F56" s="357"/>
      <c r="G56" s="359"/>
      <c r="H56" s="471"/>
    </row>
    <row r="57" spans="1:8" s="369" customFormat="1" ht="12" customHeight="1">
      <c r="A57" s="358"/>
      <c r="B57" s="359"/>
      <c r="C57" s="356"/>
      <c r="D57" s="428"/>
      <c r="E57" s="357"/>
      <c r="F57" s="357"/>
      <c r="G57" s="359"/>
      <c r="H57" s="471"/>
    </row>
    <row r="58" spans="1:8" s="369" customFormat="1" ht="12" customHeight="1">
      <c r="A58" s="358"/>
      <c r="B58" s="430"/>
      <c r="C58" s="431"/>
      <c r="D58" s="428"/>
      <c r="E58" s="357"/>
      <c r="F58" s="357"/>
      <c r="G58" s="359"/>
      <c r="H58" s="471"/>
    </row>
    <row r="59" spans="1:8" s="369" customFormat="1" ht="12" customHeight="1">
      <c r="A59" s="358"/>
      <c r="B59" s="430"/>
      <c r="C59" s="431"/>
      <c r="D59" s="428"/>
      <c r="E59" s="357"/>
      <c r="F59" s="357"/>
      <c r="G59" s="359"/>
      <c r="H59" s="471"/>
    </row>
    <row r="60" spans="1:8" s="369" customFormat="1" ht="12" customHeight="1">
      <c r="A60" s="354"/>
      <c r="B60" s="430"/>
      <c r="C60" s="431"/>
      <c r="D60" s="428"/>
      <c r="E60" s="357"/>
      <c r="F60" s="357"/>
      <c r="G60" s="359"/>
      <c r="H60" s="471"/>
    </row>
    <row r="61" spans="1:8" s="369" customFormat="1" ht="12" customHeight="1">
      <c r="A61" s="358"/>
      <c r="B61" s="430"/>
      <c r="C61" s="431"/>
      <c r="D61" s="428"/>
      <c r="E61" s="357"/>
      <c r="F61" s="357"/>
      <c r="G61" s="359"/>
      <c r="H61" s="471"/>
    </row>
    <row r="62" spans="1:8" s="369" customFormat="1" ht="12" customHeight="1">
      <c r="A62" s="358"/>
      <c r="B62" s="430"/>
      <c r="C62" s="431"/>
      <c r="D62" s="428"/>
      <c r="E62" s="357"/>
      <c r="F62" s="357"/>
      <c r="G62" s="359"/>
      <c r="H62" s="471"/>
    </row>
    <row r="63" spans="1:8" s="369" customFormat="1" ht="12" customHeight="1">
      <c r="A63" s="358"/>
      <c r="B63" s="430"/>
      <c r="C63" s="431"/>
      <c r="D63" s="428"/>
      <c r="E63" s="357"/>
      <c r="F63" s="357"/>
      <c r="G63" s="359"/>
      <c r="H63" s="471"/>
    </row>
    <row r="64" spans="1:8" s="369" customFormat="1" ht="12" customHeight="1">
      <c r="A64" s="358"/>
      <c r="B64" s="430"/>
      <c r="C64" s="431"/>
      <c r="D64" s="428"/>
      <c r="E64" s="357"/>
      <c r="F64" s="357"/>
      <c r="G64" s="359"/>
      <c r="H64" s="471"/>
    </row>
    <row r="65" spans="1:8" s="369" customFormat="1" ht="12" customHeight="1">
      <c r="A65" s="358"/>
      <c r="B65" s="924"/>
      <c r="C65" s="431"/>
      <c r="D65" s="428"/>
      <c r="E65" s="357"/>
      <c r="F65" s="359"/>
      <c r="G65" s="359"/>
      <c r="H65" s="471"/>
    </row>
    <row r="66" spans="1:8" s="369" customFormat="1" ht="12" customHeight="1">
      <c r="A66" s="358"/>
      <c r="B66" s="430"/>
      <c r="C66" s="431"/>
      <c r="D66" s="428"/>
      <c r="E66" s="357"/>
      <c r="F66" s="359"/>
      <c r="G66" s="359"/>
      <c r="H66" s="471"/>
    </row>
    <row r="67" spans="1:8" s="369" customFormat="1" ht="12" customHeight="1">
      <c r="A67" s="358"/>
      <c r="B67" s="430"/>
      <c r="C67" s="431"/>
      <c r="D67" s="428"/>
      <c r="E67" s="357"/>
      <c r="F67" s="359"/>
      <c r="G67" s="359"/>
      <c r="H67" s="471"/>
    </row>
    <row r="68" spans="1:8" s="369" customFormat="1" ht="12" customHeight="1">
      <c r="A68" s="358"/>
      <c r="B68" s="430"/>
      <c r="C68" s="431"/>
      <c r="D68" s="428"/>
      <c r="E68" s="357"/>
      <c r="F68" s="359"/>
      <c r="G68" s="359"/>
      <c r="H68" s="471"/>
    </row>
    <row r="69" spans="1:8" s="369" customFormat="1" ht="12" customHeight="1">
      <c r="A69" s="358"/>
      <c r="B69" s="430"/>
      <c r="C69" s="431"/>
      <c r="D69" s="428"/>
      <c r="E69" s="357"/>
      <c r="F69" s="359"/>
      <c r="G69" s="359"/>
      <c r="H69" s="471"/>
    </row>
    <row r="70" spans="1:8" s="369" customFormat="1" ht="12" customHeight="1">
      <c r="A70" s="358"/>
      <c r="B70" s="430"/>
      <c r="C70" s="431"/>
      <c r="D70" s="428"/>
      <c r="E70" s="357"/>
      <c r="F70" s="359"/>
      <c r="G70" s="359"/>
      <c r="H70" s="471"/>
    </row>
    <row r="71" spans="1:8" s="369" customFormat="1" ht="12" customHeight="1">
      <c r="A71" s="358"/>
      <c r="B71" s="430"/>
      <c r="C71" s="431"/>
      <c r="D71" s="428"/>
      <c r="E71" s="357"/>
      <c r="F71" s="359"/>
      <c r="G71" s="359"/>
      <c r="H71" s="471"/>
    </row>
    <row r="72" spans="1:8" s="369" customFormat="1" ht="12" customHeight="1">
      <c r="A72" s="358"/>
      <c r="B72" s="430"/>
      <c r="C72" s="431"/>
      <c r="D72" s="428"/>
      <c r="E72" s="357"/>
      <c r="F72" s="359"/>
      <c r="G72" s="359"/>
      <c r="H72" s="471"/>
    </row>
    <row r="73" spans="1:8" s="369" customFormat="1" ht="12" customHeight="1">
      <c r="A73" s="358"/>
      <c r="B73" s="430"/>
      <c r="C73" s="431"/>
      <c r="D73" s="428"/>
      <c r="E73" s="357"/>
      <c r="F73" s="359"/>
      <c r="G73" s="359"/>
      <c r="H73" s="471"/>
    </row>
    <row r="74" spans="1:8" s="369" customFormat="1" ht="12" customHeight="1">
      <c r="A74" s="358"/>
      <c r="B74" s="430"/>
      <c r="C74" s="431"/>
      <c r="D74" s="428"/>
      <c r="E74" s="357"/>
      <c r="F74" s="359"/>
      <c r="G74" s="359"/>
      <c r="H74" s="471"/>
    </row>
    <row r="75" spans="1:8" s="369" customFormat="1" ht="12" customHeight="1">
      <c r="A75" s="358"/>
      <c r="B75" s="430"/>
      <c r="C75" s="431"/>
      <c r="D75" s="428"/>
      <c r="E75" s="357"/>
      <c r="F75" s="359"/>
      <c r="G75" s="359"/>
      <c r="H75" s="471"/>
    </row>
    <row r="76" spans="1:8" s="369" customFormat="1" ht="12" customHeight="1">
      <c r="A76" s="358"/>
      <c r="B76" s="430"/>
      <c r="C76" s="431"/>
      <c r="D76" s="428"/>
      <c r="E76" s="357"/>
      <c r="F76" s="359"/>
      <c r="G76" s="359"/>
      <c r="H76" s="471"/>
    </row>
    <row r="77" spans="1:8" s="369" customFormat="1" ht="12" customHeight="1">
      <c r="A77" s="358"/>
      <c r="B77" s="430"/>
      <c r="C77" s="431"/>
      <c r="D77" s="428"/>
      <c r="E77" s="357"/>
      <c r="F77" s="359"/>
      <c r="G77" s="359"/>
      <c r="H77" s="471"/>
    </row>
    <row r="78" spans="1:8" s="369" customFormat="1" ht="12" customHeight="1">
      <c r="A78" s="358"/>
      <c r="B78" s="430"/>
      <c r="C78" s="431"/>
      <c r="D78" s="428"/>
      <c r="E78" s="357"/>
      <c r="F78" s="359"/>
      <c r="G78" s="359"/>
      <c r="H78" s="471"/>
    </row>
    <row r="79" spans="1:8" s="369" customFormat="1" ht="12" customHeight="1">
      <c r="A79" s="358"/>
      <c r="B79" s="430"/>
      <c r="C79" s="431"/>
      <c r="D79" s="428"/>
      <c r="E79" s="357"/>
      <c r="F79" s="359"/>
      <c r="G79" s="359"/>
      <c r="H79" s="471"/>
    </row>
    <row r="80" spans="1:8" s="369" customFormat="1" ht="12" customHeight="1">
      <c r="A80" s="358"/>
      <c r="B80" s="430"/>
      <c r="C80" s="431"/>
      <c r="D80" s="428"/>
      <c r="E80" s="357"/>
      <c r="F80" s="359"/>
      <c r="G80" s="359"/>
      <c r="H80" s="471"/>
    </row>
    <row r="81" spans="1:8" s="369" customFormat="1" ht="12" customHeight="1">
      <c r="A81" s="358"/>
      <c r="B81" s="430"/>
      <c r="C81" s="431"/>
      <c r="D81" s="428"/>
      <c r="E81" s="357"/>
      <c r="F81" s="359"/>
      <c r="G81" s="359"/>
      <c r="H81" s="471"/>
    </row>
    <row r="82" spans="1:8" s="369" customFormat="1" ht="12" customHeight="1">
      <c r="A82" s="358"/>
      <c r="B82" s="430"/>
      <c r="C82" s="431"/>
      <c r="D82" s="428"/>
      <c r="E82" s="357"/>
      <c r="F82" s="359"/>
      <c r="G82" s="359"/>
      <c r="H82" s="471"/>
    </row>
    <row r="83" spans="1:8" s="369" customFormat="1" ht="12" customHeight="1">
      <c r="A83" s="358"/>
      <c r="B83" s="430"/>
      <c r="C83" s="431"/>
      <c r="D83" s="428"/>
      <c r="E83" s="357"/>
      <c r="F83" s="359"/>
      <c r="G83" s="359"/>
      <c r="H83" s="471"/>
    </row>
    <row r="84" spans="1:8" s="369" customFormat="1" ht="12" customHeight="1">
      <c r="A84" s="358"/>
      <c r="B84" s="430"/>
      <c r="C84" s="431"/>
      <c r="D84" s="428"/>
      <c r="E84" s="357"/>
      <c r="F84" s="359"/>
      <c r="G84" s="359"/>
      <c r="H84" s="471"/>
    </row>
    <row r="85" spans="1:8" s="369" customFormat="1" ht="12" customHeight="1">
      <c r="A85" s="358"/>
      <c r="B85" s="430"/>
      <c r="C85" s="431"/>
      <c r="D85" s="428"/>
      <c r="E85" s="357"/>
      <c r="F85" s="359"/>
      <c r="G85" s="359"/>
      <c r="H85" s="471"/>
    </row>
    <row r="86" spans="1:8" s="369" customFormat="1" ht="12" customHeight="1">
      <c r="A86" s="358"/>
      <c r="B86" s="430"/>
      <c r="C86" s="431"/>
      <c r="D86" s="428"/>
      <c r="E86" s="357"/>
      <c r="F86" s="359"/>
      <c r="G86" s="359"/>
      <c r="H86" s="471"/>
    </row>
    <row r="87" spans="1:8" s="369" customFormat="1" ht="12" customHeight="1">
      <c r="A87" s="358"/>
      <c r="B87" s="430"/>
      <c r="C87" s="431"/>
      <c r="D87" s="428"/>
      <c r="E87" s="357"/>
      <c r="F87" s="359"/>
      <c r="G87" s="359"/>
      <c r="H87" s="471"/>
    </row>
    <row r="88" spans="1:8" s="369" customFormat="1" ht="12" customHeight="1">
      <c r="A88" s="358"/>
      <c r="B88" s="430"/>
      <c r="C88" s="431"/>
      <c r="D88" s="428"/>
      <c r="E88" s="357"/>
      <c r="F88" s="359"/>
      <c r="G88" s="359"/>
      <c r="H88" s="471"/>
    </row>
    <row r="89" spans="1:8" s="369" customFormat="1" ht="12" customHeight="1">
      <c r="A89" s="358"/>
      <c r="B89" s="430"/>
      <c r="C89" s="431"/>
      <c r="D89" s="428"/>
      <c r="E89" s="357"/>
      <c r="F89" s="359"/>
      <c r="G89" s="359"/>
      <c r="H89" s="471"/>
    </row>
    <row r="90" spans="1:8" s="369" customFormat="1" ht="12" customHeight="1">
      <c r="A90" s="358"/>
      <c r="B90" s="430"/>
      <c r="C90" s="431"/>
      <c r="D90" s="428"/>
      <c r="E90" s="357"/>
      <c r="F90" s="359"/>
      <c r="G90" s="359"/>
      <c r="H90" s="471"/>
    </row>
    <row r="91" spans="1:8" s="369" customFormat="1" ht="12" customHeight="1">
      <c r="A91" s="358"/>
      <c r="B91" s="430"/>
      <c r="C91" s="431"/>
      <c r="D91" s="428"/>
      <c r="E91" s="357"/>
      <c r="F91" s="359"/>
      <c r="G91" s="359"/>
      <c r="H91" s="471"/>
    </row>
    <row r="92" spans="1:8" s="369" customFormat="1" ht="12" customHeight="1">
      <c r="A92" s="358"/>
      <c r="B92" s="430"/>
      <c r="C92" s="431"/>
      <c r="D92" s="428"/>
      <c r="E92" s="357"/>
      <c r="F92" s="359"/>
      <c r="G92" s="359"/>
      <c r="H92" s="471"/>
    </row>
    <row r="93" spans="1:8" s="369" customFormat="1" ht="12" customHeight="1">
      <c r="A93" s="358"/>
      <c r="B93" s="430"/>
      <c r="C93" s="431"/>
      <c r="D93" s="428"/>
      <c r="E93" s="357"/>
      <c r="F93" s="359"/>
      <c r="G93" s="359"/>
      <c r="H93" s="471"/>
    </row>
    <row r="94" spans="1:8" s="369" customFormat="1" ht="12" customHeight="1">
      <c r="A94" s="358"/>
      <c r="B94" s="430"/>
      <c r="C94" s="431"/>
      <c r="D94" s="428"/>
      <c r="E94" s="357"/>
      <c r="F94" s="359"/>
      <c r="G94" s="359"/>
      <c r="H94" s="471"/>
    </row>
    <row r="95" spans="1:8" s="369" customFormat="1" ht="12" customHeight="1">
      <c r="A95" s="358"/>
      <c r="B95" s="430"/>
      <c r="C95" s="431"/>
      <c r="D95" s="428"/>
      <c r="E95" s="357"/>
      <c r="F95" s="359"/>
      <c r="G95" s="359"/>
      <c r="H95" s="471"/>
    </row>
    <row r="96" spans="1:8" s="369" customFormat="1" ht="12" customHeight="1">
      <c r="A96" s="358"/>
      <c r="B96" s="430"/>
      <c r="C96" s="431"/>
      <c r="D96" s="428"/>
      <c r="E96" s="357"/>
      <c r="F96" s="359"/>
      <c r="G96" s="359"/>
      <c r="H96" s="471"/>
    </row>
    <row r="97" spans="1:8" s="369" customFormat="1" ht="12" customHeight="1">
      <c r="A97" s="358"/>
      <c r="B97" s="430"/>
      <c r="C97" s="431"/>
      <c r="D97" s="428"/>
      <c r="E97" s="357"/>
      <c r="F97" s="359"/>
      <c r="G97" s="359"/>
      <c r="H97" s="471"/>
    </row>
    <row r="98" spans="1:8" s="369" customFormat="1" ht="12" customHeight="1">
      <c r="A98" s="358"/>
      <c r="B98" s="430"/>
      <c r="C98" s="431"/>
      <c r="D98" s="428"/>
      <c r="E98" s="357"/>
      <c r="F98" s="359"/>
      <c r="G98" s="359"/>
      <c r="H98" s="471"/>
    </row>
    <row r="99" spans="1:8" s="369" customFormat="1" ht="12" customHeight="1">
      <c r="A99" s="358"/>
      <c r="B99" s="430"/>
      <c r="C99" s="431"/>
      <c r="D99" s="428"/>
      <c r="E99" s="357"/>
      <c r="F99" s="359"/>
      <c r="G99" s="359"/>
      <c r="H99" s="471"/>
    </row>
    <row r="100" spans="1:8" s="369" customFormat="1" ht="12" customHeight="1">
      <c r="A100" s="358"/>
      <c r="B100" s="430"/>
      <c r="C100" s="431"/>
      <c r="D100" s="428"/>
      <c r="E100" s="357"/>
      <c r="F100" s="359"/>
      <c r="G100" s="359"/>
      <c r="H100" s="471"/>
    </row>
    <row r="101" spans="1:8" s="369" customFormat="1" ht="12" customHeight="1">
      <c r="A101" s="358"/>
      <c r="B101" s="430"/>
      <c r="C101" s="431"/>
      <c r="D101" s="428"/>
      <c r="E101" s="357"/>
      <c r="F101" s="359"/>
      <c r="G101" s="359"/>
      <c r="H101" s="471"/>
    </row>
    <row r="102" spans="1:8" s="369" customFormat="1" ht="12" customHeight="1">
      <c r="A102" s="358"/>
      <c r="B102" s="430"/>
      <c r="C102" s="431"/>
      <c r="D102" s="428"/>
      <c r="E102" s="357"/>
      <c r="F102" s="359"/>
      <c r="G102" s="359"/>
      <c r="H102" s="471"/>
    </row>
    <row r="103" spans="1:8" s="369" customFormat="1" ht="12" customHeight="1">
      <c r="A103" s="358"/>
      <c r="B103" s="430"/>
      <c r="C103" s="431"/>
      <c r="D103" s="428"/>
      <c r="E103" s="357"/>
      <c r="F103" s="359"/>
      <c r="G103" s="359"/>
      <c r="H103" s="471"/>
    </row>
    <row r="104" spans="1:8" s="369" customFormat="1" ht="12" customHeight="1">
      <c r="A104" s="358"/>
      <c r="B104" s="430"/>
      <c r="C104" s="431"/>
      <c r="D104" s="428"/>
      <c r="E104" s="357"/>
      <c r="F104" s="359"/>
      <c r="G104" s="359"/>
      <c r="H104" s="471"/>
    </row>
    <row r="105" spans="1:8" s="369" customFormat="1" ht="12" customHeight="1">
      <c r="A105" s="358"/>
      <c r="B105" s="430"/>
      <c r="C105" s="431"/>
      <c r="D105" s="428"/>
      <c r="E105" s="357"/>
      <c r="F105" s="359"/>
      <c r="G105" s="359"/>
      <c r="H105" s="471"/>
    </row>
    <row r="106" spans="1:8" s="369" customFormat="1" ht="12" customHeight="1">
      <c r="A106" s="358"/>
      <c r="B106" s="430"/>
      <c r="C106" s="431"/>
      <c r="D106" s="428"/>
      <c r="E106" s="357"/>
      <c r="F106" s="359"/>
      <c r="G106" s="359"/>
      <c r="H106" s="471"/>
    </row>
    <row r="107" spans="1:8" s="369" customFormat="1" ht="12" customHeight="1">
      <c r="A107" s="358"/>
      <c r="B107" s="430"/>
      <c r="C107" s="431"/>
      <c r="D107" s="428"/>
      <c r="E107" s="357"/>
      <c r="F107" s="359"/>
      <c r="G107" s="359"/>
      <c r="H107" s="471"/>
    </row>
    <row r="108" spans="1:8" s="369" customFormat="1" ht="12" customHeight="1">
      <c r="A108" s="358"/>
      <c r="B108" s="430"/>
      <c r="C108" s="431"/>
      <c r="D108" s="428"/>
      <c r="E108" s="357"/>
      <c r="F108" s="359"/>
      <c r="G108" s="359"/>
      <c r="H108" s="471"/>
    </row>
    <row r="109" spans="1:8" s="369" customFormat="1" ht="12" customHeight="1">
      <c r="A109" s="358"/>
      <c r="B109" s="430"/>
      <c r="C109" s="431"/>
      <c r="D109" s="428"/>
      <c r="E109" s="357"/>
      <c r="F109" s="359"/>
      <c r="G109" s="359"/>
      <c r="H109" s="471"/>
    </row>
    <row r="110" spans="1:8" s="369" customFormat="1" ht="12" customHeight="1">
      <c r="A110" s="358"/>
      <c r="B110" s="430"/>
      <c r="C110" s="431"/>
      <c r="D110" s="428"/>
      <c r="E110" s="357"/>
      <c r="F110" s="359"/>
      <c r="G110" s="359"/>
      <c r="H110" s="471"/>
    </row>
    <row r="111" spans="1:8" s="369" customFormat="1" ht="12" customHeight="1">
      <c r="A111" s="358"/>
      <c r="B111" s="430"/>
      <c r="C111" s="431"/>
      <c r="D111" s="428"/>
      <c r="E111" s="357"/>
      <c r="F111" s="359"/>
      <c r="G111" s="359"/>
      <c r="H111" s="471"/>
    </row>
    <row r="112" spans="1:8" s="369" customFormat="1" ht="12" customHeight="1">
      <c r="A112" s="358"/>
      <c r="B112" s="430"/>
      <c r="C112" s="431"/>
      <c r="D112" s="428"/>
      <c r="E112" s="357"/>
      <c r="F112" s="359"/>
      <c r="G112" s="359"/>
      <c r="H112" s="471"/>
    </row>
    <row r="113" spans="1:8" s="369" customFormat="1" ht="12" customHeight="1">
      <c r="A113" s="358"/>
      <c r="B113" s="430"/>
      <c r="C113" s="431"/>
      <c r="D113" s="428"/>
      <c r="E113" s="357"/>
      <c r="F113" s="359"/>
      <c r="G113" s="359"/>
      <c r="H113" s="471"/>
    </row>
    <row r="114" spans="1:8" s="369" customFormat="1" ht="12" customHeight="1">
      <c r="A114" s="358"/>
      <c r="B114" s="430"/>
      <c r="C114" s="431"/>
      <c r="D114" s="428"/>
      <c r="E114" s="357"/>
      <c r="F114" s="359"/>
      <c r="G114" s="359"/>
      <c r="H114" s="471"/>
    </row>
    <row r="115" spans="1:8" s="369" customFormat="1" ht="12" customHeight="1">
      <c r="A115" s="358"/>
      <c r="B115" s="430"/>
      <c r="C115" s="431"/>
      <c r="D115" s="428"/>
      <c r="E115" s="357"/>
      <c r="F115" s="359"/>
      <c r="G115" s="359"/>
      <c r="H115" s="471"/>
    </row>
    <row r="116" spans="1:8" s="369" customFormat="1" ht="12" customHeight="1">
      <c r="A116" s="358"/>
      <c r="B116" s="430"/>
      <c r="C116" s="431"/>
      <c r="D116" s="428"/>
      <c r="E116" s="357"/>
      <c r="F116" s="359"/>
      <c r="G116" s="359"/>
      <c r="H116" s="471"/>
    </row>
    <row r="117" spans="1:8" s="369" customFormat="1" ht="12" customHeight="1">
      <c r="A117" s="358"/>
      <c r="B117" s="430"/>
      <c r="C117" s="431"/>
      <c r="D117" s="428"/>
      <c r="E117" s="357"/>
      <c r="F117" s="359"/>
      <c r="G117" s="359"/>
      <c r="H117" s="471"/>
    </row>
    <row r="118" spans="1:8" s="369" customFormat="1" ht="12" customHeight="1">
      <c r="A118" s="358"/>
      <c r="B118" s="430"/>
      <c r="C118" s="431"/>
      <c r="D118" s="428"/>
      <c r="E118" s="357"/>
      <c r="F118" s="359"/>
      <c r="G118" s="359"/>
      <c r="H118" s="471"/>
    </row>
    <row r="119" spans="1:8" s="369" customFormat="1" ht="12" customHeight="1">
      <c r="A119" s="358"/>
      <c r="B119" s="430"/>
      <c r="C119" s="431"/>
      <c r="D119" s="428"/>
      <c r="E119" s="357"/>
      <c r="F119" s="359"/>
      <c r="G119" s="359"/>
      <c r="H119" s="471"/>
    </row>
    <row r="120" spans="1:8" s="369" customFormat="1" ht="12" customHeight="1">
      <c r="A120" s="358"/>
      <c r="B120" s="430"/>
      <c r="C120" s="431"/>
      <c r="D120" s="428"/>
      <c r="E120" s="357"/>
      <c r="F120" s="359"/>
      <c r="G120" s="359"/>
      <c r="H120" s="471"/>
    </row>
    <row r="121" spans="1:8" s="369" customFormat="1" ht="12" customHeight="1">
      <c r="A121" s="358"/>
      <c r="B121" s="430"/>
      <c r="C121" s="431"/>
      <c r="D121" s="428"/>
      <c r="E121" s="357"/>
      <c r="F121" s="359"/>
      <c r="G121" s="359"/>
      <c r="H121" s="471"/>
    </row>
    <row r="122" spans="1:8" s="369" customFormat="1" ht="12" customHeight="1">
      <c r="A122" s="358"/>
      <c r="B122" s="430"/>
      <c r="C122" s="431"/>
      <c r="D122" s="428"/>
      <c r="E122" s="357"/>
      <c r="F122" s="359"/>
      <c r="G122" s="359"/>
      <c r="H122" s="471"/>
    </row>
    <row r="123" spans="1:8" s="369" customFormat="1" ht="12" customHeight="1">
      <c r="A123" s="358"/>
      <c r="B123" s="430"/>
      <c r="C123" s="431"/>
      <c r="D123" s="428"/>
      <c r="E123" s="357"/>
      <c r="F123" s="359"/>
      <c r="G123" s="359"/>
      <c r="H123" s="471"/>
    </row>
    <row r="124" spans="1:8" s="369" customFormat="1" ht="12" customHeight="1">
      <c r="A124" s="358"/>
      <c r="B124" s="430"/>
      <c r="C124" s="431"/>
      <c r="D124" s="428"/>
      <c r="E124" s="357"/>
      <c r="F124" s="359"/>
      <c r="G124" s="359"/>
      <c r="H124" s="471"/>
    </row>
    <row r="125" spans="1:8" s="369" customFormat="1" ht="12" customHeight="1">
      <c r="A125" s="358"/>
      <c r="B125" s="430"/>
      <c r="C125" s="431"/>
      <c r="D125" s="428"/>
      <c r="E125" s="357"/>
      <c r="F125" s="359"/>
      <c r="G125" s="359"/>
      <c r="H125" s="471"/>
    </row>
    <row r="126" spans="1:8" s="369" customFormat="1" ht="12" customHeight="1">
      <c r="A126" s="358"/>
      <c r="B126" s="430"/>
      <c r="C126" s="431"/>
      <c r="D126" s="428"/>
      <c r="E126" s="357"/>
      <c r="F126" s="359"/>
      <c r="G126" s="359"/>
      <c r="H126" s="471"/>
    </row>
    <row r="127" spans="1:8" s="369" customFormat="1" ht="12" customHeight="1">
      <c r="A127" s="358"/>
      <c r="B127" s="430"/>
      <c r="C127" s="431"/>
      <c r="D127" s="428"/>
      <c r="E127" s="357"/>
      <c r="F127" s="359"/>
      <c r="G127" s="359"/>
      <c r="H127" s="471"/>
    </row>
    <row r="128" spans="1:8" s="369" customFormat="1" ht="12" customHeight="1">
      <c r="A128" s="358"/>
      <c r="B128" s="430"/>
      <c r="C128" s="431"/>
      <c r="D128" s="428"/>
      <c r="E128" s="357"/>
      <c r="F128" s="359"/>
      <c r="G128" s="359"/>
      <c r="H128" s="471"/>
    </row>
    <row r="129" spans="1:8" s="369" customFormat="1" ht="12" customHeight="1">
      <c r="A129" s="358"/>
      <c r="B129" s="430"/>
      <c r="C129" s="431"/>
      <c r="D129" s="428"/>
      <c r="E129" s="357"/>
      <c r="F129" s="359"/>
      <c r="G129" s="359"/>
      <c r="H129" s="471"/>
    </row>
    <row r="130" spans="1:8" s="369" customFormat="1" ht="12" customHeight="1">
      <c r="A130" s="358"/>
      <c r="B130" s="430"/>
      <c r="C130" s="431"/>
      <c r="D130" s="428"/>
      <c r="E130" s="357"/>
      <c r="F130" s="359"/>
      <c r="G130" s="359"/>
      <c r="H130" s="471"/>
    </row>
    <row r="131" spans="1:8" s="369" customFormat="1" ht="12" customHeight="1">
      <c r="A131" s="358"/>
      <c r="B131" s="430"/>
      <c r="C131" s="431"/>
      <c r="D131" s="428"/>
      <c r="E131" s="357"/>
      <c r="F131" s="359"/>
      <c r="G131" s="359"/>
      <c r="H131" s="471"/>
    </row>
    <row r="132" spans="1:8" s="369" customFormat="1" ht="12" customHeight="1">
      <c r="A132" s="358"/>
      <c r="B132" s="430"/>
      <c r="C132" s="431"/>
      <c r="D132" s="428"/>
      <c r="E132" s="357"/>
      <c r="F132" s="359"/>
      <c r="G132" s="359"/>
      <c r="H132" s="471"/>
    </row>
    <row r="133" spans="1:8" s="369" customFormat="1" ht="12" customHeight="1">
      <c r="A133" s="358"/>
      <c r="B133" s="430"/>
      <c r="C133" s="431"/>
      <c r="D133" s="428"/>
      <c r="E133" s="357"/>
      <c r="F133" s="359"/>
      <c r="G133" s="359"/>
      <c r="H133" s="471"/>
    </row>
    <row r="134" spans="1:8" s="369" customFormat="1" ht="12" customHeight="1">
      <c r="A134" s="358"/>
      <c r="B134" s="430"/>
      <c r="C134" s="431"/>
      <c r="D134" s="428"/>
      <c r="E134" s="357"/>
      <c r="F134" s="359"/>
      <c r="G134" s="359"/>
      <c r="H134" s="471"/>
    </row>
    <row r="135" spans="1:8" s="369" customFormat="1" ht="12" customHeight="1">
      <c r="A135" s="358"/>
      <c r="B135" s="430"/>
      <c r="C135" s="431"/>
      <c r="D135" s="428"/>
      <c r="E135" s="357"/>
      <c r="F135" s="359"/>
      <c r="G135" s="359"/>
      <c r="H135" s="471"/>
    </row>
    <row r="136" spans="1:8" s="369" customFormat="1" ht="12" customHeight="1">
      <c r="A136" s="358"/>
      <c r="B136" s="430"/>
      <c r="C136" s="431"/>
      <c r="D136" s="428"/>
      <c r="E136" s="357"/>
      <c r="F136" s="359"/>
      <c r="G136" s="359"/>
      <c r="H136" s="471"/>
    </row>
    <row r="137" spans="1:8" s="369" customFormat="1" ht="12" customHeight="1">
      <c r="A137" s="358"/>
      <c r="B137" s="430"/>
      <c r="C137" s="431"/>
      <c r="D137" s="428"/>
      <c r="E137" s="357"/>
      <c r="F137" s="359"/>
      <c r="G137" s="359"/>
      <c r="H137" s="471"/>
    </row>
    <row r="138" spans="1:8" s="369" customFormat="1" ht="12" customHeight="1">
      <c r="A138" s="358"/>
      <c r="B138" s="430"/>
      <c r="C138" s="431"/>
      <c r="D138" s="428"/>
      <c r="E138" s="357"/>
      <c r="F138" s="359"/>
      <c r="G138" s="359"/>
      <c r="H138" s="471"/>
    </row>
    <row r="139" spans="1:8" s="369" customFormat="1" ht="12" customHeight="1">
      <c r="A139" s="358"/>
      <c r="B139" s="430"/>
      <c r="C139" s="431"/>
      <c r="D139" s="428"/>
      <c r="E139" s="357"/>
      <c r="F139" s="359"/>
      <c r="G139" s="359"/>
      <c r="H139" s="471"/>
    </row>
    <row r="140" spans="1:8" s="369" customFormat="1" ht="12" customHeight="1">
      <c r="A140" s="358"/>
      <c r="B140" s="430"/>
      <c r="C140" s="431"/>
      <c r="D140" s="428"/>
      <c r="E140" s="357"/>
      <c r="F140" s="359"/>
      <c r="G140" s="359"/>
      <c r="H140" s="471"/>
    </row>
    <row r="141" spans="1:8" s="369" customFormat="1" ht="12" customHeight="1">
      <c r="A141" s="358"/>
      <c r="B141" s="430"/>
      <c r="C141" s="431"/>
      <c r="D141" s="428"/>
      <c r="E141" s="357"/>
      <c r="F141" s="359"/>
      <c r="G141" s="359"/>
      <c r="H141" s="471"/>
    </row>
    <row r="142" spans="1:8" s="369" customFormat="1" ht="12" customHeight="1">
      <c r="A142" s="358"/>
      <c r="B142" s="430"/>
      <c r="C142" s="431"/>
      <c r="D142" s="428"/>
      <c r="E142" s="357"/>
      <c r="F142" s="359"/>
      <c r="G142" s="359"/>
      <c r="H142" s="471"/>
    </row>
    <row r="143" spans="1:8" s="369" customFormat="1" ht="12" customHeight="1">
      <c r="A143" s="358"/>
      <c r="B143" s="430"/>
      <c r="C143" s="431"/>
      <c r="D143" s="428"/>
      <c r="E143" s="357"/>
      <c r="F143" s="359"/>
      <c r="G143" s="359"/>
      <c r="H143" s="471"/>
    </row>
    <row r="144" spans="1:8" s="369" customFormat="1" ht="12" customHeight="1">
      <c r="A144" s="358"/>
      <c r="B144" s="430"/>
      <c r="C144" s="431"/>
      <c r="D144" s="428"/>
      <c r="E144" s="357"/>
      <c r="F144" s="359"/>
      <c r="G144" s="359"/>
      <c r="H144" s="471"/>
    </row>
    <row r="145" spans="1:8" s="369" customFormat="1" ht="12" customHeight="1">
      <c r="A145" s="358"/>
      <c r="B145" s="430"/>
      <c r="C145" s="431"/>
      <c r="D145" s="428"/>
      <c r="E145" s="357"/>
      <c r="F145" s="359"/>
      <c r="G145" s="359"/>
      <c r="H145" s="471"/>
    </row>
    <row r="146" spans="1:8" s="369" customFormat="1" ht="12" customHeight="1">
      <c r="A146" s="358"/>
      <c r="B146" s="430"/>
      <c r="C146" s="431"/>
      <c r="D146" s="428"/>
      <c r="E146" s="357"/>
      <c r="F146" s="359"/>
      <c r="G146" s="359"/>
      <c r="H146" s="471"/>
    </row>
    <row r="147" spans="1:8" s="369" customFormat="1" ht="12" customHeight="1">
      <c r="A147" s="358"/>
      <c r="B147" s="430"/>
      <c r="C147" s="431"/>
      <c r="D147" s="428"/>
      <c r="E147" s="357"/>
      <c r="F147" s="359"/>
      <c r="G147" s="359"/>
      <c r="H147" s="471"/>
    </row>
    <row r="148" spans="1:8" s="369" customFormat="1" ht="12" customHeight="1">
      <c r="A148" s="358"/>
      <c r="B148" s="430"/>
      <c r="C148" s="431"/>
      <c r="D148" s="428"/>
      <c r="E148" s="357"/>
      <c r="F148" s="359"/>
      <c r="G148" s="359"/>
      <c r="H148" s="471"/>
    </row>
    <row r="149" spans="1:8" s="369" customFormat="1" ht="12" customHeight="1">
      <c r="A149" s="358"/>
      <c r="B149" s="430"/>
      <c r="C149" s="431"/>
      <c r="D149" s="428"/>
      <c r="E149" s="357"/>
      <c r="F149" s="359"/>
      <c r="G149" s="359"/>
      <c r="H149" s="471"/>
    </row>
    <row r="150" spans="1:8" s="369" customFormat="1" ht="12" customHeight="1">
      <c r="A150" s="358"/>
      <c r="B150" s="430"/>
      <c r="C150" s="431"/>
      <c r="D150" s="428"/>
      <c r="E150" s="357"/>
      <c r="F150" s="359"/>
      <c r="G150" s="359"/>
      <c r="H150" s="471"/>
    </row>
    <row r="151" spans="1:8" s="369" customFormat="1" ht="12" customHeight="1">
      <c r="A151" s="358"/>
      <c r="B151" s="430"/>
      <c r="C151" s="431"/>
      <c r="D151" s="428"/>
      <c r="E151" s="357"/>
      <c r="F151" s="359"/>
      <c r="G151" s="359"/>
      <c r="H151" s="471"/>
    </row>
    <row r="152" spans="1:8" s="369" customFormat="1" ht="12" customHeight="1">
      <c r="A152" s="358"/>
      <c r="B152" s="430"/>
      <c r="C152" s="431"/>
      <c r="D152" s="428"/>
      <c r="E152" s="357"/>
      <c r="F152" s="359"/>
      <c r="G152" s="359"/>
      <c r="H152" s="471"/>
    </row>
    <row r="153" spans="1:8" s="369" customFormat="1" ht="12" customHeight="1">
      <c r="A153" s="358"/>
      <c r="B153" s="430"/>
      <c r="C153" s="431"/>
      <c r="D153" s="428"/>
      <c r="E153" s="357"/>
      <c r="F153" s="359"/>
      <c r="G153" s="359"/>
      <c r="H153" s="471"/>
    </row>
    <row r="154" spans="1:8" s="369" customFormat="1" ht="12" customHeight="1">
      <c r="A154" s="358"/>
      <c r="B154" s="430"/>
      <c r="C154" s="431"/>
      <c r="D154" s="428"/>
      <c r="E154" s="357"/>
      <c r="F154" s="359"/>
      <c r="G154" s="359"/>
      <c r="H154" s="471"/>
    </row>
    <row r="155" spans="1:8" s="369" customFormat="1" ht="12" customHeight="1">
      <c r="A155" s="358"/>
      <c r="B155" s="430"/>
      <c r="C155" s="431"/>
      <c r="D155" s="428"/>
      <c r="E155" s="357"/>
      <c r="F155" s="359"/>
      <c r="G155" s="359"/>
      <c r="H155" s="471"/>
    </row>
    <row r="156" spans="1:8" s="369" customFormat="1" ht="12" customHeight="1">
      <c r="A156" s="358"/>
      <c r="B156" s="430"/>
      <c r="C156" s="431"/>
      <c r="D156" s="428"/>
      <c r="E156" s="357"/>
      <c r="F156" s="359"/>
      <c r="G156" s="359"/>
      <c r="H156" s="471"/>
    </row>
    <row r="157" spans="1:8" s="369" customFormat="1" ht="12" customHeight="1">
      <c r="A157" s="358"/>
      <c r="B157" s="430"/>
      <c r="C157" s="431"/>
      <c r="D157" s="428"/>
      <c r="E157" s="357"/>
      <c r="F157" s="359"/>
      <c r="G157" s="359"/>
      <c r="H157" s="471"/>
    </row>
    <row r="158" spans="1:8" s="369" customFormat="1" ht="12" customHeight="1">
      <c r="A158" s="358"/>
      <c r="B158" s="430"/>
      <c r="C158" s="431"/>
      <c r="D158" s="428"/>
      <c r="E158" s="357"/>
      <c r="F158" s="359"/>
      <c r="G158" s="359"/>
      <c r="H158" s="471"/>
    </row>
    <row r="159" spans="1:8" s="369" customFormat="1" ht="12" customHeight="1">
      <c r="A159" s="358"/>
      <c r="B159" s="430"/>
      <c r="C159" s="431"/>
      <c r="D159" s="428"/>
      <c r="E159" s="357"/>
      <c r="F159" s="359"/>
      <c r="G159" s="359"/>
      <c r="H159" s="471"/>
    </row>
    <row r="160" spans="1:8" s="369" customFormat="1" ht="12" customHeight="1">
      <c r="A160" s="358"/>
      <c r="B160" s="430"/>
      <c r="C160" s="431"/>
      <c r="D160" s="428"/>
      <c r="E160" s="357"/>
      <c r="F160" s="359"/>
      <c r="G160" s="359"/>
      <c r="H160" s="471"/>
    </row>
    <row r="161" spans="1:8" s="369" customFormat="1" ht="12" customHeight="1">
      <c r="A161" s="358"/>
      <c r="B161" s="430"/>
      <c r="C161" s="431"/>
      <c r="D161" s="428"/>
      <c r="E161" s="357"/>
      <c r="F161" s="359"/>
      <c r="G161" s="359"/>
      <c r="H161" s="471"/>
    </row>
    <row r="162" spans="1:8" s="369" customFormat="1" ht="12" customHeight="1">
      <c r="A162" s="358"/>
      <c r="B162" s="430"/>
      <c r="C162" s="431"/>
      <c r="D162" s="428"/>
      <c r="E162" s="357"/>
      <c r="F162" s="359"/>
      <c r="G162" s="359"/>
      <c r="H162" s="471"/>
    </row>
    <row r="163" spans="1:8" s="369" customFormat="1" ht="12" customHeight="1">
      <c r="A163" s="358"/>
      <c r="B163" s="430"/>
      <c r="C163" s="431"/>
      <c r="D163" s="428"/>
      <c r="E163" s="357"/>
      <c r="F163" s="359"/>
      <c r="G163" s="359"/>
      <c r="H163" s="471"/>
    </row>
    <row r="164" spans="1:8" s="369" customFormat="1" ht="12" customHeight="1">
      <c r="A164" s="358"/>
      <c r="B164" s="430"/>
      <c r="C164" s="431"/>
      <c r="D164" s="428"/>
      <c r="E164" s="357"/>
      <c r="F164" s="359"/>
      <c r="G164" s="359"/>
      <c r="H164" s="471"/>
    </row>
    <row r="165" spans="1:8" s="369" customFormat="1" ht="12" customHeight="1">
      <c r="A165" s="358"/>
      <c r="B165" s="430"/>
      <c r="C165" s="431"/>
      <c r="D165" s="428"/>
      <c r="E165" s="357"/>
      <c r="F165" s="359"/>
      <c r="G165" s="359"/>
      <c r="H165" s="471"/>
    </row>
    <row r="166" spans="1:8" s="369" customFormat="1" ht="12" customHeight="1">
      <c r="A166" s="358"/>
      <c r="B166" s="430"/>
      <c r="C166" s="431"/>
      <c r="D166" s="428"/>
      <c r="E166" s="357"/>
      <c r="F166" s="359"/>
      <c r="G166" s="359"/>
      <c r="H166" s="471"/>
    </row>
    <row r="167" spans="1:8" s="369" customFormat="1" ht="12" customHeight="1">
      <c r="A167" s="358"/>
      <c r="B167" s="430"/>
      <c r="C167" s="431"/>
      <c r="D167" s="428"/>
      <c r="E167" s="357"/>
      <c r="F167" s="359"/>
      <c r="G167" s="359"/>
      <c r="H167" s="471"/>
    </row>
    <row r="168" spans="1:8" s="369" customFormat="1" ht="12" customHeight="1">
      <c r="A168" s="358"/>
      <c r="B168" s="430"/>
      <c r="C168" s="431"/>
      <c r="D168" s="428"/>
      <c r="E168" s="357"/>
      <c r="F168" s="359"/>
      <c r="G168" s="359"/>
      <c r="H168" s="471"/>
    </row>
    <row r="169" spans="1:8" s="369" customFormat="1" ht="12" customHeight="1">
      <c r="A169" s="358"/>
      <c r="B169" s="430"/>
      <c r="C169" s="431"/>
      <c r="D169" s="428"/>
      <c r="E169" s="357"/>
      <c r="F169" s="359"/>
      <c r="G169" s="359"/>
      <c r="H169" s="471"/>
    </row>
    <row r="170" spans="1:8" s="369" customFormat="1" ht="12" customHeight="1">
      <c r="A170" s="358"/>
      <c r="B170" s="430"/>
      <c r="C170" s="431"/>
      <c r="D170" s="428"/>
      <c r="E170" s="357"/>
      <c r="F170" s="359"/>
      <c r="G170" s="359"/>
      <c r="H170" s="471"/>
    </row>
    <row r="171" spans="1:8" s="369" customFormat="1" ht="12" customHeight="1">
      <c r="A171" s="358"/>
      <c r="B171" s="430"/>
      <c r="C171" s="431"/>
      <c r="D171" s="428"/>
      <c r="E171" s="357"/>
      <c r="F171" s="359"/>
      <c r="G171" s="359"/>
      <c r="H171" s="471"/>
    </row>
    <row r="172" spans="1:8" s="369" customFormat="1" ht="12" customHeight="1">
      <c r="A172" s="358"/>
      <c r="B172" s="430"/>
      <c r="C172" s="431"/>
      <c r="D172" s="428"/>
      <c r="E172" s="357"/>
      <c r="F172" s="359"/>
      <c r="G172" s="359"/>
      <c r="H172" s="471"/>
    </row>
    <row r="173" spans="1:8" s="369" customFormat="1" ht="12" customHeight="1">
      <c r="A173" s="358"/>
      <c r="B173" s="430"/>
      <c r="C173" s="431"/>
      <c r="D173" s="428"/>
      <c r="E173" s="357"/>
      <c r="F173" s="359"/>
      <c r="G173" s="359"/>
      <c r="H173" s="471"/>
    </row>
    <row r="174" spans="1:8" s="369" customFormat="1" ht="12" customHeight="1">
      <c r="A174" s="358"/>
      <c r="B174" s="430"/>
      <c r="C174" s="431"/>
      <c r="D174" s="428"/>
      <c r="E174" s="357"/>
      <c r="F174" s="359"/>
      <c r="G174" s="359"/>
      <c r="H174" s="471"/>
    </row>
    <row r="175" spans="1:8" s="369" customFormat="1" ht="12" customHeight="1">
      <c r="A175" s="358"/>
      <c r="B175" s="430"/>
      <c r="C175" s="431"/>
      <c r="D175" s="428"/>
      <c r="E175" s="357"/>
      <c r="F175" s="359"/>
      <c r="G175" s="359"/>
      <c r="H175" s="471"/>
    </row>
    <row r="176" spans="1:8" s="369" customFormat="1" ht="12" customHeight="1">
      <c r="A176" s="358"/>
      <c r="B176" s="430"/>
      <c r="C176" s="431"/>
      <c r="D176" s="428"/>
      <c r="E176" s="357"/>
      <c r="F176" s="359"/>
      <c r="G176" s="359"/>
      <c r="H176" s="471"/>
    </row>
    <row r="177" spans="1:8" s="369" customFormat="1" ht="12" customHeight="1">
      <c r="A177" s="358"/>
      <c r="B177" s="430"/>
      <c r="C177" s="431"/>
      <c r="D177" s="428"/>
      <c r="E177" s="357"/>
      <c r="F177" s="359"/>
      <c r="G177" s="359"/>
      <c r="H177" s="471"/>
    </row>
    <row r="178" spans="1:8" s="369" customFormat="1" ht="12" customHeight="1">
      <c r="A178" s="358"/>
      <c r="B178" s="430"/>
      <c r="C178" s="431"/>
      <c r="D178" s="428"/>
      <c r="E178" s="357"/>
      <c r="F178" s="359"/>
      <c r="G178" s="359"/>
      <c r="H178" s="471"/>
    </row>
    <row r="179" spans="1:8" s="369" customFormat="1" ht="12" customHeight="1">
      <c r="A179" s="358"/>
      <c r="B179" s="430"/>
      <c r="C179" s="431"/>
      <c r="D179" s="428"/>
      <c r="E179" s="357"/>
      <c r="F179" s="359"/>
      <c r="G179" s="359"/>
      <c r="H179" s="471"/>
    </row>
    <row r="180" spans="1:8" s="369" customFormat="1" ht="12" customHeight="1">
      <c r="A180" s="358"/>
      <c r="B180" s="430"/>
      <c r="C180" s="431"/>
      <c r="D180" s="428"/>
      <c r="E180" s="357"/>
      <c r="F180" s="359"/>
      <c r="G180" s="359"/>
      <c r="H180" s="471"/>
    </row>
    <row r="181" spans="1:8" s="369" customFormat="1" ht="12" customHeight="1">
      <c r="A181" s="358"/>
      <c r="B181" s="430"/>
      <c r="C181" s="431"/>
      <c r="D181" s="428"/>
      <c r="E181" s="357"/>
      <c r="F181" s="359"/>
      <c r="G181" s="359"/>
      <c r="H181" s="471"/>
    </row>
    <row r="182" spans="1:8" s="369" customFormat="1" ht="12" customHeight="1">
      <c r="A182" s="358"/>
      <c r="B182" s="430"/>
      <c r="C182" s="431"/>
      <c r="D182" s="428"/>
      <c r="E182" s="357"/>
      <c r="F182" s="359"/>
      <c r="G182" s="359"/>
      <c r="H182" s="471"/>
    </row>
    <row r="183" spans="1:8" s="369" customFormat="1" ht="12" customHeight="1">
      <c r="A183" s="358"/>
      <c r="B183" s="430"/>
      <c r="C183" s="431"/>
      <c r="D183" s="428"/>
      <c r="E183" s="357"/>
      <c r="F183" s="359"/>
      <c r="G183" s="359"/>
      <c r="H183" s="471"/>
    </row>
    <row r="184" spans="1:8" s="369" customFormat="1" ht="12" customHeight="1">
      <c r="A184" s="358"/>
      <c r="B184" s="430"/>
      <c r="C184" s="431"/>
      <c r="D184" s="428"/>
      <c r="E184" s="357"/>
      <c r="F184" s="359"/>
      <c r="G184" s="359"/>
      <c r="H184" s="471"/>
    </row>
    <row r="185" spans="1:8" s="369" customFormat="1" ht="12" customHeight="1">
      <c r="A185" s="358"/>
      <c r="B185" s="430"/>
      <c r="C185" s="431"/>
      <c r="D185" s="428"/>
      <c r="E185" s="357"/>
      <c r="F185" s="359"/>
      <c r="G185" s="359"/>
      <c r="H185" s="471"/>
    </row>
    <row r="186" spans="1:8" s="369" customFormat="1" ht="12" customHeight="1">
      <c r="A186" s="358"/>
      <c r="B186" s="430"/>
      <c r="C186" s="431"/>
      <c r="D186" s="428"/>
      <c r="E186" s="357"/>
      <c r="F186" s="359"/>
      <c r="G186" s="359"/>
      <c r="H186" s="471"/>
    </row>
    <row r="187" spans="1:8" s="369" customFormat="1" ht="12" customHeight="1">
      <c r="A187" s="358"/>
      <c r="B187" s="430"/>
      <c r="C187" s="431"/>
      <c r="D187" s="428"/>
      <c r="E187" s="357"/>
      <c r="F187" s="359"/>
      <c r="G187" s="359"/>
      <c r="H187" s="471"/>
    </row>
    <row r="188" spans="1:8" s="369" customFormat="1" ht="12" customHeight="1">
      <c r="A188" s="358"/>
      <c r="B188" s="430"/>
      <c r="C188" s="431"/>
      <c r="D188" s="428"/>
      <c r="E188" s="357"/>
      <c r="F188" s="359"/>
      <c r="G188" s="359"/>
      <c r="H188" s="471"/>
    </row>
    <row r="189" spans="1:8" s="369" customFormat="1" ht="12" customHeight="1">
      <c r="A189" s="358"/>
      <c r="B189" s="430"/>
      <c r="C189" s="431"/>
      <c r="D189" s="428"/>
      <c r="E189" s="357"/>
      <c r="F189" s="359"/>
      <c r="G189" s="359"/>
      <c r="H189" s="471"/>
    </row>
    <row r="190" spans="1:8" s="369" customFormat="1" ht="12" customHeight="1">
      <c r="A190" s="358"/>
      <c r="B190" s="430"/>
      <c r="C190" s="431"/>
      <c r="D190" s="428"/>
      <c r="E190" s="357"/>
      <c r="F190" s="359"/>
      <c r="G190" s="359"/>
      <c r="H190" s="471"/>
    </row>
    <row r="191" spans="1:8" s="369" customFormat="1" ht="12" customHeight="1">
      <c r="A191" s="358"/>
      <c r="B191" s="430"/>
      <c r="C191" s="431"/>
      <c r="D191" s="428"/>
      <c r="E191" s="357"/>
      <c r="F191" s="359"/>
      <c r="G191" s="359"/>
      <c r="H191" s="471"/>
    </row>
    <row r="192" spans="1:8" s="369" customFormat="1" ht="12" customHeight="1">
      <c r="A192" s="358"/>
      <c r="B192" s="430"/>
      <c r="C192" s="431"/>
      <c r="D192" s="428"/>
      <c r="E192" s="357"/>
      <c r="F192" s="359"/>
      <c r="G192" s="359"/>
      <c r="H192" s="471"/>
    </row>
    <row r="193" spans="1:8" s="369" customFormat="1" ht="12" customHeight="1">
      <c r="A193" s="358"/>
      <c r="B193" s="430"/>
      <c r="C193" s="431"/>
      <c r="D193" s="428"/>
      <c r="E193" s="357"/>
      <c r="F193" s="359"/>
      <c r="G193" s="359"/>
      <c r="H193" s="471"/>
    </row>
    <row r="194" spans="1:8" s="369" customFormat="1" ht="12" customHeight="1">
      <c r="A194" s="358"/>
      <c r="B194" s="430"/>
      <c r="C194" s="431"/>
      <c r="D194" s="428"/>
      <c r="E194" s="357"/>
      <c r="F194" s="359"/>
      <c r="G194" s="359"/>
      <c r="H194" s="471"/>
    </row>
    <row r="195" spans="1:8" s="369" customFormat="1" ht="12" customHeight="1">
      <c r="A195" s="358"/>
      <c r="B195" s="430"/>
      <c r="C195" s="431"/>
      <c r="D195" s="428"/>
      <c r="E195" s="357"/>
      <c r="F195" s="359"/>
      <c r="G195" s="359"/>
      <c r="H195" s="471"/>
    </row>
    <row r="196" spans="1:8" s="369" customFormat="1" ht="12" customHeight="1">
      <c r="A196" s="358"/>
      <c r="B196" s="430"/>
      <c r="C196" s="431"/>
      <c r="D196" s="428"/>
      <c r="E196" s="357"/>
      <c r="F196" s="359"/>
      <c r="G196" s="359"/>
      <c r="H196" s="471"/>
    </row>
    <row r="197" spans="1:8" s="369" customFormat="1" ht="12" customHeight="1">
      <c r="A197" s="358"/>
      <c r="B197" s="430"/>
      <c r="C197" s="431"/>
      <c r="D197" s="428"/>
      <c r="E197" s="357"/>
      <c r="F197" s="359"/>
      <c r="G197" s="359"/>
      <c r="H197" s="471"/>
    </row>
    <row r="198" spans="1:8" s="369" customFormat="1" ht="12" customHeight="1">
      <c r="A198" s="358"/>
      <c r="B198" s="430"/>
      <c r="C198" s="431"/>
      <c r="D198" s="428"/>
      <c r="E198" s="357"/>
      <c r="F198" s="359"/>
      <c r="G198" s="359"/>
      <c r="H198" s="471"/>
    </row>
    <row r="199" spans="1:8" s="369" customFormat="1" ht="12" customHeight="1">
      <c r="A199" s="358"/>
      <c r="B199" s="430"/>
      <c r="C199" s="431"/>
      <c r="D199" s="428"/>
      <c r="E199" s="357"/>
      <c r="F199" s="359"/>
      <c r="G199" s="359"/>
      <c r="H199" s="471"/>
    </row>
    <row r="200" spans="1:8" s="369" customFormat="1" ht="12" customHeight="1">
      <c r="A200" s="358"/>
      <c r="B200" s="430"/>
      <c r="C200" s="431"/>
      <c r="D200" s="428"/>
      <c r="E200" s="357"/>
      <c r="F200" s="359"/>
      <c r="G200" s="359"/>
      <c r="H200" s="471"/>
    </row>
    <row r="201" spans="1:8" s="369" customFormat="1" ht="12" customHeight="1">
      <c r="A201" s="358"/>
      <c r="B201" s="430"/>
      <c r="C201" s="431"/>
      <c r="D201" s="428"/>
      <c r="E201" s="357"/>
      <c r="F201" s="359"/>
      <c r="G201" s="359"/>
      <c r="H201" s="471"/>
    </row>
    <row r="202" spans="1:8" s="369" customFormat="1" ht="12" customHeight="1">
      <c r="A202" s="358"/>
      <c r="B202" s="430"/>
      <c r="C202" s="431"/>
      <c r="D202" s="428"/>
      <c r="E202" s="357"/>
      <c r="F202" s="359"/>
      <c r="G202" s="359"/>
      <c r="H202" s="471"/>
    </row>
    <row r="203" spans="1:8" s="369" customFormat="1" ht="12" customHeight="1">
      <c r="A203" s="358"/>
      <c r="B203" s="430"/>
      <c r="C203" s="431"/>
      <c r="D203" s="428"/>
      <c r="E203" s="357"/>
      <c r="F203" s="359"/>
      <c r="G203" s="359"/>
      <c r="H203" s="471"/>
    </row>
    <row r="204" spans="1:8" s="369" customFormat="1" ht="12" customHeight="1">
      <c r="A204" s="358"/>
      <c r="B204" s="430"/>
      <c r="C204" s="431"/>
      <c r="D204" s="428"/>
      <c r="E204" s="357"/>
      <c r="F204" s="359"/>
      <c r="G204" s="359"/>
      <c r="H204" s="471"/>
    </row>
    <row r="205" spans="1:8" s="369" customFormat="1" ht="12" customHeight="1">
      <c r="A205" s="358"/>
      <c r="B205" s="430"/>
      <c r="C205" s="431"/>
      <c r="D205" s="428"/>
      <c r="E205" s="357"/>
      <c r="F205" s="359"/>
      <c r="G205" s="359"/>
      <c r="H205" s="471"/>
    </row>
    <row r="206" spans="1:8" s="369" customFormat="1" ht="12" customHeight="1">
      <c r="A206" s="358"/>
      <c r="B206" s="430"/>
      <c r="C206" s="431"/>
      <c r="D206" s="428"/>
      <c r="E206" s="357"/>
      <c r="F206" s="359"/>
      <c r="G206" s="359"/>
      <c r="H206" s="471"/>
    </row>
    <row r="207" spans="1:8" s="369" customFormat="1" ht="12" customHeight="1">
      <c r="A207" s="358"/>
      <c r="B207" s="430"/>
      <c r="C207" s="431"/>
      <c r="D207" s="428"/>
      <c r="E207" s="357"/>
      <c r="F207" s="359"/>
      <c r="G207" s="359"/>
      <c r="H207" s="471"/>
    </row>
    <row r="208" spans="1:8" s="369" customFormat="1" ht="12" customHeight="1">
      <c r="A208" s="358"/>
      <c r="B208" s="430"/>
      <c r="C208" s="431"/>
      <c r="D208" s="428"/>
      <c r="E208" s="357"/>
      <c r="F208" s="359"/>
      <c r="G208" s="359"/>
      <c r="H208" s="471"/>
    </row>
    <row r="209" spans="1:8" s="369" customFormat="1" ht="12" customHeight="1">
      <c r="A209" s="358"/>
      <c r="B209" s="430"/>
      <c r="C209" s="431"/>
      <c r="D209" s="428"/>
      <c r="E209" s="357"/>
      <c r="F209" s="359"/>
      <c r="G209" s="359"/>
      <c r="H209" s="471"/>
    </row>
    <row r="210" spans="1:8" s="369" customFormat="1" ht="12" customHeight="1">
      <c r="A210" s="358"/>
      <c r="B210" s="430"/>
      <c r="C210" s="431"/>
      <c r="D210" s="428"/>
      <c r="E210" s="357"/>
      <c r="F210" s="359"/>
      <c r="G210" s="359"/>
      <c r="H210" s="471"/>
    </row>
    <row r="211" spans="1:8" s="369" customFormat="1" ht="12" customHeight="1">
      <c r="A211" s="358"/>
      <c r="B211" s="430"/>
      <c r="C211" s="431"/>
      <c r="D211" s="428"/>
      <c r="E211" s="357"/>
      <c r="F211" s="359"/>
      <c r="G211" s="359"/>
      <c r="H211" s="471"/>
    </row>
    <row r="212" spans="1:8" s="369" customFormat="1" ht="12" customHeight="1">
      <c r="A212" s="358"/>
      <c r="B212" s="430"/>
      <c r="C212" s="431"/>
      <c r="D212" s="428"/>
      <c r="E212" s="357"/>
      <c r="F212" s="359"/>
      <c r="G212" s="359"/>
      <c r="H212" s="471"/>
    </row>
    <row r="213" spans="1:8" s="369" customFormat="1" ht="12" customHeight="1">
      <c r="A213" s="358"/>
      <c r="B213" s="430"/>
      <c r="C213" s="431"/>
      <c r="D213" s="428"/>
      <c r="E213" s="357"/>
      <c r="F213" s="359"/>
      <c r="G213" s="359"/>
      <c r="H213" s="471"/>
    </row>
    <row r="214" spans="1:8" s="369" customFormat="1" ht="12" customHeight="1">
      <c r="A214" s="358"/>
      <c r="B214" s="430"/>
      <c r="C214" s="431"/>
      <c r="D214" s="428"/>
      <c r="E214" s="357"/>
      <c r="F214" s="359"/>
      <c r="G214" s="359"/>
      <c r="H214" s="471"/>
    </row>
    <row r="215" spans="1:8" s="369" customFormat="1" ht="12" customHeight="1">
      <c r="A215" s="358"/>
      <c r="B215" s="430"/>
      <c r="C215" s="431"/>
      <c r="D215" s="428"/>
      <c r="E215" s="357"/>
      <c r="F215" s="359"/>
      <c r="G215" s="359"/>
      <c r="H215" s="471"/>
    </row>
    <row r="216" spans="1:8" s="369" customFormat="1" ht="12" customHeight="1">
      <c r="A216" s="358"/>
      <c r="B216" s="430"/>
      <c r="C216" s="431"/>
      <c r="D216" s="428"/>
      <c r="E216" s="357"/>
      <c r="F216" s="359"/>
      <c r="G216" s="359"/>
      <c r="H216" s="471"/>
    </row>
    <row r="217" spans="1:8" s="369" customFormat="1" ht="12" customHeight="1">
      <c r="A217" s="358"/>
      <c r="B217" s="430"/>
      <c r="C217" s="431"/>
      <c r="D217" s="428"/>
      <c r="E217" s="357"/>
      <c r="F217" s="359"/>
      <c r="G217" s="359"/>
      <c r="H217" s="471"/>
    </row>
    <row r="218" spans="1:8" s="369" customFormat="1" ht="12" customHeight="1">
      <c r="A218" s="358"/>
      <c r="B218" s="430"/>
      <c r="C218" s="431"/>
      <c r="D218" s="428"/>
      <c r="E218" s="357"/>
      <c r="F218" s="359"/>
      <c r="G218" s="359"/>
      <c r="H218" s="471"/>
    </row>
    <row r="219" spans="1:8" s="369" customFormat="1" ht="12" customHeight="1">
      <c r="A219" s="358"/>
      <c r="B219" s="430"/>
      <c r="C219" s="431"/>
      <c r="D219" s="428"/>
      <c r="E219" s="357"/>
      <c r="F219" s="359"/>
      <c r="G219" s="359"/>
      <c r="H219" s="471"/>
    </row>
    <row r="220" spans="1:8" s="369" customFormat="1" ht="12" customHeight="1">
      <c r="A220" s="358"/>
      <c r="B220" s="430"/>
      <c r="C220" s="431"/>
      <c r="D220" s="428"/>
      <c r="E220" s="357"/>
      <c r="F220" s="359"/>
      <c r="G220" s="359"/>
      <c r="H220" s="471"/>
    </row>
    <row r="221" spans="1:8" s="369" customFormat="1" ht="12" customHeight="1">
      <c r="A221" s="358"/>
      <c r="B221" s="430"/>
      <c r="C221" s="431"/>
      <c r="D221" s="428"/>
      <c r="E221" s="357"/>
      <c r="F221" s="359"/>
      <c r="G221" s="359"/>
      <c r="H221" s="471"/>
    </row>
    <row r="222" spans="1:8" s="369" customFormat="1" ht="12" customHeight="1">
      <c r="A222" s="358"/>
      <c r="B222" s="430"/>
      <c r="C222" s="431"/>
      <c r="D222" s="428"/>
      <c r="E222" s="357"/>
      <c r="F222" s="359"/>
      <c r="G222" s="359"/>
      <c r="H222" s="471"/>
    </row>
    <row r="223" spans="1:8" s="369" customFormat="1" ht="12" customHeight="1">
      <c r="A223" s="358"/>
      <c r="B223" s="430"/>
      <c r="C223" s="431"/>
      <c r="D223" s="428"/>
      <c r="E223" s="357"/>
      <c r="F223" s="359"/>
      <c r="G223" s="359"/>
      <c r="H223" s="471"/>
    </row>
    <row r="224" spans="1:8" s="369" customFormat="1" ht="12" customHeight="1">
      <c r="A224" s="358"/>
      <c r="B224" s="430"/>
      <c r="C224" s="431"/>
      <c r="D224" s="428"/>
      <c r="E224" s="357"/>
      <c r="F224" s="359"/>
      <c r="G224" s="359"/>
      <c r="H224" s="471"/>
    </row>
    <row r="225" spans="1:8" s="369" customFormat="1" ht="12" customHeight="1">
      <c r="A225" s="358"/>
      <c r="B225" s="430"/>
      <c r="C225" s="431"/>
      <c r="D225" s="428"/>
      <c r="E225" s="357"/>
      <c r="F225" s="359"/>
      <c r="G225" s="359"/>
      <c r="H225" s="471"/>
    </row>
    <row r="226" spans="1:8" s="369" customFormat="1" ht="12" customHeight="1">
      <c r="A226" s="358"/>
      <c r="B226" s="430"/>
      <c r="C226" s="431"/>
      <c r="D226" s="428"/>
      <c r="E226" s="357"/>
      <c r="F226" s="359"/>
      <c r="G226" s="359"/>
      <c r="H226" s="471"/>
    </row>
    <row r="227" spans="1:8" s="369" customFormat="1" ht="12" customHeight="1">
      <c r="A227" s="358"/>
      <c r="B227" s="430"/>
      <c r="C227" s="431"/>
      <c r="D227" s="428"/>
      <c r="E227" s="357"/>
      <c r="F227" s="359"/>
      <c r="G227" s="359"/>
      <c r="H227" s="471"/>
    </row>
    <row r="228" spans="1:8" s="369" customFormat="1" ht="12" customHeight="1">
      <c r="A228" s="358"/>
      <c r="B228" s="430"/>
      <c r="C228" s="431"/>
      <c r="D228" s="428"/>
      <c r="E228" s="357"/>
      <c r="F228" s="359"/>
      <c r="G228" s="359"/>
      <c r="H228" s="471"/>
    </row>
    <row r="229" spans="1:8" s="369" customFormat="1" ht="12" customHeight="1">
      <c r="A229" s="358"/>
      <c r="B229" s="430"/>
      <c r="C229" s="431"/>
      <c r="D229" s="428"/>
      <c r="E229" s="357"/>
      <c r="F229" s="359"/>
      <c r="G229" s="359"/>
      <c r="H229" s="471"/>
    </row>
    <row r="230" spans="1:8" s="369" customFormat="1" ht="12" customHeight="1">
      <c r="A230" s="358"/>
      <c r="B230" s="430"/>
      <c r="C230" s="431"/>
      <c r="D230" s="428"/>
      <c r="E230" s="357"/>
      <c r="F230" s="359"/>
      <c r="G230" s="359"/>
      <c r="H230" s="471"/>
    </row>
    <row r="231" spans="1:8" s="369" customFormat="1" ht="12" customHeight="1">
      <c r="A231" s="358"/>
      <c r="B231" s="430"/>
      <c r="C231" s="431"/>
      <c r="D231" s="428"/>
      <c r="E231" s="357"/>
      <c r="F231" s="359"/>
      <c r="G231" s="359"/>
      <c r="H231" s="471"/>
    </row>
    <row r="232" spans="1:8" s="369" customFormat="1" ht="12" customHeight="1">
      <c r="A232" s="358"/>
      <c r="B232" s="430"/>
      <c r="C232" s="431"/>
      <c r="D232" s="428"/>
      <c r="E232" s="357"/>
      <c r="F232" s="359"/>
      <c r="G232" s="359"/>
      <c r="H232" s="471"/>
    </row>
    <row r="233" spans="1:8" s="369" customFormat="1" ht="12" customHeight="1">
      <c r="A233" s="358"/>
      <c r="B233" s="430"/>
      <c r="C233" s="431"/>
      <c r="D233" s="428"/>
      <c r="E233" s="357"/>
      <c r="F233" s="359"/>
      <c r="G233" s="359"/>
      <c r="H233" s="471"/>
    </row>
    <row r="234" spans="1:8" s="369" customFormat="1" ht="12" customHeight="1">
      <c r="A234" s="358"/>
      <c r="B234" s="430"/>
      <c r="C234" s="431"/>
      <c r="D234" s="428"/>
      <c r="E234" s="357"/>
      <c r="F234" s="359"/>
      <c r="G234" s="359"/>
      <c r="H234" s="471"/>
    </row>
    <row r="235" spans="1:8" s="369" customFormat="1" ht="12" customHeight="1">
      <c r="A235" s="358"/>
      <c r="B235" s="430"/>
      <c r="C235" s="431"/>
      <c r="D235" s="428"/>
      <c r="E235" s="357"/>
      <c r="F235" s="359"/>
      <c r="G235" s="359"/>
      <c r="H235" s="471"/>
    </row>
    <row r="236" spans="1:8" s="369" customFormat="1" ht="12" customHeight="1">
      <c r="A236" s="358"/>
      <c r="B236" s="430"/>
      <c r="C236" s="431"/>
      <c r="D236" s="428"/>
      <c r="E236" s="357"/>
      <c r="F236" s="359"/>
      <c r="G236" s="359"/>
      <c r="H236" s="471"/>
    </row>
    <row r="237" spans="1:8" s="369" customFormat="1" ht="12" customHeight="1">
      <c r="A237" s="358"/>
      <c r="B237" s="430"/>
      <c r="C237" s="431"/>
      <c r="D237" s="428"/>
      <c r="E237" s="357"/>
      <c r="F237" s="359"/>
      <c r="G237" s="359"/>
      <c r="H237" s="471"/>
    </row>
    <row r="238" spans="1:8" s="369" customFormat="1" ht="12" customHeight="1">
      <c r="A238" s="358"/>
      <c r="B238" s="430"/>
      <c r="C238" s="431"/>
      <c r="D238" s="428"/>
      <c r="E238" s="357"/>
      <c r="F238" s="359"/>
      <c r="G238" s="359"/>
      <c r="H238" s="471"/>
    </row>
    <row r="239" spans="1:8" s="369" customFormat="1" ht="12" customHeight="1">
      <c r="A239" s="358"/>
      <c r="B239" s="430"/>
      <c r="C239" s="431"/>
      <c r="D239" s="428"/>
      <c r="E239" s="357"/>
      <c r="F239" s="359"/>
      <c r="G239" s="359"/>
      <c r="H239" s="471"/>
    </row>
    <row r="240" spans="1:8" s="369" customFormat="1" ht="12" customHeight="1">
      <c r="A240" s="358"/>
      <c r="B240" s="430"/>
      <c r="C240" s="431"/>
      <c r="D240" s="428"/>
      <c r="E240" s="357"/>
      <c r="F240" s="359"/>
      <c r="G240" s="359"/>
      <c r="H240" s="471"/>
    </row>
    <row r="241" spans="1:8" s="369" customFormat="1" ht="12" customHeight="1">
      <c r="A241" s="358"/>
      <c r="B241" s="430"/>
      <c r="C241" s="431"/>
      <c r="D241" s="428"/>
      <c r="E241" s="357"/>
      <c r="F241" s="359"/>
      <c r="G241" s="359"/>
      <c r="H241" s="471"/>
    </row>
    <row r="242" spans="1:8" s="369" customFormat="1" ht="12" customHeight="1">
      <c r="A242" s="358"/>
      <c r="B242" s="430"/>
      <c r="C242" s="431"/>
      <c r="D242" s="428"/>
      <c r="E242" s="357"/>
      <c r="F242" s="359"/>
      <c r="G242" s="359"/>
      <c r="H242" s="471"/>
    </row>
    <row r="243" spans="1:8" s="369" customFormat="1" ht="12" customHeight="1">
      <c r="A243" s="358"/>
      <c r="B243" s="430"/>
      <c r="C243" s="431"/>
      <c r="D243" s="428"/>
      <c r="E243" s="357"/>
      <c r="F243" s="359"/>
      <c r="G243" s="359"/>
      <c r="H243" s="471"/>
    </row>
    <row r="244" spans="1:8" s="369" customFormat="1" ht="12" customHeight="1">
      <c r="A244" s="358"/>
      <c r="B244" s="430"/>
      <c r="C244" s="431"/>
      <c r="D244" s="428"/>
      <c r="E244" s="357"/>
      <c r="F244" s="359"/>
      <c r="G244" s="359"/>
      <c r="H244" s="471"/>
    </row>
    <row r="245" spans="1:8" s="369" customFormat="1" ht="12" customHeight="1">
      <c r="A245" s="358"/>
      <c r="B245" s="430"/>
      <c r="C245" s="431"/>
      <c r="D245" s="428"/>
      <c r="E245" s="357"/>
      <c r="F245" s="359"/>
      <c r="G245" s="359"/>
      <c r="H245" s="471"/>
    </row>
    <row r="246" spans="1:8" s="369" customFormat="1" ht="12" customHeight="1">
      <c r="A246" s="358"/>
      <c r="B246" s="430"/>
      <c r="C246" s="431"/>
      <c r="D246" s="428"/>
      <c r="E246" s="357"/>
      <c r="F246" s="359"/>
      <c r="G246" s="359"/>
      <c r="H246" s="471"/>
    </row>
    <row r="247" spans="1:8" s="369" customFormat="1" ht="12" customHeight="1">
      <c r="A247" s="358"/>
      <c r="B247" s="430"/>
      <c r="C247" s="431"/>
      <c r="D247" s="428"/>
      <c r="E247" s="357"/>
      <c r="F247" s="359"/>
      <c r="G247" s="359"/>
      <c r="H247" s="471"/>
    </row>
    <row r="248" spans="1:8" s="369" customFormat="1" ht="12" customHeight="1">
      <c r="A248" s="358"/>
      <c r="B248" s="430"/>
      <c r="C248" s="431"/>
      <c r="D248" s="428"/>
      <c r="E248" s="357"/>
      <c r="F248" s="359"/>
      <c r="G248" s="359"/>
      <c r="H248" s="471"/>
    </row>
    <row r="249" spans="1:8" s="369" customFormat="1" ht="12" customHeight="1">
      <c r="A249" s="358"/>
      <c r="B249" s="430"/>
      <c r="C249" s="431"/>
      <c r="D249" s="428"/>
      <c r="E249" s="357"/>
      <c r="F249" s="359"/>
      <c r="G249" s="359"/>
      <c r="H249" s="471"/>
    </row>
    <row r="250" spans="1:8">
      <c r="A250" s="220"/>
      <c r="B250" s="220"/>
      <c r="C250" s="220"/>
      <c r="D250" s="220"/>
      <c r="E250" s="220"/>
      <c r="F250" s="1085"/>
      <c r="G250" s="1085"/>
      <c r="H250" s="220"/>
    </row>
    <row r="251" spans="1:8">
      <c r="A251" s="220"/>
      <c r="B251" s="220"/>
      <c r="C251" s="220"/>
      <c r="D251" s="220"/>
      <c r="E251" s="220"/>
      <c r="F251" s="1085"/>
      <c r="G251" s="1085"/>
      <c r="H251" s="220"/>
    </row>
    <row r="252" spans="1:8">
      <c r="A252" s="220"/>
      <c r="B252" s="220"/>
      <c r="C252" s="220"/>
      <c r="D252" s="220"/>
      <c r="E252" s="220"/>
      <c r="F252" s="1085"/>
      <c r="G252" s="1085"/>
      <c r="H252" s="220"/>
    </row>
    <row r="253" spans="1:8">
      <c r="A253" s="220"/>
      <c r="B253" s="220"/>
      <c r="C253" s="220"/>
      <c r="D253" s="220"/>
      <c r="E253" s="220"/>
      <c r="F253" s="1085"/>
      <c r="G253" s="1085"/>
      <c r="H253" s="220"/>
    </row>
    <row r="254" spans="1:8">
      <c r="A254" s="220"/>
      <c r="B254" s="220"/>
      <c r="C254" s="220"/>
      <c r="D254" s="220"/>
      <c r="E254" s="220"/>
      <c r="F254" s="1085"/>
      <c r="G254" s="1085"/>
      <c r="H254" s="220"/>
    </row>
    <row r="255" spans="1:8">
      <c r="A255" s="220"/>
      <c r="B255" s="220"/>
      <c r="C255" s="220"/>
      <c r="D255" s="220"/>
      <c r="E255" s="220"/>
      <c r="F255" s="1085"/>
      <c r="G255" s="1085"/>
      <c r="H255" s="220"/>
    </row>
    <row r="256" spans="1:8">
      <c r="A256" s="220"/>
      <c r="B256" s="220"/>
      <c r="C256" s="220"/>
      <c r="D256" s="220"/>
      <c r="E256" s="220"/>
      <c r="F256" s="1085"/>
      <c r="G256" s="1085"/>
      <c r="H256" s="220"/>
    </row>
    <row r="257" spans="1:8">
      <c r="A257" s="220"/>
      <c r="B257" s="220"/>
      <c r="C257" s="220"/>
      <c r="D257" s="220"/>
      <c r="E257" s="220"/>
      <c r="F257" s="1085"/>
      <c r="G257" s="1085"/>
      <c r="H257" s="220"/>
    </row>
    <row r="258" spans="1:8">
      <c r="A258" s="220"/>
      <c r="B258" s="220"/>
      <c r="C258" s="220"/>
      <c r="D258" s="220"/>
      <c r="E258" s="220"/>
      <c r="F258" s="1085"/>
      <c r="G258" s="1085"/>
      <c r="H258" s="220"/>
    </row>
    <row r="259" spans="1:8">
      <c r="A259" s="220"/>
      <c r="B259" s="220"/>
      <c r="C259" s="220"/>
      <c r="D259" s="220"/>
      <c r="E259" s="220"/>
      <c r="F259" s="1085"/>
      <c r="G259" s="1085"/>
      <c r="H259" s="220"/>
    </row>
    <row r="260" spans="1:8">
      <c r="A260" s="220"/>
      <c r="B260" s="220"/>
      <c r="C260" s="220"/>
      <c r="D260" s="220"/>
      <c r="E260" s="220"/>
      <c r="F260" s="1085"/>
      <c r="G260" s="1085"/>
      <c r="H260" s="220"/>
    </row>
    <row r="261" spans="1:8">
      <c r="A261" s="220"/>
      <c r="B261" s="220"/>
      <c r="C261" s="220"/>
      <c r="D261" s="220"/>
      <c r="E261" s="220"/>
      <c r="F261" s="1085"/>
      <c r="G261" s="1085"/>
      <c r="H261" s="220"/>
    </row>
    <row r="262" spans="1:8">
      <c r="A262" s="220"/>
      <c r="B262" s="220"/>
      <c r="C262" s="220"/>
      <c r="D262" s="220"/>
      <c r="E262" s="220"/>
      <c r="F262" s="1085"/>
      <c r="G262" s="1085"/>
      <c r="H262" s="220"/>
    </row>
    <row r="263" spans="1:8">
      <c r="A263" s="220"/>
      <c r="B263" s="220"/>
      <c r="C263" s="220"/>
      <c r="D263" s="220"/>
      <c r="E263" s="220"/>
      <c r="F263" s="1085"/>
      <c r="G263" s="1085"/>
      <c r="H263" s="220"/>
    </row>
    <row r="264" spans="1:8">
      <c r="A264" s="220"/>
      <c r="B264" s="220"/>
      <c r="C264" s="220"/>
      <c r="D264" s="220"/>
      <c r="E264" s="220"/>
      <c r="F264" s="1085"/>
      <c r="G264" s="1085"/>
      <c r="H264" s="220"/>
    </row>
    <row r="265" spans="1:8">
      <c r="A265" s="220"/>
      <c r="B265" s="220"/>
      <c r="C265" s="220"/>
      <c r="D265" s="220"/>
      <c r="E265" s="220"/>
      <c r="F265" s="1085"/>
      <c r="G265" s="1085"/>
      <c r="H265" s="220"/>
    </row>
    <row r="266" spans="1:8">
      <c r="A266" s="220"/>
      <c r="B266" s="220"/>
      <c r="C266" s="220"/>
      <c r="D266" s="220"/>
      <c r="E266" s="220"/>
      <c r="F266" s="1085"/>
      <c r="G266" s="1085"/>
      <c r="H266" s="220"/>
    </row>
    <row r="267" spans="1:8">
      <c r="A267" s="220"/>
      <c r="B267" s="220"/>
      <c r="C267" s="220"/>
      <c r="D267" s="220"/>
      <c r="E267" s="220"/>
      <c r="F267" s="1085"/>
      <c r="G267" s="1085"/>
      <c r="H267" s="220"/>
    </row>
    <row r="268" spans="1:8">
      <c r="A268" s="220"/>
      <c r="B268" s="220"/>
      <c r="C268" s="220"/>
      <c r="D268" s="220"/>
      <c r="E268" s="220"/>
      <c r="F268" s="1085"/>
      <c r="G268" s="1085"/>
      <c r="H268" s="220"/>
    </row>
    <row r="269" spans="1:8">
      <c r="A269" s="220"/>
      <c r="B269" s="220"/>
      <c r="C269" s="220"/>
      <c r="D269" s="220"/>
      <c r="E269" s="220"/>
      <c r="F269" s="1085"/>
      <c r="G269" s="1085"/>
      <c r="H269" s="220"/>
    </row>
    <row r="270" spans="1:8">
      <c r="A270" s="220"/>
      <c r="B270" s="220"/>
      <c r="C270" s="220"/>
      <c r="D270" s="220"/>
      <c r="E270" s="220"/>
      <c r="F270" s="1085"/>
      <c r="G270" s="1085"/>
      <c r="H270" s="220"/>
    </row>
    <row r="271" spans="1:8">
      <c r="A271" s="220"/>
      <c r="B271" s="220"/>
      <c r="C271" s="220"/>
      <c r="D271" s="220"/>
      <c r="E271" s="220"/>
      <c r="F271" s="1085"/>
      <c r="G271" s="1085"/>
      <c r="H271" s="220"/>
    </row>
    <row r="272" spans="1:8">
      <c r="A272" s="220"/>
      <c r="B272" s="220"/>
      <c r="C272" s="220"/>
      <c r="D272" s="220"/>
      <c r="E272" s="220"/>
      <c r="F272" s="1085"/>
      <c r="G272" s="1085"/>
      <c r="H272" s="220"/>
    </row>
    <row r="273" spans="1:8">
      <c r="A273" s="220"/>
      <c r="B273" s="220"/>
      <c r="C273" s="220"/>
      <c r="D273" s="220"/>
      <c r="E273" s="220"/>
      <c r="F273" s="1085"/>
      <c r="G273" s="1085"/>
      <c r="H273" s="220"/>
    </row>
    <row r="274" spans="1:8">
      <c r="A274" s="220"/>
      <c r="B274" s="220"/>
      <c r="C274" s="220"/>
      <c r="D274" s="220"/>
      <c r="E274" s="220"/>
      <c r="F274" s="1085"/>
      <c r="G274" s="1085"/>
      <c r="H274" s="220"/>
    </row>
    <row r="275" spans="1:8">
      <c r="A275" s="220"/>
      <c r="B275" s="220"/>
      <c r="C275" s="220"/>
      <c r="D275" s="220"/>
      <c r="E275" s="220"/>
      <c r="F275" s="1085"/>
      <c r="G275" s="1085"/>
      <c r="H275" s="220"/>
    </row>
    <row r="276" spans="1:8">
      <c r="A276" s="220"/>
      <c r="B276" s="220"/>
      <c r="C276" s="220"/>
      <c r="D276" s="220"/>
      <c r="E276" s="220"/>
      <c r="F276" s="1085"/>
      <c r="G276" s="1085"/>
      <c r="H276" s="220"/>
    </row>
    <row r="277" spans="1:8">
      <c r="A277" s="220"/>
      <c r="B277" s="220"/>
      <c r="C277" s="220"/>
      <c r="D277" s="220"/>
      <c r="E277" s="220"/>
      <c r="F277" s="1085"/>
      <c r="G277" s="1085"/>
      <c r="H277" s="220"/>
    </row>
    <row r="278" spans="1:8">
      <c r="A278" s="220"/>
      <c r="B278" s="220"/>
      <c r="C278" s="220"/>
      <c r="D278" s="220"/>
      <c r="E278" s="220"/>
      <c r="F278" s="1085"/>
      <c r="G278" s="1085"/>
      <c r="H278" s="220"/>
    </row>
    <row r="279" spans="1:8">
      <c r="A279" s="220"/>
      <c r="B279" s="220"/>
      <c r="C279" s="220"/>
      <c r="D279" s="220"/>
      <c r="E279" s="220"/>
      <c r="F279" s="1085"/>
      <c r="G279" s="1085"/>
      <c r="H279" s="220"/>
    </row>
    <row r="280" spans="1:8">
      <c r="A280" s="220"/>
      <c r="B280" s="220"/>
      <c r="C280" s="220"/>
      <c r="D280" s="220"/>
      <c r="E280" s="220"/>
      <c r="F280" s="1085"/>
      <c r="G280" s="1085"/>
      <c r="H280" s="220"/>
    </row>
    <row r="281" spans="1:8">
      <c r="A281" s="220"/>
      <c r="B281" s="220"/>
      <c r="C281" s="220"/>
      <c r="D281" s="220"/>
      <c r="E281" s="220"/>
      <c r="F281" s="1085"/>
      <c r="G281" s="1085"/>
      <c r="H281" s="220"/>
    </row>
    <row r="282" spans="1:8">
      <c r="A282" s="220"/>
      <c r="B282" s="220"/>
      <c r="C282" s="220"/>
      <c r="D282" s="220"/>
      <c r="E282" s="220"/>
      <c r="F282" s="1085"/>
      <c r="G282" s="1085"/>
      <c r="H282" s="220"/>
    </row>
    <row r="283" spans="1:8">
      <c r="A283" s="220"/>
      <c r="B283" s="220"/>
      <c r="C283" s="220"/>
      <c r="D283" s="220"/>
      <c r="E283" s="220"/>
      <c r="F283" s="1085"/>
      <c r="G283" s="1085"/>
      <c r="H283" s="220"/>
    </row>
    <row r="284" spans="1:8">
      <c r="A284" s="220"/>
      <c r="B284" s="220"/>
      <c r="C284" s="220"/>
      <c r="D284" s="220"/>
      <c r="E284" s="220"/>
      <c r="F284" s="1085"/>
      <c r="G284" s="1085"/>
      <c r="H284" s="220"/>
    </row>
    <row r="285" spans="1:8">
      <c r="A285" s="220"/>
      <c r="B285" s="220"/>
      <c r="C285" s="220"/>
      <c r="D285" s="220"/>
      <c r="E285" s="220"/>
      <c r="F285" s="1085"/>
      <c r="G285" s="1085"/>
      <c r="H285" s="220"/>
    </row>
    <row r="286" spans="1:8">
      <c r="A286" s="220"/>
      <c r="B286" s="220"/>
      <c r="C286" s="220"/>
      <c r="D286" s="220"/>
      <c r="E286" s="220"/>
      <c r="F286" s="1085"/>
      <c r="G286" s="1085"/>
      <c r="H286" s="220"/>
    </row>
    <row r="287" spans="1:8">
      <c r="A287" s="220"/>
      <c r="B287" s="220"/>
      <c r="C287" s="220"/>
      <c r="D287" s="220"/>
      <c r="E287" s="220"/>
      <c r="F287" s="1085"/>
      <c r="G287" s="1085"/>
      <c r="H287" s="220"/>
    </row>
    <row r="288" spans="1:8">
      <c r="A288" s="220"/>
      <c r="B288" s="220"/>
      <c r="C288" s="220"/>
      <c r="D288" s="220"/>
      <c r="E288" s="220"/>
      <c r="F288" s="1085"/>
      <c r="G288" s="1085"/>
      <c r="H288" s="220"/>
    </row>
    <row r="289" spans="1:8">
      <c r="A289" s="220"/>
      <c r="B289" s="220"/>
      <c r="C289" s="220"/>
      <c r="D289" s="220"/>
      <c r="E289" s="220"/>
      <c r="F289" s="1085"/>
      <c r="G289" s="1085"/>
      <c r="H289" s="220"/>
    </row>
    <row r="290" spans="1:8">
      <c r="A290" s="220"/>
      <c r="B290" s="220"/>
      <c r="C290" s="220"/>
      <c r="D290" s="220"/>
      <c r="E290" s="220"/>
      <c r="F290" s="1085"/>
      <c r="G290" s="1085"/>
      <c r="H290" s="220"/>
    </row>
    <row r="291" spans="1:8">
      <c r="A291" s="220"/>
      <c r="B291" s="220"/>
      <c r="C291" s="220"/>
      <c r="D291" s="220"/>
      <c r="E291" s="220"/>
      <c r="F291" s="1085"/>
      <c r="G291" s="1085"/>
      <c r="H291" s="220"/>
    </row>
    <row r="292" spans="1:8">
      <c r="A292" s="220"/>
      <c r="B292" s="220"/>
      <c r="C292" s="220"/>
      <c r="D292" s="220"/>
      <c r="E292" s="220"/>
      <c r="F292" s="1085"/>
      <c r="G292" s="1085"/>
      <c r="H292" s="220"/>
    </row>
    <row r="293" spans="1:8">
      <c r="A293" s="220"/>
      <c r="B293" s="220"/>
      <c r="C293" s="220"/>
      <c r="D293" s="220"/>
      <c r="E293" s="220"/>
      <c r="F293" s="1085"/>
      <c r="G293" s="1085"/>
      <c r="H293" s="220"/>
    </row>
    <row r="294" spans="1:8">
      <c r="A294" s="220"/>
      <c r="B294" s="220"/>
      <c r="C294" s="220"/>
      <c r="D294" s="220"/>
      <c r="E294" s="220"/>
      <c r="F294" s="1085"/>
      <c r="G294" s="1085"/>
      <c r="H294" s="220"/>
    </row>
    <row r="295" spans="1:8">
      <c r="A295" s="220"/>
      <c r="B295" s="220"/>
      <c r="C295" s="220"/>
      <c r="D295" s="220"/>
      <c r="E295" s="220"/>
      <c r="F295" s="1085"/>
      <c r="G295" s="1085"/>
      <c r="H295" s="220"/>
    </row>
    <row r="296" spans="1:8">
      <c r="A296" s="220"/>
      <c r="B296" s="220"/>
      <c r="C296" s="220"/>
      <c r="D296" s="220"/>
      <c r="E296" s="220"/>
      <c r="F296" s="1085"/>
      <c r="G296" s="1085"/>
      <c r="H296" s="220"/>
    </row>
    <row r="297" spans="1:8">
      <c r="A297" s="220"/>
      <c r="B297" s="220"/>
      <c r="C297" s="220"/>
      <c r="D297" s="220"/>
      <c r="E297" s="220"/>
      <c r="F297" s="1085"/>
      <c r="G297" s="1085"/>
      <c r="H297" s="220"/>
    </row>
    <row r="298" spans="1:8">
      <c r="A298" s="220"/>
      <c r="B298" s="220"/>
      <c r="C298" s="220"/>
      <c r="D298" s="220"/>
      <c r="E298" s="220"/>
      <c r="F298" s="1085"/>
      <c r="G298" s="1085"/>
      <c r="H298" s="220"/>
    </row>
    <row r="299" spans="1:8">
      <c r="A299" s="220"/>
      <c r="B299" s="220"/>
      <c r="C299" s="220"/>
      <c r="D299" s="220"/>
      <c r="E299" s="220"/>
      <c r="F299" s="1085"/>
      <c r="G299" s="1085"/>
      <c r="H299" s="220"/>
    </row>
    <row r="300" spans="1:8">
      <c r="A300" s="220"/>
      <c r="B300" s="220"/>
      <c r="C300" s="220"/>
      <c r="D300" s="220"/>
      <c r="E300" s="220"/>
      <c r="F300" s="1085"/>
      <c r="G300" s="1085"/>
      <c r="H300" s="220"/>
    </row>
    <row r="301" spans="1:8">
      <c r="A301" s="220"/>
      <c r="B301" s="220"/>
      <c r="C301" s="220"/>
      <c r="D301" s="220"/>
      <c r="E301" s="220"/>
      <c r="F301" s="1085"/>
      <c r="G301" s="1085"/>
      <c r="H301" s="220"/>
    </row>
    <row r="302" spans="1:8">
      <c r="A302" s="220"/>
      <c r="B302" s="220"/>
      <c r="C302" s="220"/>
      <c r="D302" s="220"/>
      <c r="E302" s="220"/>
      <c r="F302" s="1085"/>
      <c r="G302" s="1085"/>
      <c r="H302" s="220"/>
    </row>
    <row r="303" spans="1:8">
      <c r="A303" s="220"/>
      <c r="B303" s="220"/>
      <c r="C303" s="220"/>
      <c r="D303" s="220"/>
      <c r="E303" s="220"/>
      <c r="F303" s="1085"/>
      <c r="G303" s="1085"/>
      <c r="H303" s="220"/>
    </row>
    <row r="304" spans="1:8">
      <c r="A304" s="220"/>
      <c r="B304" s="220"/>
      <c r="C304" s="220"/>
      <c r="D304" s="220"/>
      <c r="E304" s="220"/>
      <c r="F304" s="1085"/>
      <c r="G304" s="1085"/>
      <c r="H304" s="220"/>
    </row>
    <row r="305" spans="1:8">
      <c r="A305" s="220"/>
      <c r="B305" s="220"/>
      <c r="C305" s="220"/>
      <c r="D305" s="220"/>
      <c r="E305" s="220"/>
      <c r="F305" s="1085"/>
      <c r="G305" s="1085"/>
      <c r="H305" s="220"/>
    </row>
    <row r="306" spans="1:8">
      <c r="A306" s="220"/>
      <c r="B306" s="220"/>
      <c r="C306" s="220"/>
      <c r="D306" s="220"/>
      <c r="E306" s="220"/>
      <c r="F306" s="1085"/>
      <c r="G306" s="1085"/>
      <c r="H306" s="220"/>
    </row>
    <row r="307" spans="1:8">
      <c r="A307" s="220"/>
      <c r="B307" s="220"/>
      <c r="C307" s="220"/>
      <c r="D307" s="220"/>
      <c r="E307" s="220"/>
      <c r="F307" s="1085"/>
      <c r="G307" s="1085"/>
      <c r="H307" s="220"/>
    </row>
    <row r="308" spans="1:8">
      <c r="A308" s="220"/>
      <c r="B308" s="220"/>
      <c r="C308" s="220"/>
      <c r="D308" s="220"/>
      <c r="E308" s="220"/>
      <c r="F308" s="1085"/>
      <c r="G308" s="1085"/>
      <c r="H308" s="220"/>
    </row>
    <row r="309" spans="1:8">
      <c r="A309" s="220"/>
      <c r="B309" s="220"/>
      <c r="C309" s="220"/>
      <c r="D309" s="220"/>
      <c r="E309" s="220"/>
      <c r="F309" s="1085"/>
      <c r="G309" s="1085"/>
      <c r="H309" s="220"/>
    </row>
    <row r="310" spans="1:8">
      <c r="A310" s="220"/>
      <c r="B310" s="220"/>
      <c r="C310" s="220"/>
      <c r="D310" s="220"/>
      <c r="E310" s="220"/>
      <c r="F310" s="1085"/>
      <c r="G310" s="1085"/>
      <c r="H310" s="220"/>
    </row>
    <row r="311" spans="1:8">
      <c r="A311" s="220"/>
      <c r="B311" s="220"/>
      <c r="C311" s="220"/>
      <c r="D311" s="220"/>
      <c r="E311" s="220"/>
      <c r="F311" s="1085"/>
      <c r="G311" s="1085"/>
      <c r="H311" s="220"/>
    </row>
    <row r="312" spans="1:8">
      <c r="A312" s="220"/>
      <c r="B312" s="220"/>
      <c r="C312" s="220"/>
      <c r="D312" s="220"/>
      <c r="E312" s="220"/>
      <c r="F312" s="1085"/>
      <c r="G312" s="1085"/>
      <c r="H312" s="220"/>
    </row>
    <row r="313" spans="1:8">
      <c r="A313" s="220"/>
      <c r="B313" s="220"/>
      <c r="C313" s="220"/>
      <c r="D313" s="220"/>
      <c r="E313" s="220"/>
      <c r="F313" s="1085"/>
      <c r="G313" s="1085"/>
      <c r="H313" s="220"/>
    </row>
    <row r="314" spans="1:8">
      <c r="A314" s="220"/>
      <c r="B314" s="220"/>
      <c r="C314" s="220"/>
      <c r="D314" s="220"/>
      <c r="E314" s="220"/>
      <c r="F314" s="1085"/>
      <c r="G314" s="1085"/>
      <c r="H314" s="220"/>
    </row>
    <row r="315" spans="1:8">
      <c r="A315" s="220"/>
      <c r="B315" s="220"/>
      <c r="C315" s="220"/>
      <c r="D315" s="220"/>
      <c r="E315" s="220"/>
      <c r="F315" s="1085"/>
      <c r="G315" s="1085"/>
      <c r="H315" s="220"/>
    </row>
    <row r="316" spans="1:8">
      <c r="A316" s="220"/>
      <c r="B316" s="220"/>
      <c r="C316" s="220"/>
      <c r="D316" s="220"/>
      <c r="E316" s="220"/>
      <c r="F316" s="1085"/>
      <c r="G316" s="1085"/>
      <c r="H316" s="220"/>
    </row>
    <row r="317" spans="1:8">
      <c r="A317" s="220"/>
      <c r="B317" s="220"/>
      <c r="C317" s="220"/>
      <c r="D317" s="220"/>
      <c r="E317" s="220"/>
      <c r="F317" s="1085"/>
      <c r="G317" s="1085"/>
      <c r="H317" s="220"/>
    </row>
    <row r="318" spans="1:8">
      <c r="A318" s="220"/>
      <c r="B318" s="220"/>
      <c r="C318" s="220"/>
      <c r="D318" s="220"/>
      <c r="E318" s="220"/>
      <c r="F318" s="1085"/>
      <c r="G318" s="1085"/>
      <c r="H318" s="220"/>
    </row>
    <row r="319" spans="1:8">
      <c r="A319" s="220"/>
      <c r="B319" s="220"/>
      <c r="C319" s="220"/>
      <c r="D319" s="220"/>
      <c r="E319" s="220"/>
      <c r="F319" s="1085"/>
      <c r="G319" s="1085"/>
      <c r="H319" s="220"/>
    </row>
    <row r="320" spans="1:8">
      <c r="A320" s="220"/>
      <c r="B320" s="220"/>
      <c r="C320" s="220"/>
      <c r="D320" s="220"/>
      <c r="E320" s="220"/>
      <c r="F320" s="1085"/>
      <c r="G320" s="1085"/>
      <c r="H320" s="220"/>
    </row>
    <row r="321" spans="1:8">
      <c r="A321" s="220"/>
      <c r="B321" s="220"/>
      <c r="C321" s="220"/>
      <c r="D321" s="220"/>
      <c r="E321" s="220"/>
      <c r="F321" s="1085"/>
      <c r="G321" s="1085"/>
      <c r="H321" s="220"/>
    </row>
    <row r="322" spans="1:8">
      <c r="A322" s="220"/>
      <c r="B322" s="220"/>
      <c r="C322" s="220"/>
      <c r="D322" s="220"/>
      <c r="E322" s="220"/>
      <c r="F322" s="220"/>
      <c r="G322" s="220"/>
      <c r="H322" s="220"/>
    </row>
    <row r="323" spans="1:8">
      <c r="A323" s="220"/>
      <c r="B323" s="220"/>
      <c r="C323" s="220"/>
      <c r="D323" s="220"/>
      <c r="E323" s="220"/>
      <c r="F323" s="220"/>
      <c r="G323" s="220"/>
      <c r="H323" s="220"/>
    </row>
    <row r="324" spans="1:8">
      <c r="A324" s="220"/>
      <c r="B324" s="220"/>
      <c r="C324" s="220"/>
      <c r="D324" s="220"/>
      <c r="E324" s="220"/>
      <c r="F324" s="220"/>
      <c r="G324" s="220"/>
      <c r="H324" s="220"/>
    </row>
    <row r="325" spans="1:8">
      <c r="A325" s="220"/>
      <c r="B325" s="220"/>
      <c r="C325" s="220"/>
      <c r="D325" s="220"/>
      <c r="E325" s="220"/>
      <c r="F325" s="220"/>
      <c r="G325" s="220"/>
      <c r="H325" s="220"/>
    </row>
    <row r="326" spans="1:8">
      <c r="A326" s="220"/>
      <c r="B326" s="220"/>
      <c r="C326" s="220"/>
      <c r="D326" s="220"/>
      <c r="E326" s="220"/>
      <c r="F326" s="220"/>
      <c r="G326" s="220"/>
      <c r="H326" s="220"/>
    </row>
    <row r="327" spans="1:8">
      <c r="A327" s="220"/>
      <c r="B327" s="220"/>
      <c r="C327" s="220"/>
      <c r="D327" s="220"/>
      <c r="E327" s="220"/>
      <c r="F327" s="220"/>
      <c r="G327" s="220"/>
      <c r="H327" s="220"/>
    </row>
    <row r="328" spans="1:8">
      <c r="A328" s="220"/>
      <c r="B328" s="220"/>
      <c r="C328" s="220"/>
      <c r="D328" s="220"/>
      <c r="E328" s="220"/>
      <c r="F328" s="220"/>
      <c r="G328" s="220"/>
      <c r="H328" s="220"/>
    </row>
    <row r="329" spans="1:8">
      <c r="A329" s="220"/>
      <c r="B329" s="220"/>
      <c r="C329" s="220"/>
      <c r="D329" s="220"/>
      <c r="E329" s="220"/>
      <c r="F329" s="220"/>
      <c r="G329" s="220"/>
      <c r="H329" s="220"/>
    </row>
    <row r="330" spans="1:8">
      <c r="A330" s="220"/>
      <c r="B330" s="220"/>
      <c r="C330" s="220"/>
      <c r="D330" s="220"/>
      <c r="E330" s="220"/>
      <c r="F330" s="220"/>
      <c r="G330" s="220"/>
      <c r="H330" s="220"/>
    </row>
    <row r="331" spans="1:8">
      <c r="A331" s="220"/>
      <c r="B331" s="220"/>
      <c r="C331" s="220"/>
      <c r="D331" s="220"/>
      <c r="E331" s="220"/>
      <c r="F331" s="220"/>
      <c r="G331" s="220"/>
      <c r="H331" s="220"/>
    </row>
    <row r="332" spans="1:8">
      <c r="A332" s="220"/>
      <c r="B332" s="220"/>
      <c r="C332" s="220"/>
      <c r="D332" s="220"/>
      <c r="E332" s="220"/>
      <c r="F332" s="220"/>
      <c r="G332" s="220"/>
      <c r="H332" s="220"/>
    </row>
    <row r="333" spans="1:8">
      <c r="A333" s="220"/>
      <c r="B333" s="220"/>
      <c r="C333" s="220"/>
      <c r="D333" s="220"/>
      <c r="E333" s="220"/>
      <c r="F333" s="220"/>
      <c r="G333" s="220"/>
      <c r="H333" s="220"/>
    </row>
    <row r="334" spans="1:8">
      <c r="A334" s="220"/>
      <c r="B334" s="220"/>
      <c r="C334" s="220"/>
      <c r="D334" s="220"/>
      <c r="E334" s="220"/>
      <c r="F334" s="220"/>
      <c r="G334" s="220"/>
      <c r="H334" s="220"/>
    </row>
    <row r="335" spans="1:8">
      <c r="A335" s="220"/>
      <c r="B335" s="220"/>
      <c r="C335" s="220"/>
      <c r="D335" s="220"/>
      <c r="E335" s="220"/>
      <c r="F335" s="220"/>
      <c r="G335" s="220"/>
      <c r="H335" s="220"/>
    </row>
    <row r="336" spans="1:8">
      <c r="A336" s="220"/>
      <c r="B336" s="220"/>
      <c r="C336" s="220"/>
      <c r="D336" s="220"/>
      <c r="E336" s="220"/>
      <c r="F336" s="220"/>
      <c r="G336" s="220"/>
      <c r="H336" s="220"/>
    </row>
    <row r="337" spans="1:8">
      <c r="A337" s="220"/>
      <c r="B337" s="220"/>
      <c r="C337" s="220"/>
      <c r="D337" s="220"/>
      <c r="E337" s="220"/>
      <c r="F337" s="220"/>
      <c r="G337" s="220"/>
      <c r="H337" s="220"/>
    </row>
    <row r="338" spans="1:8">
      <c r="A338" s="220"/>
      <c r="B338" s="220"/>
      <c r="C338" s="220"/>
      <c r="D338" s="220"/>
      <c r="E338" s="220"/>
      <c r="F338" s="220"/>
      <c r="G338" s="220"/>
      <c r="H338" s="220"/>
    </row>
    <row r="339" spans="1:8">
      <c r="A339" s="220"/>
      <c r="B339" s="220"/>
      <c r="C339" s="220"/>
      <c r="D339" s="220"/>
      <c r="E339" s="220"/>
      <c r="F339" s="220"/>
      <c r="G339" s="220"/>
      <c r="H339" s="220"/>
    </row>
    <row r="340" spans="1:8">
      <c r="A340" s="220"/>
      <c r="B340" s="220"/>
      <c r="C340" s="220"/>
      <c r="D340" s="220"/>
      <c r="E340" s="220"/>
      <c r="F340" s="220"/>
      <c r="G340" s="220"/>
      <c r="H340" s="220"/>
    </row>
    <row r="341" spans="1:8">
      <c r="A341" s="220"/>
      <c r="B341" s="220"/>
      <c r="C341" s="220"/>
      <c r="D341" s="220"/>
      <c r="E341" s="220"/>
      <c r="F341" s="220"/>
      <c r="G341" s="220"/>
      <c r="H341" s="220"/>
    </row>
    <row r="342" spans="1:8">
      <c r="A342" s="220"/>
      <c r="B342" s="220"/>
      <c r="C342" s="220"/>
      <c r="D342" s="220"/>
      <c r="E342" s="220"/>
      <c r="F342" s="220"/>
      <c r="G342" s="220"/>
      <c r="H342" s="220"/>
    </row>
    <row r="343" spans="1:8">
      <c r="A343" s="220"/>
      <c r="B343" s="220"/>
      <c r="C343" s="220"/>
      <c r="D343" s="220"/>
      <c r="E343" s="220"/>
      <c r="F343" s="220"/>
      <c r="G343" s="220"/>
      <c r="H343" s="220"/>
    </row>
    <row r="344" spans="1:8">
      <c r="A344" s="220"/>
      <c r="B344" s="220"/>
      <c r="C344" s="220"/>
      <c r="D344" s="220"/>
      <c r="E344" s="220"/>
      <c r="F344" s="220"/>
      <c r="G344" s="220"/>
      <c r="H344" s="220"/>
    </row>
    <row r="345" spans="1:8">
      <c r="A345" s="220"/>
      <c r="B345" s="220"/>
      <c r="C345" s="220"/>
      <c r="D345" s="220"/>
      <c r="E345" s="220"/>
      <c r="F345" s="220"/>
      <c r="G345" s="220"/>
      <c r="H345" s="220"/>
    </row>
    <row r="346" spans="1:8">
      <c r="A346" s="220"/>
      <c r="B346" s="220"/>
      <c r="C346" s="220"/>
      <c r="D346" s="220"/>
      <c r="E346" s="220"/>
      <c r="F346" s="220"/>
      <c r="G346" s="220"/>
      <c r="H346" s="220"/>
    </row>
    <row r="347" spans="1:8">
      <c r="A347" s="220"/>
      <c r="B347" s="220"/>
      <c r="C347" s="220"/>
      <c r="D347" s="220"/>
      <c r="E347" s="220"/>
      <c r="F347" s="220"/>
      <c r="G347" s="220"/>
      <c r="H347" s="220"/>
    </row>
    <row r="348" spans="1:8">
      <c r="A348" s="220"/>
      <c r="B348" s="220"/>
      <c r="C348" s="220"/>
      <c r="D348" s="220"/>
      <c r="E348" s="220"/>
      <c r="F348" s="220"/>
      <c r="G348" s="220"/>
      <c r="H348" s="220"/>
    </row>
    <row r="349" spans="1:8">
      <c r="A349" s="220"/>
      <c r="B349" s="220"/>
      <c r="C349" s="220"/>
      <c r="D349" s="220"/>
      <c r="E349" s="220"/>
      <c r="F349" s="220"/>
      <c r="G349" s="220"/>
      <c r="H349" s="220"/>
    </row>
    <row r="350" spans="1:8">
      <c r="A350" s="220"/>
      <c r="B350" s="220"/>
      <c r="C350" s="220"/>
      <c r="D350" s="220"/>
      <c r="E350" s="220"/>
      <c r="F350" s="220"/>
      <c r="G350" s="220"/>
      <c r="H350" s="220"/>
    </row>
    <row r="351" spans="1:8">
      <c r="A351" s="220"/>
      <c r="B351" s="220"/>
      <c r="C351" s="220"/>
      <c r="D351" s="220"/>
      <c r="E351" s="220"/>
      <c r="F351" s="220"/>
      <c r="G351" s="220"/>
      <c r="H351" s="220"/>
    </row>
    <row r="352" spans="1:8">
      <c r="A352" s="220"/>
      <c r="B352" s="220"/>
      <c r="C352" s="220"/>
      <c r="D352" s="220"/>
      <c r="E352" s="220"/>
      <c r="F352" s="220"/>
      <c r="G352" s="220"/>
      <c r="H352" s="220"/>
    </row>
    <row r="353" spans="1:8">
      <c r="A353" s="220"/>
      <c r="B353" s="220"/>
      <c r="C353" s="220"/>
      <c r="D353" s="220"/>
      <c r="E353" s="220"/>
      <c r="F353" s="220"/>
      <c r="G353" s="220"/>
      <c r="H353" s="220"/>
    </row>
    <row r="354" spans="1:8">
      <c r="A354" s="220"/>
      <c r="B354" s="220"/>
      <c r="C354" s="220"/>
      <c r="D354" s="220"/>
      <c r="E354" s="220"/>
      <c r="F354" s="220"/>
      <c r="G354" s="220"/>
      <c r="H354" s="220"/>
    </row>
    <row r="355" spans="1:8">
      <c r="A355" s="220"/>
      <c r="B355" s="220"/>
      <c r="C355" s="220"/>
      <c r="D355" s="220"/>
      <c r="E355" s="220"/>
      <c r="F355" s="220"/>
      <c r="G355" s="220"/>
      <c r="H355" s="220"/>
    </row>
    <row r="356" spans="1:8">
      <c r="A356" s="220"/>
      <c r="B356" s="220"/>
      <c r="C356" s="220"/>
      <c r="D356" s="220"/>
      <c r="E356" s="220"/>
      <c r="F356" s="220"/>
      <c r="G356" s="220"/>
      <c r="H356" s="220"/>
    </row>
    <row r="357" spans="1:8">
      <c r="A357" s="220"/>
      <c r="B357" s="220"/>
      <c r="C357" s="220"/>
      <c r="D357" s="220"/>
      <c r="E357" s="220"/>
      <c r="F357" s="220"/>
      <c r="G357" s="220"/>
      <c r="H357" s="220"/>
    </row>
    <row r="358" spans="1:8">
      <c r="A358" s="220"/>
      <c r="B358" s="220"/>
      <c r="C358" s="220"/>
      <c r="D358" s="220"/>
      <c r="E358" s="220"/>
      <c r="F358" s="220"/>
      <c r="G358" s="220"/>
      <c r="H358" s="220"/>
    </row>
    <row r="359" spans="1:8">
      <c r="A359" s="220"/>
      <c r="B359" s="220"/>
      <c r="C359" s="220"/>
      <c r="D359" s="220"/>
      <c r="E359" s="220"/>
      <c r="F359" s="220"/>
      <c r="G359" s="220"/>
      <c r="H359" s="220"/>
    </row>
    <row r="360" spans="1:8">
      <c r="A360" s="220"/>
      <c r="B360" s="220"/>
      <c r="C360" s="220"/>
      <c r="D360" s="220"/>
      <c r="E360" s="220"/>
      <c r="F360" s="220"/>
      <c r="G360" s="220"/>
      <c r="H360" s="220"/>
    </row>
    <row r="361" spans="1:8">
      <c r="A361" s="220"/>
      <c r="B361" s="220"/>
      <c r="C361" s="220"/>
      <c r="D361" s="220"/>
      <c r="E361" s="220"/>
      <c r="F361" s="220"/>
      <c r="G361" s="220"/>
      <c r="H361" s="220"/>
    </row>
    <row r="362" spans="1:8">
      <c r="A362" s="220"/>
      <c r="B362" s="220"/>
      <c r="C362" s="220"/>
      <c r="D362" s="220"/>
      <c r="E362" s="220"/>
      <c r="F362" s="220"/>
      <c r="G362" s="220"/>
      <c r="H362" s="220"/>
    </row>
    <row r="363" spans="1:8">
      <c r="A363" s="220"/>
      <c r="B363" s="220"/>
      <c r="C363" s="220"/>
      <c r="D363" s="220"/>
      <c r="E363" s="220"/>
      <c r="F363" s="220"/>
      <c r="G363" s="220"/>
      <c r="H363" s="220"/>
    </row>
    <row r="364" spans="1:8">
      <c r="A364" s="220"/>
      <c r="B364" s="220"/>
      <c r="C364" s="220"/>
      <c r="D364" s="220"/>
      <c r="E364" s="220"/>
      <c r="F364" s="220"/>
      <c r="G364" s="220"/>
      <c r="H364" s="220"/>
    </row>
    <row r="365" spans="1:8">
      <c r="A365" s="220"/>
      <c r="B365" s="220"/>
      <c r="C365" s="220"/>
      <c r="D365" s="220"/>
      <c r="E365" s="220"/>
      <c r="F365" s="220"/>
      <c r="G365" s="220"/>
      <c r="H365" s="220"/>
    </row>
    <row r="366" spans="1:8">
      <c r="A366" s="220"/>
      <c r="B366" s="220"/>
      <c r="C366" s="220"/>
      <c r="D366" s="220"/>
      <c r="E366" s="220"/>
      <c r="F366" s="220"/>
      <c r="G366" s="220"/>
      <c r="H366" s="220"/>
    </row>
    <row r="367" spans="1:8">
      <c r="A367" s="220"/>
      <c r="B367" s="220"/>
      <c r="C367" s="220"/>
      <c r="D367" s="220"/>
      <c r="E367" s="220"/>
      <c r="F367" s="220"/>
      <c r="G367" s="220"/>
      <c r="H367" s="220"/>
    </row>
    <row r="368" spans="1:8">
      <c r="A368" s="220"/>
      <c r="B368" s="220"/>
      <c r="C368" s="220"/>
      <c r="D368" s="220"/>
      <c r="E368" s="220"/>
      <c r="F368" s="220"/>
      <c r="G368" s="220"/>
      <c r="H368" s="220"/>
    </row>
    <row r="369" spans="1:8">
      <c r="A369" s="220"/>
      <c r="B369" s="220"/>
      <c r="C369" s="220"/>
      <c r="D369" s="220"/>
      <c r="E369" s="220"/>
      <c r="F369" s="220"/>
      <c r="G369" s="220"/>
      <c r="H369" s="220"/>
    </row>
    <row r="370" spans="1:8">
      <c r="A370" s="220"/>
      <c r="B370" s="220"/>
      <c r="C370" s="220"/>
      <c r="D370" s="220"/>
      <c r="E370" s="220"/>
      <c r="F370" s="220"/>
      <c r="G370" s="220"/>
      <c r="H370" s="220"/>
    </row>
    <row r="371" spans="1:8">
      <c r="A371" s="220"/>
      <c r="B371" s="220"/>
      <c r="C371" s="220"/>
      <c r="D371" s="220"/>
      <c r="E371" s="220"/>
      <c r="F371" s="220"/>
      <c r="G371" s="220"/>
      <c r="H371" s="220"/>
    </row>
    <row r="372" spans="1:8">
      <c r="A372" s="220"/>
      <c r="B372" s="220"/>
      <c r="C372" s="220"/>
      <c r="D372" s="220"/>
      <c r="E372" s="220"/>
      <c r="F372" s="220"/>
      <c r="G372" s="220"/>
      <c r="H372" s="220"/>
    </row>
    <row r="373" spans="1:8">
      <c r="A373" s="220"/>
      <c r="B373" s="220"/>
      <c r="C373" s="220"/>
      <c r="D373" s="220"/>
      <c r="E373" s="220"/>
      <c r="F373" s="220"/>
      <c r="G373" s="220"/>
      <c r="H373" s="220"/>
    </row>
    <row r="374" spans="1:8">
      <c r="A374" s="220"/>
      <c r="B374" s="220"/>
      <c r="C374" s="220"/>
      <c r="D374" s="220"/>
      <c r="E374" s="220"/>
      <c r="F374" s="220"/>
      <c r="G374" s="220"/>
      <c r="H374" s="220"/>
    </row>
    <row r="375" spans="1:8">
      <c r="A375" s="220"/>
      <c r="B375" s="220"/>
      <c r="C375" s="220"/>
      <c r="D375" s="220"/>
      <c r="E375" s="220"/>
      <c r="F375" s="220"/>
      <c r="G375" s="220"/>
      <c r="H375" s="220"/>
    </row>
    <row r="376" spans="1:8">
      <c r="A376" s="220"/>
      <c r="B376" s="220"/>
      <c r="C376" s="220"/>
      <c r="D376" s="220"/>
      <c r="E376" s="220"/>
      <c r="F376" s="220"/>
      <c r="G376" s="220"/>
      <c r="H376" s="220"/>
    </row>
    <row r="377" spans="1:8">
      <c r="A377" s="220"/>
      <c r="B377" s="220"/>
      <c r="C377" s="220"/>
      <c r="D377" s="220"/>
      <c r="E377" s="220"/>
      <c r="F377" s="220"/>
      <c r="G377" s="220"/>
      <c r="H377" s="220"/>
    </row>
    <row r="378" spans="1:8">
      <c r="A378" s="220"/>
      <c r="B378" s="220"/>
      <c r="C378" s="220"/>
      <c r="D378" s="220"/>
      <c r="E378" s="220"/>
      <c r="F378" s="220"/>
      <c r="G378" s="220"/>
      <c r="H378" s="220"/>
    </row>
    <row r="379" spans="1:8">
      <c r="A379" s="220"/>
      <c r="B379" s="220"/>
      <c r="C379" s="220"/>
      <c r="D379" s="220"/>
      <c r="E379" s="220"/>
      <c r="F379" s="220"/>
      <c r="G379" s="220"/>
      <c r="H379" s="220"/>
    </row>
    <row r="380" spans="1:8">
      <c r="A380" s="220"/>
      <c r="B380" s="220"/>
      <c r="C380" s="220"/>
      <c r="D380" s="220"/>
      <c r="E380" s="220"/>
      <c r="F380" s="220"/>
      <c r="G380" s="220"/>
      <c r="H380" s="220"/>
    </row>
    <row r="381" spans="1:8">
      <c r="A381" s="220"/>
      <c r="B381" s="220"/>
      <c r="C381" s="220"/>
      <c r="D381" s="220"/>
      <c r="E381" s="220"/>
      <c r="F381" s="220"/>
      <c r="G381" s="220"/>
      <c r="H381" s="220"/>
    </row>
    <row r="382" spans="1:8">
      <c r="A382" s="220"/>
      <c r="B382" s="220"/>
      <c r="C382" s="220"/>
      <c r="D382" s="220"/>
      <c r="E382" s="220"/>
      <c r="F382" s="220"/>
      <c r="G382" s="220"/>
      <c r="H382" s="220"/>
    </row>
    <row r="383" spans="1:8">
      <c r="A383" s="220"/>
      <c r="B383" s="220"/>
      <c r="C383" s="220"/>
      <c r="D383" s="220"/>
      <c r="E383" s="220"/>
      <c r="F383" s="220"/>
      <c r="G383" s="220"/>
      <c r="H383" s="220"/>
    </row>
    <row r="384" spans="1:8">
      <c r="A384" s="220"/>
      <c r="B384" s="220"/>
      <c r="C384" s="220"/>
      <c r="D384" s="220"/>
      <c r="E384" s="220"/>
      <c r="F384" s="220"/>
      <c r="G384" s="220"/>
      <c r="H384" s="220"/>
    </row>
    <row r="385" spans="1:8">
      <c r="A385" s="220"/>
      <c r="B385" s="220"/>
      <c r="C385" s="220"/>
      <c r="D385" s="220"/>
      <c r="E385" s="220"/>
      <c r="F385" s="220"/>
      <c r="G385" s="220"/>
      <c r="H385" s="220"/>
    </row>
    <row r="386" spans="1:8">
      <c r="A386" s="220"/>
      <c r="B386" s="220"/>
      <c r="C386" s="220"/>
      <c r="D386" s="220"/>
      <c r="E386" s="220"/>
      <c r="F386" s="220"/>
      <c r="G386" s="220"/>
      <c r="H386" s="220"/>
    </row>
    <row r="387" spans="1:8">
      <c r="A387" s="220"/>
      <c r="B387" s="220"/>
      <c r="C387" s="220"/>
      <c r="D387" s="220"/>
      <c r="E387" s="220"/>
      <c r="F387" s="220"/>
      <c r="G387" s="220"/>
      <c r="H387" s="220"/>
    </row>
    <row r="388" spans="1:8">
      <c r="A388" s="220"/>
      <c r="B388" s="220"/>
      <c r="C388" s="220"/>
      <c r="D388" s="220"/>
      <c r="E388" s="220"/>
      <c r="F388" s="220"/>
      <c r="G388" s="220"/>
      <c r="H388" s="220"/>
    </row>
    <row r="389" spans="1:8">
      <c r="A389" s="220"/>
      <c r="B389" s="220"/>
      <c r="C389" s="220"/>
      <c r="D389" s="220"/>
      <c r="E389" s="220"/>
      <c r="F389" s="220"/>
      <c r="G389" s="220"/>
      <c r="H389" s="220"/>
    </row>
    <row r="390" spans="1:8">
      <c r="A390" s="220"/>
      <c r="B390" s="220"/>
      <c r="C390" s="220"/>
      <c r="D390" s="220"/>
      <c r="E390" s="220"/>
      <c r="F390" s="220"/>
      <c r="G390" s="220"/>
      <c r="H390" s="220"/>
    </row>
    <row r="391" spans="1:8">
      <c r="A391" s="220"/>
      <c r="B391" s="220"/>
      <c r="C391" s="220"/>
      <c r="D391" s="220"/>
      <c r="E391" s="220"/>
      <c r="F391" s="220"/>
      <c r="G391" s="220"/>
      <c r="H391" s="220"/>
    </row>
    <row r="392" spans="1:8">
      <c r="A392" s="220"/>
      <c r="B392" s="220"/>
      <c r="C392" s="220"/>
      <c r="D392" s="220"/>
      <c r="E392" s="220"/>
      <c r="F392" s="220"/>
      <c r="G392" s="220"/>
      <c r="H392" s="220"/>
    </row>
    <row r="393" spans="1:8">
      <c r="A393" s="220"/>
      <c r="B393" s="220"/>
      <c r="C393" s="220"/>
      <c r="D393" s="220"/>
      <c r="E393" s="220"/>
      <c r="F393" s="220"/>
      <c r="G393" s="220"/>
      <c r="H393" s="220"/>
    </row>
    <row r="394" spans="1:8">
      <c r="G394" s="220"/>
      <c r="H394" s="220"/>
    </row>
    <row r="395" spans="1:8">
      <c r="G395" s="220"/>
      <c r="H395" s="220"/>
    </row>
    <row r="396" spans="1:8">
      <c r="G396" s="220"/>
      <c r="H396" s="220"/>
    </row>
    <row r="397" spans="1:8">
      <c r="G397" s="220"/>
      <c r="H397" s="220"/>
    </row>
    <row r="398" spans="1:8">
      <c r="G398" s="220"/>
      <c r="H398" s="220"/>
    </row>
    <row r="399" spans="1:8">
      <c r="G399" s="220"/>
      <c r="H399" s="220"/>
    </row>
    <row r="400" spans="1:8">
      <c r="G400" s="220"/>
      <c r="H400" s="220"/>
    </row>
    <row r="401" spans="7:8">
      <c r="G401" s="220"/>
      <c r="H401" s="220"/>
    </row>
    <row r="402" spans="7:8">
      <c r="G402" s="220"/>
      <c r="H402" s="220"/>
    </row>
    <row r="403" spans="7:8">
      <c r="G403" s="220"/>
      <c r="H403" s="220"/>
    </row>
    <row r="404" spans="7:8">
      <c r="G404" s="220"/>
      <c r="H404" s="220"/>
    </row>
    <row r="405" spans="7:8">
      <c r="G405" s="220"/>
      <c r="H405" s="220"/>
    </row>
    <row r="406" spans="7:8">
      <c r="G406" s="220"/>
      <c r="H406" s="220"/>
    </row>
    <row r="407" spans="7:8">
      <c r="G407" s="220"/>
      <c r="H407" s="220"/>
    </row>
    <row r="408" spans="7:8">
      <c r="G408" s="220"/>
      <c r="H408" s="220"/>
    </row>
    <row r="409" spans="7:8">
      <c r="G409" s="220"/>
      <c r="H409" s="220"/>
    </row>
    <row r="410" spans="7:8">
      <c r="G410" s="220"/>
      <c r="H410" s="220"/>
    </row>
    <row r="411" spans="7:8">
      <c r="G411" s="220"/>
      <c r="H411" s="220"/>
    </row>
    <row r="412" spans="7:8">
      <c r="G412" s="220"/>
      <c r="H412" s="220"/>
    </row>
    <row r="413" spans="7:8">
      <c r="G413" s="220"/>
      <c r="H413" s="220"/>
    </row>
    <row r="414" spans="7:8">
      <c r="G414" s="220"/>
      <c r="H414" s="220"/>
    </row>
    <row r="415" spans="7:8">
      <c r="G415" s="220"/>
      <c r="H415" s="220"/>
    </row>
    <row r="416" spans="7:8">
      <c r="G416" s="220"/>
      <c r="H416" s="220"/>
    </row>
    <row r="417" spans="7:8">
      <c r="G417" s="220"/>
      <c r="H417" s="220"/>
    </row>
    <row r="418" spans="7:8">
      <c r="G418" s="220"/>
      <c r="H418" s="220"/>
    </row>
    <row r="419" spans="7:8">
      <c r="G419" s="220"/>
      <c r="H419" s="220"/>
    </row>
    <row r="420" spans="7:8">
      <c r="G420" s="220"/>
      <c r="H420" s="220"/>
    </row>
    <row r="421" spans="7:8">
      <c r="G421" s="220"/>
      <c r="H421" s="220"/>
    </row>
    <row r="422" spans="7:8">
      <c r="G422" s="220"/>
      <c r="H422" s="220"/>
    </row>
    <row r="423" spans="7:8">
      <c r="G423" s="220"/>
      <c r="H423" s="220"/>
    </row>
    <row r="424" spans="7:8">
      <c r="G424" s="220"/>
      <c r="H424" s="220"/>
    </row>
    <row r="425" spans="7:8">
      <c r="G425" s="220"/>
      <c r="H425" s="220"/>
    </row>
    <row r="426" spans="7:8">
      <c r="H426" s="220"/>
    </row>
  </sheetData>
  <autoFilter ref="A9:H9" xr:uid="{5AA9008A-8115-4A88-947B-DE9D15EF84DC}">
    <filterColumn colId="1" showButton="0"/>
  </autoFilter>
  <mergeCells count="75">
    <mergeCell ref="F319:G319"/>
    <mergeCell ref="F320:G320"/>
    <mergeCell ref="F321:G321"/>
    <mergeCell ref="F316:G316"/>
    <mergeCell ref="F317:G317"/>
    <mergeCell ref="F318:G318"/>
    <mergeCell ref="F313:G313"/>
    <mergeCell ref="F314:G314"/>
    <mergeCell ref="F315:G315"/>
    <mergeCell ref="F310:G310"/>
    <mergeCell ref="F311:G311"/>
    <mergeCell ref="F312:G312"/>
    <mergeCell ref="F307:G307"/>
    <mergeCell ref="F308:G308"/>
    <mergeCell ref="F309:G309"/>
    <mergeCell ref="F304:G304"/>
    <mergeCell ref="F305:G305"/>
    <mergeCell ref="F306:G306"/>
    <mergeCell ref="F301:G301"/>
    <mergeCell ref="F302:G302"/>
    <mergeCell ref="F303:G303"/>
    <mergeCell ref="F298:G298"/>
    <mergeCell ref="F299:G299"/>
    <mergeCell ref="F300:G300"/>
    <mergeCell ref="F295:G295"/>
    <mergeCell ref="F296:G296"/>
    <mergeCell ref="F297:G297"/>
    <mergeCell ref="F292:G292"/>
    <mergeCell ref="F293:G293"/>
    <mergeCell ref="F294:G294"/>
    <mergeCell ref="F289:G289"/>
    <mergeCell ref="F290:G290"/>
    <mergeCell ref="F291:G291"/>
    <mergeCell ref="F286:G286"/>
    <mergeCell ref="F287:G287"/>
    <mergeCell ref="F288:G288"/>
    <mergeCell ref="F283:G283"/>
    <mergeCell ref="F284:G284"/>
    <mergeCell ref="F285:G285"/>
    <mergeCell ref="F280:G280"/>
    <mergeCell ref="F281:G281"/>
    <mergeCell ref="F282:G282"/>
    <mergeCell ref="F277:G277"/>
    <mergeCell ref="F278:G278"/>
    <mergeCell ref="F279:G279"/>
    <mergeCell ref="F274:G274"/>
    <mergeCell ref="F275:G275"/>
    <mergeCell ref="F276:G276"/>
    <mergeCell ref="F271:G271"/>
    <mergeCell ref="F272:G272"/>
    <mergeCell ref="F273:G273"/>
    <mergeCell ref="F268:G268"/>
    <mergeCell ref="F269:G269"/>
    <mergeCell ref="F270:G270"/>
    <mergeCell ref="F265:G265"/>
    <mergeCell ref="F266:G266"/>
    <mergeCell ref="F267:G267"/>
    <mergeCell ref="F262:G262"/>
    <mergeCell ref="F263:G263"/>
    <mergeCell ref="F264:G264"/>
    <mergeCell ref="F260:G260"/>
    <mergeCell ref="F261:G261"/>
    <mergeCell ref="F256:G256"/>
    <mergeCell ref="F257:G257"/>
    <mergeCell ref="F258:G258"/>
    <mergeCell ref="F255:G255"/>
    <mergeCell ref="F250:G250"/>
    <mergeCell ref="F251:G251"/>
    <mergeCell ref="F252:G252"/>
    <mergeCell ref="F259:G259"/>
    <mergeCell ref="C1:E1"/>
    <mergeCell ref="B9:C9"/>
    <mergeCell ref="F253:G253"/>
    <mergeCell ref="F254:G254"/>
    <mergeCell ref="J1:M6"/>
  </mergeCells>
  <printOptions horizontalCentered="1"/>
  <pageMargins left="0.19685039370078741" right="0.19685039370078741" top="0.23622047244094491" bottom="0.55118110236220474" header="0" footer="0.15748031496062992"/>
  <pageSetup fitToHeight="0" orientation="portrait" r:id="rId1"/>
  <headerFooter alignWithMargins="0">
    <oddFooter>&amp;C&amp;G&amp;R&amp;8&amp;P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295C2-CA65-49B6-9E93-5FC19E7252D8}">
  <sheetPr codeName="Sheet12">
    <pageSetUpPr fitToPage="1"/>
  </sheetPr>
  <dimension ref="A1:Q425"/>
  <sheetViews>
    <sheetView showGridLines="0" view="pageBreakPreview" zoomScale="136" zoomScaleNormal="115" zoomScaleSheetLayoutView="136" workbookViewId="0">
      <selection activeCell="A30" sqref="A30:O30"/>
    </sheetView>
  </sheetViews>
  <sheetFormatPr defaultColWidth="9.140625" defaultRowHeight="12.75"/>
  <cols>
    <col min="1" max="1" width="3.140625" style="212" customWidth="1"/>
    <col min="2" max="2" width="12.5703125" style="212" customWidth="1"/>
    <col min="3" max="3" width="3.5703125" style="212" customWidth="1"/>
    <col min="4" max="7" width="12.85546875" style="212" customWidth="1"/>
    <col min="8" max="8" width="30" style="212" customWidth="1"/>
    <col min="9" max="16384" width="9.140625" style="212"/>
  </cols>
  <sheetData>
    <row r="1" spans="1:17" ht="15" customHeight="1">
      <c r="B1" s="215" t="s">
        <v>7</v>
      </c>
      <c r="C1" s="1086">
        <f>'LOG REPORT C3.2- Device Record'!C3</f>
        <v>0</v>
      </c>
      <c r="D1" s="1086"/>
      <c r="E1" s="1086"/>
      <c r="F1" s="215" t="s">
        <v>103</v>
      </c>
      <c r="G1" s="214">
        <f>IF('LOG REPORT C3.2- Device Record'!$C$4=0,'LOG REPORT C3.2- Device Record'!$C$5,(CONCATENATE('LOG REPORT C3.2- Device Record'!$C$5," - ",'LOG REPORT C3.2- Device Record'!$C$4)))</f>
        <v>0</v>
      </c>
    </row>
    <row r="2" spans="1:17" ht="4.5" customHeight="1" thickBot="1">
      <c r="A2" s="217"/>
      <c r="B2" s="217"/>
      <c r="C2" s="217"/>
      <c r="D2" s="217"/>
      <c r="E2" s="217"/>
      <c r="F2" s="217"/>
      <c r="G2" s="217"/>
      <c r="H2" s="217"/>
    </row>
    <row r="3" spans="1:17" s="219" customFormat="1" ht="9" customHeight="1" thickTop="1">
      <c r="A3" s="480" t="s">
        <v>182</v>
      </c>
      <c r="B3" s="480"/>
      <c r="C3" s="481"/>
      <c r="D3" s="481"/>
      <c r="E3" s="481"/>
      <c r="F3" s="480"/>
      <c r="G3" s="921" t="s">
        <v>183</v>
      </c>
      <c r="H3" s="220" t="s">
        <v>184</v>
      </c>
    </row>
    <row r="4" spans="1:17" s="219" customFormat="1" ht="9" customHeight="1">
      <c r="A4" s="305">
        <v>3</v>
      </c>
      <c r="B4" s="220" t="s">
        <v>185</v>
      </c>
      <c r="C4" s="354" t="s">
        <v>186</v>
      </c>
      <c r="D4" s="220" t="s">
        <v>187</v>
      </c>
      <c r="E4" s="920" t="s">
        <v>188</v>
      </c>
      <c r="F4" s="220" t="s">
        <v>189</v>
      </c>
      <c r="G4" s="921" t="s">
        <v>190</v>
      </c>
      <c r="H4" s="220" t="s">
        <v>191</v>
      </c>
    </row>
    <row r="5" spans="1:17" s="219" customFormat="1" ht="9" customHeight="1">
      <c r="A5" s="919" t="s">
        <v>70</v>
      </c>
      <c r="B5" s="220" t="s">
        <v>192</v>
      </c>
      <c r="C5" s="920" t="s">
        <v>193</v>
      </c>
      <c r="D5" s="220" t="s">
        <v>194</v>
      </c>
      <c r="E5" s="920" t="s">
        <v>195</v>
      </c>
      <c r="F5" s="220" t="s">
        <v>196</v>
      </c>
      <c r="G5" s="921" t="s">
        <v>197</v>
      </c>
      <c r="H5" s="220" t="s">
        <v>198</v>
      </c>
    </row>
    <row r="6" spans="1:17" s="219" customFormat="1" ht="3.75" customHeight="1" thickBot="1">
      <c r="A6" s="221"/>
      <c r="B6" s="222"/>
      <c r="C6" s="223"/>
      <c r="D6" s="224"/>
      <c r="E6" s="222"/>
      <c r="F6" s="222"/>
      <c r="G6" s="222"/>
      <c r="H6" s="222"/>
    </row>
    <row r="7" spans="1:17" s="353" customFormat="1" ht="12" customHeight="1" thickTop="1">
      <c r="A7" s="347" t="s">
        <v>210</v>
      </c>
      <c r="B7" s="351"/>
      <c r="C7" s="351"/>
      <c r="D7" s="351"/>
      <c r="E7" s="351"/>
      <c r="F7" s="351"/>
      <c r="G7" s="351"/>
      <c r="H7" s="478"/>
    </row>
    <row r="8" spans="1:17" s="371" customFormat="1" ht="15" customHeight="1">
      <c r="A8" s="472" t="s">
        <v>200</v>
      </c>
      <c r="B8" s="1087" t="s">
        <v>201</v>
      </c>
      <c r="C8" s="1088"/>
      <c r="D8" s="475" t="s">
        <v>211</v>
      </c>
      <c r="E8" s="476" t="s">
        <v>212</v>
      </c>
      <c r="F8" s="476" t="s">
        <v>203</v>
      </c>
      <c r="G8" s="475" t="s">
        <v>204</v>
      </c>
      <c r="H8" s="925" t="s">
        <v>205</v>
      </c>
    </row>
    <row r="9" spans="1:17" s="369" customFormat="1" ht="12" customHeight="1">
      <c r="A9" s="358"/>
      <c r="B9" s="430"/>
      <c r="C9" s="431"/>
      <c r="D9" s="428"/>
      <c r="E9" s="357"/>
      <c r="F9" s="357"/>
      <c r="G9" s="357"/>
      <c r="H9" s="910"/>
      <c r="I9" s="353"/>
      <c r="J9" s="353"/>
      <c r="K9" s="353"/>
      <c r="L9" s="353"/>
      <c r="M9" s="353"/>
      <c r="N9" s="353"/>
      <c r="O9" s="353"/>
      <c r="P9" s="353"/>
      <c r="Q9" s="353"/>
    </row>
    <row r="10" spans="1:17" s="369" customFormat="1" ht="12" customHeight="1">
      <c r="A10" s="358"/>
      <c r="B10" s="430"/>
      <c r="C10" s="431"/>
      <c r="D10" s="428"/>
      <c r="E10" s="357"/>
      <c r="F10" s="357"/>
      <c r="G10" s="357"/>
      <c r="H10" s="471"/>
    </row>
    <row r="11" spans="1:17" s="369" customFormat="1" ht="12" customHeight="1">
      <c r="A11" s="358"/>
      <c r="B11" s="430"/>
      <c r="C11" s="431"/>
      <c r="D11" s="428"/>
      <c r="E11" s="357"/>
      <c r="F11" s="357"/>
      <c r="G11" s="357"/>
      <c r="H11" s="471"/>
    </row>
    <row r="12" spans="1:17" s="369" customFormat="1" ht="12" customHeight="1">
      <c r="A12" s="358"/>
      <c r="B12" s="430"/>
      <c r="C12" s="431"/>
      <c r="D12" s="428"/>
      <c r="E12" s="357"/>
      <c r="F12" s="357"/>
      <c r="G12" s="357"/>
      <c r="H12" s="471"/>
    </row>
    <row r="13" spans="1:17" s="369" customFormat="1" ht="12" customHeight="1">
      <c r="A13" s="358"/>
      <c r="B13" s="430"/>
      <c r="C13" s="431"/>
      <c r="D13" s="428"/>
      <c r="E13" s="357"/>
      <c r="F13" s="357"/>
      <c r="G13" s="357"/>
      <c r="H13" s="471"/>
    </row>
    <row r="14" spans="1:17" s="369" customFormat="1" ht="12" customHeight="1">
      <c r="A14" s="358"/>
      <c r="B14" s="430"/>
      <c r="C14" s="431"/>
      <c r="D14" s="428"/>
      <c r="E14" s="357"/>
      <c r="F14" s="357"/>
      <c r="G14" s="357"/>
      <c r="H14" s="471"/>
    </row>
    <row r="15" spans="1:17" s="369" customFormat="1" ht="12" customHeight="1">
      <c r="A15" s="358"/>
      <c r="B15" s="430"/>
      <c r="C15" s="431"/>
      <c r="D15" s="428"/>
      <c r="E15" s="357"/>
      <c r="F15" s="357"/>
      <c r="G15" s="357"/>
      <c r="H15" s="471"/>
    </row>
    <row r="16" spans="1:17" s="369" customFormat="1" ht="12" customHeight="1">
      <c r="A16" s="358"/>
      <c r="B16" s="430"/>
      <c r="C16" s="431"/>
      <c r="D16" s="428"/>
      <c r="E16" s="357"/>
      <c r="F16" s="357"/>
      <c r="G16" s="357"/>
      <c r="H16" s="471"/>
    </row>
    <row r="17" spans="1:8" s="369" customFormat="1" ht="12" customHeight="1">
      <c r="A17" s="358"/>
      <c r="B17" s="430"/>
      <c r="C17" s="431"/>
      <c r="D17" s="428"/>
      <c r="E17" s="357"/>
      <c r="F17" s="357"/>
      <c r="G17" s="357"/>
      <c r="H17" s="471"/>
    </row>
    <row r="18" spans="1:8" s="369" customFormat="1" ht="12" customHeight="1">
      <c r="A18" s="358"/>
      <c r="B18" s="430"/>
      <c r="C18" s="431"/>
      <c r="D18" s="428"/>
      <c r="E18" s="357"/>
      <c r="F18" s="357"/>
      <c r="G18" s="357"/>
      <c r="H18" s="471"/>
    </row>
    <row r="19" spans="1:8" s="369" customFormat="1" ht="12" customHeight="1">
      <c r="A19" s="358"/>
      <c r="B19" s="430"/>
      <c r="C19" s="431"/>
      <c r="D19" s="428"/>
      <c r="E19" s="357"/>
      <c r="F19" s="357"/>
      <c r="G19" s="357"/>
      <c r="H19" s="471"/>
    </row>
    <row r="20" spans="1:8" s="369" customFormat="1" ht="12" customHeight="1">
      <c r="A20" s="358"/>
      <c r="B20" s="430"/>
      <c r="C20" s="431"/>
      <c r="D20" s="428"/>
      <c r="E20" s="357"/>
      <c r="F20" s="357"/>
      <c r="G20" s="357"/>
      <c r="H20" s="471"/>
    </row>
    <row r="21" spans="1:8" s="369" customFormat="1" ht="12" customHeight="1">
      <c r="A21" s="358"/>
      <c r="B21" s="430"/>
      <c r="C21" s="431"/>
      <c r="D21" s="428"/>
      <c r="E21" s="357"/>
      <c r="F21" s="357"/>
      <c r="G21" s="357"/>
      <c r="H21" s="471"/>
    </row>
    <row r="22" spans="1:8" s="369" customFormat="1" ht="12" customHeight="1">
      <c r="A22" s="358"/>
      <c r="B22" s="430"/>
      <c r="C22" s="431"/>
      <c r="D22" s="428"/>
      <c r="E22" s="357"/>
      <c r="F22" s="357"/>
      <c r="G22" s="357"/>
      <c r="H22" s="471"/>
    </row>
    <row r="23" spans="1:8" s="369" customFormat="1" ht="12" customHeight="1">
      <c r="A23" s="358"/>
      <c r="B23" s="430"/>
      <c r="C23" s="431"/>
      <c r="D23" s="428"/>
      <c r="E23" s="357"/>
      <c r="F23" s="357"/>
      <c r="G23" s="357"/>
      <c r="H23" s="471"/>
    </row>
    <row r="24" spans="1:8" s="369" customFormat="1" ht="12" customHeight="1">
      <c r="A24" s="358"/>
      <c r="B24" s="430"/>
      <c r="C24" s="431"/>
      <c r="D24" s="428"/>
      <c r="E24" s="357"/>
      <c r="F24" s="357"/>
      <c r="G24" s="357"/>
      <c r="H24" s="471"/>
    </row>
    <row r="25" spans="1:8" s="369" customFormat="1" ht="12" customHeight="1">
      <c r="A25" s="358"/>
      <c r="B25" s="430"/>
      <c r="C25" s="431"/>
      <c r="D25" s="428"/>
      <c r="E25" s="357"/>
      <c r="F25" s="357"/>
      <c r="G25" s="357"/>
      <c r="H25" s="471"/>
    </row>
    <row r="26" spans="1:8" s="369" customFormat="1" ht="12" customHeight="1">
      <c r="A26" s="358"/>
      <c r="B26" s="430"/>
      <c r="C26" s="431"/>
      <c r="D26" s="428"/>
      <c r="E26" s="357"/>
      <c r="F26" s="357"/>
      <c r="G26" s="357"/>
      <c r="H26" s="471"/>
    </row>
    <row r="27" spans="1:8" s="369" customFormat="1" ht="12" customHeight="1">
      <c r="A27" s="358"/>
      <c r="B27" s="430"/>
      <c r="C27" s="431"/>
      <c r="D27" s="428"/>
      <c r="E27" s="357"/>
      <c r="F27" s="357"/>
      <c r="G27" s="357"/>
      <c r="H27" s="471"/>
    </row>
    <row r="28" spans="1:8" s="369" customFormat="1" ht="12" customHeight="1">
      <c r="A28" s="358"/>
      <c r="B28" s="430"/>
      <c r="C28" s="431"/>
      <c r="D28" s="428"/>
      <c r="E28" s="357"/>
      <c r="F28" s="357"/>
      <c r="G28" s="357"/>
      <c r="H28" s="471"/>
    </row>
    <row r="29" spans="1:8" s="369" customFormat="1" ht="12" customHeight="1">
      <c r="A29" s="358"/>
      <c r="B29" s="430"/>
      <c r="C29" s="431"/>
      <c r="D29" s="428"/>
      <c r="E29" s="357"/>
      <c r="F29" s="357"/>
      <c r="G29" s="357"/>
      <c r="H29" s="471"/>
    </row>
    <row r="30" spans="1:8" s="369" customFormat="1" ht="12" customHeight="1">
      <c r="A30" s="358"/>
      <c r="B30" s="430"/>
      <c r="C30" s="431"/>
      <c r="D30" s="428"/>
      <c r="E30" s="357"/>
      <c r="F30" s="357"/>
      <c r="G30" s="357"/>
      <c r="H30" s="471"/>
    </row>
    <row r="31" spans="1:8" s="369" customFormat="1" ht="12" customHeight="1">
      <c r="A31" s="358"/>
      <c r="B31" s="430"/>
      <c r="C31" s="431"/>
      <c r="D31" s="428"/>
      <c r="E31" s="357"/>
      <c r="F31" s="357"/>
      <c r="G31" s="357"/>
      <c r="H31" s="471"/>
    </row>
    <row r="32" spans="1:8" s="369" customFormat="1" ht="12" customHeight="1">
      <c r="A32" s="358"/>
      <c r="B32" s="430"/>
      <c r="C32" s="431"/>
      <c r="D32" s="428"/>
      <c r="E32" s="357"/>
      <c r="F32" s="357"/>
      <c r="G32" s="357"/>
      <c r="H32" s="471"/>
    </row>
    <row r="33" spans="1:8" s="369" customFormat="1" ht="12" customHeight="1">
      <c r="A33" s="358"/>
      <c r="B33" s="430"/>
      <c r="C33" s="431"/>
      <c r="D33" s="428"/>
      <c r="E33" s="357"/>
      <c r="F33" s="357"/>
      <c r="G33" s="357"/>
      <c r="H33" s="471"/>
    </row>
    <row r="34" spans="1:8" s="369" customFormat="1" ht="12" customHeight="1">
      <c r="A34" s="358"/>
      <c r="B34" s="430"/>
      <c r="C34" s="431"/>
      <c r="D34" s="428"/>
      <c r="E34" s="357"/>
      <c r="F34" s="357"/>
      <c r="G34" s="357"/>
      <c r="H34" s="471"/>
    </row>
    <row r="35" spans="1:8" s="369" customFormat="1" ht="12" customHeight="1">
      <c r="A35" s="358"/>
      <c r="B35" s="430"/>
      <c r="C35" s="431"/>
      <c r="D35" s="428"/>
      <c r="E35" s="357"/>
      <c r="F35" s="357"/>
      <c r="G35" s="357"/>
      <c r="H35" s="471"/>
    </row>
    <row r="36" spans="1:8" s="369" customFormat="1" ht="12" customHeight="1">
      <c r="A36" s="358"/>
      <c r="B36" s="430"/>
      <c r="C36" s="431"/>
      <c r="D36" s="428"/>
      <c r="E36" s="357"/>
      <c r="F36" s="357"/>
      <c r="G36" s="357"/>
      <c r="H36" s="471"/>
    </row>
    <row r="37" spans="1:8" s="369" customFormat="1" ht="12" customHeight="1">
      <c r="A37" s="358"/>
      <c r="B37" s="430"/>
      <c r="C37" s="431"/>
      <c r="D37" s="428"/>
      <c r="E37" s="357"/>
      <c r="F37" s="357"/>
      <c r="G37" s="357"/>
      <c r="H37" s="471"/>
    </row>
    <row r="38" spans="1:8" s="369" customFormat="1" ht="12" customHeight="1">
      <c r="A38" s="358"/>
      <c r="B38" s="430"/>
      <c r="C38" s="431"/>
      <c r="D38" s="428"/>
      <c r="E38" s="357"/>
      <c r="F38" s="357"/>
      <c r="G38" s="357"/>
      <c r="H38" s="471"/>
    </row>
    <row r="39" spans="1:8" s="369" customFormat="1" ht="12" customHeight="1">
      <c r="A39" s="358"/>
      <c r="B39" s="430"/>
      <c r="C39" s="431"/>
      <c r="D39" s="428"/>
      <c r="E39" s="357"/>
      <c r="F39" s="357"/>
      <c r="G39" s="357"/>
      <c r="H39" s="471"/>
    </row>
    <row r="40" spans="1:8" s="369" customFormat="1" ht="12" customHeight="1">
      <c r="A40" s="358"/>
      <c r="B40" s="430"/>
      <c r="C40" s="431"/>
      <c r="D40" s="428"/>
      <c r="E40" s="357"/>
      <c r="F40" s="357"/>
      <c r="G40" s="357"/>
      <c r="H40" s="471"/>
    </row>
    <row r="41" spans="1:8" s="369" customFormat="1" ht="12" customHeight="1">
      <c r="A41" s="358"/>
      <c r="B41" s="430"/>
      <c r="C41" s="431"/>
      <c r="D41" s="428"/>
      <c r="E41" s="357"/>
      <c r="F41" s="357"/>
      <c r="G41" s="357"/>
      <c r="H41" s="471"/>
    </row>
    <row r="42" spans="1:8" s="369" customFormat="1" ht="12" customHeight="1">
      <c r="A42" s="358"/>
      <c r="B42" s="430"/>
      <c r="C42" s="431"/>
      <c r="D42" s="428"/>
      <c r="E42" s="357"/>
      <c r="F42" s="357"/>
      <c r="G42" s="357"/>
      <c r="H42" s="471"/>
    </row>
    <row r="43" spans="1:8" s="369" customFormat="1" ht="12" customHeight="1">
      <c r="A43" s="358"/>
      <c r="B43" s="359"/>
      <c r="C43" s="356"/>
      <c r="D43" s="428"/>
      <c r="E43" s="357"/>
      <c r="F43" s="357"/>
      <c r="G43" s="357"/>
      <c r="H43" s="471"/>
    </row>
    <row r="44" spans="1:8" s="369" customFormat="1" ht="12" customHeight="1">
      <c r="A44" s="358"/>
      <c r="B44" s="359"/>
      <c r="C44" s="356"/>
      <c r="D44" s="428"/>
      <c r="E44" s="357"/>
      <c r="F44" s="357"/>
      <c r="G44" s="357"/>
      <c r="H44" s="471"/>
    </row>
    <row r="45" spans="1:8" s="369" customFormat="1" ht="12" customHeight="1">
      <c r="A45" s="358"/>
      <c r="B45" s="359"/>
      <c r="C45" s="356"/>
      <c r="D45" s="428"/>
      <c r="E45" s="357"/>
      <c r="F45" s="357"/>
      <c r="G45" s="357"/>
      <c r="H45" s="471"/>
    </row>
    <row r="46" spans="1:8" s="369" customFormat="1" ht="12" customHeight="1">
      <c r="A46" s="358"/>
      <c r="B46" s="359"/>
      <c r="C46" s="356"/>
      <c r="D46" s="428"/>
      <c r="E46" s="357"/>
      <c r="F46" s="357"/>
      <c r="G46" s="357"/>
      <c r="H46" s="471"/>
    </row>
    <row r="47" spans="1:8" s="369" customFormat="1" ht="12" customHeight="1">
      <c r="A47" s="358"/>
      <c r="B47" s="430"/>
      <c r="C47" s="431"/>
      <c r="D47" s="428"/>
      <c r="E47" s="357"/>
      <c r="F47" s="357"/>
      <c r="G47" s="357"/>
      <c r="H47" s="471"/>
    </row>
    <row r="48" spans="1:8" s="369" customFormat="1" ht="12" customHeight="1">
      <c r="A48" s="358"/>
      <c r="B48" s="430"/>
      <c r="C48" s="431"/>
      <c r="D48" s="428"/>
      <c r="E48" s="357"/>
      <c r="F48" s="357"/>
      <c r="G48" s="357"/>
      <c r="H48" s="471"/>
    </row>
    <row r="49" spans="1:8" s="369" customFormat="1" ht="12" customHeight="1">
      <c r="A49" s="358"/>
      <c r="B49" s="430"/>
      <c r="C49" s="431"/>
      <c r="D49" s="428"/>
      <c r="E49" s="357"/>
      <c r="F49" s="357"/>
      <c r="G49" s="357"/>
      <c r="H49" s="471"/>
    </row>
    <row r="50" spans="1:8" s="369" customFormat="1" ht="12" customHeight="1">
      <c r="A50" s="358"/>
      <c r="B50" s="430"/>
      <c r="C50" s="431"/>
      <c r="D50" s="428"/>
      <c r="E50" s="357"/>
      <c r="F50" s="357"/>
      <c r="G50" s="357"/>
      <c r="H50" s="471"/>
    </row>
    <row r="51" spans="1:8" s="369" customFormat="1" ht="12" customHeight="1">
      <c r="A51" s="358"/>
      <c r="B51" s="430"/>
      <c r="C51" s="431"/>
      <c r="D51" s="428"/>
      <c r="E51" s="357"/>
      <c r="F51" s="357"/>
      <c r="G51" s="357"/>
      <c r="H51" s="471"/>
    </row>
    <row r="52" spans="1:8" s="369" customFormat="1" ht="12" customHeight="1">
      <c r="A52" s="358"/>
      <c r="B52" s="430"/>
      <c r="C52" s="431"/>
      <c r="D52" s="428"/>
      <c r="E52" s="357"/>
      <c r="F52" s="357"/>
      <c r="G52" s="357"/>
      <c r="H52" s="471"/>
    </row>
    <row r="53" spans="1:8" s="369" customFormat="1" ht="12" customHeight="1">
      <c r="A53" s="358"/>
      <c r="B53" s="359"/>
      <c r="C53" s="356"/>
      <c r="D53" s="428"/>
      <c r="E53" s="357"/>
      <c r="F53" s="357"/>
      <c r="G53" s="357"/>
      <c r="H53" s="471"/>
    </row>
    <row r="54" spans="1:8" s="369" customFormat="1" ht="12" customHeight="1">
      <c r="A54" s="358"/>
      <c r="B54" s="359"/>
      <c r="C54" s="356"/>
      <c r="D54" s="428"/>
      <c r="E54" s="357"/>
      <c r="F54" s="357"/>
      <c r="G54" s="357"/>
      <c r="H54" s="471"/>
    </row>
    <row r="55" spans="1:8" s="369" customFormat="1" ht="12" customHeight="1">
      <c r="A55" s="358"/>
      <c r="B55" s="359"/>
      <c r="C55" s="356"/>
      <c r="D55" s="428"/>
      <c r="E55" s="357"/>
      <c r="F55" s="357"/>
      <c r="G55" s="357"/>
      <c r="H55" s="471"/>
    </row>
    <row r="56" spans="1:8" s="369" customFormat="1" ht="12" customHeight="1">
      <c r="A56" s="358"/>
      <c r="B56" s="359"/>
      <c r="C56" s="356"/>
      <c r="D56" s="428"/>
      <c r="E56" s="357"/>
      <c r="F56" s="357"/>
      <c r="G56" s="357"/>
      <c r="H56" s="471"/>
    </row>
    <row r="57" spans="1:8" s="369" customFormat="1" ht="12" customHeight="1">
      <c r="A57" s="358"/>
      <c r="B57" s="430"/>
      <c r="C57" s="431"/>
      <c r="D57" s="428"/>
      <c r="E57" s="357"/>
      <c r="F57" s="357"/>
      <c r="G57" s="357"/>
      <c r="H57" s="471"/>
    </row>
    <row r="58" spans="1:8" s="369" customFormat="1" ht="12" customHeight="1">
      <c r="A58" s="358"/>
      <c r="B58" s="430"/>
      <c r="C58" s="431"/>
      <c r="D58" s="428"/>
      <c r="E58" s="357"/>
      <c r="F58" s="357"/>
      <c r="G58" s="357"/>
      <c r="H58" s="471"/>
    </row>
    <row r="59" spans="1:8" s="369" customFormat="1" ht="12" customHeight="1">
      <c r="A59" s="354"/>
      <c r="B59" s="430"/>
      <c r="C59" s="431"/>
      <c r="D59" s="428"/>
      <c r="E59" s="357"/>
      <c r="F59" s="359"/>
      <c r="G59" s="357"/>
      <c r="H59" s="471"/>
    </row>
    <row r="60" spans="1:8" s="369" customFormat="1" ht="12" customHeight="1">
      <c r="A60" s="358"/>
      <c r="B60" s="430"/>
      <c r="C60" s="431"/>
      <c r="D60" s="428"/>
      <c r="E60" s="357"/>
      <c r="F60" s="359"/>
      <c r="G60" s="357"/>
      <c r="H60" s="471"/>
    </row>
    <row r="61" spans="1:8" s="369" customFormat="1" ht="12" customHeight="1">
      <c r="A61" s="358"/>
      <c r="B61" s="430"/>
      <c r="C61" s="431"/>
      <c r="D61" s="428"/>
      <c r="E61" s="357"/>
      <c r="F61" s="359"/>
      <c r="G61" s="357"/>
      <c r="H61" s="471"/>
    </row>
    <row r="62" spans="1:8" s="369" customFormat="1" ht="12" customHeight="1">
      <c r="A62" s="358"/>
      <c r="B62" s="430"/>
      <c r="C62" s="431"/>
      <c r="D62" s="428"/>
      <c r="E62" s="357"/>
      <c r="F62" s="359"/>
      <c r="G62" s="357"/>
      <c r="H62" s="471"/>
    </row>
    <row r="63" spans="1:8" s="369" customFormat="1" ht="12" customHeight="1">
      <c r="A63" s="358"/>
      <c r="B63" s="430"/>
      <c r="C63" s="431"/>
      <c r="D63" s="428"/>
      <c r="E63" s="357"/>
      <c r="F63" s="359"/>
      <c r="G63" s="357"/>
      <c r="H63" s="471"/>
    </row>
    <row r="64" spans="1:8" s="369" customFormat="1" ht="12" customHeight="1">
      <c r="A64" s="358"/>
      <c r="B64" s="430"/>
      <c r="C64" s="431"/>
      <c r="D64" s="428"/>
      <c r="E64" s="357"/>
      <c r="F64" s="359"/>
      <c r="G64" s="357"/>
      <c r="H64" s="471"/>
    </row>
    <row r="65" spans="1:8" s="369" customFormat="1" ht="12" customHeight="1">
      <c r="A65" s="358"/>
      <c r="B65" s="430"/>
      <c r="C65" s="431"/>
      <c r="D65" s="428"/>
      <c r="E65" s="357"/>
      <c r="F65" s="359"/>
      <c r="G65" s="357"/>
      <c r="H65" s="471"/>
    </row>
    <row r="66" spans="1:8" s="369" customFormat="1" ht="12" customHeight="1">
      <c r="A66" s="358"/>
      <c r="B66" s="430"/>
      <c r="C66" s="431"/>
      <c r="D66" s="428"/>
      <c r="E66" s="357"/>
      <c r="F66" s="359"/>
      <c r="G66" s="357"/>
      <c r="H66" s="471"/>
    </row>
    <row r="67" spans="1:8" s="369" customFormat="1" ht="12" customHeight="1">
      <c r="A67" s="358"/>
      <c r="B67" s="430"/>
      <c r="C67" s="431"/>
      <c r="D67" s="428"/>
      <c r="E67" s="357"/>
      <c r="F67" s="359"/>
      <c r="G67" s="357"/>
      <c r="H67" s="471"/>
    </row>
    <row r="68" spans="1:8" s="369" customFormat="1" ht="12" customHeight="1">
      <c r="A68" s="358"/>
      <c r="B68" s="430"/>
      <c r="C68" s="431"/>
      <c r="D68" s="428"/>
      <c r="E68" s="357"/>
      <c r="F68" s="359"/>
      <c r="G68" s="357"/>
      <c r="H68" s="471"/>
    </row>
    <row r="69" spans="1:8" s="369" customFormat="1" ht="12" customHeight="1">
      <c r="A69" s="358"/>
      <c r="B69" s="430"/>
      <c r="C69" s="431"/>
      <c r="D69" s="428"/>
      <c r="E69" s="357"/>
      <c r="F69" s="359"/>
      <c r="G69" s="357"/>
      <c r="H69" s="471"/>
    </row>
    <row r="70" spans="1:8" s="369" customFormat="1" ht="12" customHeight="1">
      <c r="A70" s="358"/>
      <c r="B70" s="430"/>
      <c r="C70" s="431"/>
      <c r="D70" s="428"/>
      <c r="E70" s="357"/>
      <c r="F70" s="359"/>
      <c r="G70" s="357"/>
      <c r="H70" s="471"/>
    </row>
    <row r="71" spans="1:8" s="369" customFormat="1" ht="12" customHeight="1">
      <c r="A71" s="358"/>
      <c r="B71" s="430"/>
      <c r="C71" s="431"/>
      <c r="D71" s="428"/>
      <c r="E71" s="357"/>
      <c r="F71" s="359"/>
      <c r="G71" s="357"/>
      <c r="H71" s="471"/>
    </row>
    <row r="72" spans="1:8" s="369" customFormat="1" ht="12" customHeight="1">
      <c r="A72" s="358"/>
      <c r="B72" s="430"/>
      <c r="C72" s="431"/>
      <c r="D72" s="428"/>
      <c r="E72" s="357"/>
      <c r="F72" s="359"/>
      <c r="G72" s="357"/>
      <c r="H72" s="471"/>
    </row>
    <row r="73" spans="1:8" s="369" customFormat="1" ht="12" customHeight="1">
      <c r="A73" s="358"/>
      <c r="B73" s="430"/>
      <c r="C73" s="431"/>
      <c r="D73" s="428"/>
      <c r="E73" s="357"/>
      <c r="F73" s="359"/>
      <c r="G73" s="357"/>
      <c r="H73" s="471"/>
    </row>
    <row r="74" spans="1:8" s="369" customFormat="1" ht="12" customHeight="1">
      <c r="A74" s="358"/>
      <c r="B74" s="430"/>
      <c r="C74" s="431"/>
      <c r="D74" s="428"/>
      <c r="E74" s="357"/>
      <c r="F74" s="359"/>
      <c r="G74" s="357"/>
      <c r="H74" s="471"/>
    </row>
    <row r="75" spans="1:8" s="369" customFormat="1" ht="12" customHeight="1">
      <c r="A75" s="358"/>
      <c r="B75" s="430"/>
      <c r="C75" s="431"/>
      <c r="D75" s="428"/>
      <c r="E75" s="357"/>
      <c r="F75" s="359"/>
      <c r="G75" s="357"/>
      <c r="H75" s="471"/>
    </row>
    <row r="76" spans="1:8" s="369" customFormat="1" ht="12" customHeight="1">
      <c r="A76" s="358"/>
      <c r="B76" s="430"/>
      <c r="C76" s="431"/>
      <c r="D76" s="428"/>
      <c r="E76" s="357"/>
      <c r="F76" s="359"/>
      <c r="G76" s="357"/>
      <c r="H76" s="471"/>
    </row>
    <row r="77" spans="1:8" s="369" customFormat="1" ht="12" customHeight="1">
      <c r="A77" s="358"/>
      <c r="B77" s="430"/>
      <c r="C77" s="431"/>
      <c r="D77" s="428"/>
      <c r="E77" s="357"/>
      <c r="F77" s="359"/>
      <c r="G77" s="357"/>
      <c r="H77" s="471"/>
    </row>
    <row r="78" spans="1:8" s="369" customFormat="1" ht="12" customHeight="1">
      <c r="A78" s="358"/>
      <c r="B78" s="430"/>
      <c r="C78" s="431"/>
      <c r="D78" s="428"/>
      <c r="E78" s="357"/>
      <c r="F78" s="359"/>
      <c r="G78" s="357"/>
      <c r="H78" s="471"/>
    </row>
    <row r="79" spans="1:8" s="369" customFormat="1" ht="12" customHeight="1">
      <c r="A79" s="358"/>
      <c r="B79" s="430"/>
      <c r="C79" s="431"/>
      <c r="D79" s="428"/>
      <c r="E79" s="357"/>
      <c r="F79" s="359"/>
      <c r="G79" s="357"/>
      <c r="H79" s="471"/>
    </row>
    <row r="80" spans="1:8" s="369" customFormat="1" ht="12" customHeight="1">
      <c r="A80" s="358"/>
      <c r="B80" s="430"/>
      <c r="C80" s="431"/>
      <c r="D80" s="428"/>
      <c r="E80" s="357"/>
      <c r="F80" s="359"/>
      <c r="G80" s="357"/>
      <c r="H80" s="471"/>
    </row>
    <row r="81" spans="1:8" s="369" customFormat="1" ht="12" customHeight="1">
      <c r="A81" s="358"/>
      <c r="B81" s="430"/>
      <c r="C81" s="431"/>
      <c r="D81" s="428"/>
      <c r="E81" s="357"/>
      <c r="F81" s="359"/>
      <c r="G81" s="357"/>
      <c r="H81" s="471"/>
    </row>
    <row r="82" spans="1:8" s="369" customFormat="1" ht="12" customHeight="1">
      <c r="A82" s="358"/>
      <c r="B82" s="430"/>
      <c r="C82" s="431"/>
      <c r="D82" s="428"/>
      <c r="E82" s="357"/>
      <c r="F82" s="359"/>
      <c r="G82" s="357"/>
      <c r="H82" s="471"/>
    </row>
    <row r="83" spans="1:8" s="369" customFormat="1" ht="12" customHeight="1">
      <c r="A83" s="358"/>
      <c r="B83" s="430"/>
      <c r="C83" s="431"/>
      <c r="D83" s="428"/>
      <c r="E83" s="357"/>
      <c r="F83" s="359"/>
      <c r="G83" s="357"/>
      <c r="H83" s="471"/>
    </row>
    <row r="84" spans="1:8" s="369" customFormat="1" ht="12" customHeight="1">
      <c r="A84" s="358"/>
      <c r="B84" s="430"/>
      <c r="C84" s="431"/>
      <c r="D84" s="428"/>
      <c r="E84" s="357"/>
      <c r="F84" s="359"/>
      <c r="G84" s="357"/>
      <c r="H84" s="471"/>
    </row>
    <row r="85" spans="1:8" s="369" customFormat="1" ht="12" customHeight="1">
      <c r="A85" s="358"/>
      <c r="B85" s="430"/>
      <c r="C85" s="431"/>
      <c r="D85" s="428"/>
      <c r="E85" s="357"/>
      <c r="F85" s="359"/>
      <c r="G85" s="357"/>
      <c r="H85" s="471"/>
    </row>
    <row r="86" spans="1:8" s="369" customFormat="1" ht="12" customHeight="1">
      <c r="A86" s="358"/>
      <c r="B86" s="430"/>
      <c r="C86" s="431"/>
      <c r="D86" s="428"/>
      <c r="E86" s="357"/>
      <c r="F86" s="359"/>
      <c r="G86" s="357"/>
      <c r="H86" s="471"/>
    </row>
    <row r="87" spans="1:8" s="369" customFormat="1" ht="12" customHeight="1">
      <c r="A87" s="358"/>
      <c r="B87" s="430"/>
      <c r="C87" s="431"/>
      <c r="D87" s="428"/>
      <c r="E87" s="357"/>
      <c r="F87" s="359"/>
      <c r="G87" s="357"/>
      <c r="H87" s="471"/>
    </row>
    <row r="88" spans="1:8" s="369" customFormat="1" ht="12" customHeight="1">
      <c r="A88" s="358"/>
      <c r="B88" s="430"/>
      <c r="C88" s="431"/>
      <c r="D88" s="428"/>
      <c r="E88" s="357"/>
      <c r="F88" s="359"/>
      <c r="G88" s="357"/>
      <c r="H88" s="471"/>
    </row>
    <row r="89" spans="1:8" s="369" customFormat="1" ht="12" customHeight="1">
      <c r="A89" s="358"/>
      <c r="B89" s="430"/>
      <c r="C89" s="431"/>
      <c r="D89" s="428"/>
      <c r="E89" s="357"/>
      <c r="F89" s="359"/>
      <c r="G89" s="357"/>
      <c r="H89" s="471"/>
    </row>
    <row r="90" spans="1:8" s="369" customFormat="1" ht="12" customHeight="1">
      <c r="A90" s="358"/>
      <c r="B90" s="430"/>
      <c r="C90" s="431"/>
      <c r="D90" s="428"/>
      <c r="E90" s="357"/>
      <c r="F90" s="359"/>
      <c r="G90" s="357"/>
      <c r="H90" s="471"/>
    </row>
    <row r="91" spans="1:8" s="369" customFormat="1" ht="12" customHeight="1">
      <c r="A91" s="358"/>
      <c r="B91" s="430"/>
      <c r="C91" s="431"/>
      <c r="D91" s="428"/>
      <c r="E91" s="357"/>
      <c r="F91" s="359"/>
      <c r="G91" s="357"/>
      <c r="H91" s="471"/>
    </row>
    <row r="92" spans="1:8" s="369" customFormat="1" ht="12" customHeight="1">
      <c r="A92" s="358"/>
      <c r="B92" s="430"/>
      <c r="C92" s="431"/>
      <c r="D92" s="428"/>
      <c r="E92" s="357"/>
      <c r="F92" s="359"/>
      <c r="G92" s="357"/>
      <c r="H92" s="471"/>
    </row>
    <row r="93" spans="1:8" s="369" customFormat="1" ht="12" customHeight="1">
      <c r="A93" s="358"/>
      <c r="B93" s="430"/>
      <c r="C93" s="431"/>
      <c r="D93" s="428"/>
      <c r="E93" s="357"/>
      <c r="F93" s="359"/>
      <c r="G93" s="357"/>
      <c r="H93" s="471"/>
    </row>
    <row r="94" spans="1:8" s="369" customFormat="1" ht="12" customHeight="1">
      <c r="A94" s="358"/>
      <c r="B94" s="430"/>
      <c r="C94" s="431"/>
      <c r="D94" s="428"/>
      <c r="E94" s="357"/>
      <c r="F94" s="359"/>
      <c r="G94" s="357"/>
      <c r="H94" s="471"/>
    </row>
    <row r="95" spans="1:8" s="369" customFormat="1" ht="12" customHeight="1">
      <c r="A95" s="358"/>
      <c r="B95" s="430"/>
      <c r="C95" s="431"/>
      <c r="D95" s="428"/>
      <c r="E95" s="357"/>
      <c r="F95" s="359"/>
      <c r="G95" s="357"/>
      <c r="H95" s="471"/>
    </row>
    <row r="96" spans="1:8" s="369" customFormat="1" ht="12" customHeight="1">
      <c r="A96" s="358"/>
      <c r="B96" s="430"/>
      <c r="C96" s="431"/>
      <c r="D96" s="428"/>
      <c r="E96" s="357"/>
      <c r="F96" s="359"/>
      <c r="G96" s="359"/>
      <c r="H96" s="471"/>
    </row>
    <row r="97" spans="1:8" s="369" customFormat="1" ht="12" customHeight="1">
      <c r="A97" s="358"/>
      <c r="B97" s="430"/>
      <c r="C97" s="431"/>
      <c r="D97" s="428"/>
      <c r="E97" s="357"/>
      <c r="F97" s="359"/>
      <c r="G97" s="359"/>
      <c r="H97" s="471"/>
    </row>
    <row r="98" spans="1:8" s="369" customFormat="1" ht="12" customHeight="1">
      <c r="A98" s="358"/>
      <c r="B98" s="430"/>
      <c r="C98" s="431"/>
      <c r="D98" s="428"/>
      <c r="E98" s="357"/>
      <c r="F98" s="359"/>
      <c r="G98" s="359"/>
      <c r="H98" s="471"/>
    </row>
    <row r="99" spans="1:8" s="369" customFormat="1" ht="12" customHeight="1">
      <c r="A99" s="358"/>
      <c r="B99" s="430"/>
      <c r="C99" s="431"/>
      <c r="D99" s="428"/>
      <c r="E99" s="357"/>
      <c r="F99" s="359"/>
      <c r="G99" s="359"/>
      <c r="H99" s="471"/>
    </row>
    <row r="100" spans="1:8" s="369" customFormat="1" ht="12" customHeight="1">
      <c r="A100" s="358"/>
      <c r="B100" s="430"/>
      <c r="C100" s="431"/>
      <c r="D100" s="428"/>
      <c r="E100" s="357"/>
      <c r="F100" s="359"/>
      <c r="G100" s="359"/>
      <c r="H100" s="471"/>
    </row>
    <row r="101" spans="1:8" s="369" customFormat="1" ht="12" customHeight="1">
      <c r="A101" s="358"/>
      <c r="B101" s="430"/>
      <c r="C101" s="431"/>
      <c r="D101" s="428"/>
      <c r="E101" s="357"/>
      <c r="F101" s="359"/>
      <c r="G101" s="359"/>
      <c r="H101" s="471"/>
    </row>
    <row r="102" spans="1:8" s="369" customFormat="1" ht="12" customHeight="1">
      <c r="A102" s="358"/>
      <c r="B102" s="430"/>
      <c r="C102" s="431"/>
      <c r="D102" s="428"/>
      <c r="E102" s="357"/>
      <c r="F102" s="359"/>
      <c r="G102" s="359"/>
      <c r="H102" s="471"/>
    </row>
    <row r="103" spans="1:8" s="369" customFormat="1" ht="12" customHeight="1">
      <c r="A103" s="358"/>
      <c r="B103" s="430"/>
      <c r="C103" s="431"/>
      <c r="D103" s="428"/>
      <c r="E103" s="357"/>
      <c r="F103" s="359"/>
      <c r="G103" s="359"/>
      <c r="H103" s="471"/>
    </row>
    <row r="104" spans="1:8" s="369" customFormat="1" ht="12" customHeight="1">
      <c r="A104" s="358"/>
      <c r="B104" s="430"/>
      <c r="C104" s="431"/>
      <c r="D104" s="428"/>
      <c r="E104" s="357"/>
      <c r="F104" s="359"/>
      <c r="G104" s="359"/>
      <c r="H104" s="471"/>
    </row>
    <row r="105" spans="1:8" s="369" customFormat="1" ht="12" customHeight="1">
      <c r="A105" s="358"/>
      <c r="B105" s="430"/>
      <c r="C105" s="431"/>
      <c r="D105" s="428"/>
      <c r="E105" s="357"/>
      <c r="F105" s="359"/>
      <c r="G105" s="359"/>
      <c r="H105" s="471"/>
    </row>
    <row r="106" spans="1:8" s="369" customFormat="1" ht="12" customHeight="1">
      <c r="A106" s="358"/>
      <c r="B106" s="430"/>
      <c r="C106" s="431"/>
      <c r="D106" s="428"/>
      <c r="E106" s="357"/>
      <c r="F106" s="359"/>
      <c r="G106" s="359"/>
      <c r="H106" s="471"/>
    </row>
    <row r="107" spans="1:8" s="369" customFormat="1" ht="12" customHeight="1">
      <c r="A107" s="358"/>
      <c r="B107" s="430"/>
      <c r="C107" s="431"/>
      <c r="D107" s="428"/>
      <c r="E107" s="357"/>
      <c r="F107" s="359"/>
      <c r="G107" s="359"/>
      <c r="H107" s="471"/>
    </row>
    <row r="108" spans="1:8" s="369" customFormat="1" ht="12" customHeight="1">
      <c r="A108" s="358"/>
      <c r="B108" s="430"/>
      <c r="C108" s="431"/>
      <c r="D108" s="428"/>
      <c r="E108" s="357"/>
      <c r="F108" s="359"/>
      <c r="G108" s="359"/>
      <c r="H108" s="471"/>
    </row>
    <row r="109" spans="1:8" s="369" customFormat="1" ht="12" customHeight="1">
      <c r="A109" s="358"/>
      <c r="B109" s="430"/>
      <c r="C109" s="431"/>
      <c r="D109" s="428"/>
      <c r="E109" s="357"/>
      <c r="F109" s="359"/>
      <c r="G109" s="359"/>
      <c r="H109" s="471"/>
    </row>
    <row r="110" spans="1:8" s="369" customFormat="1" ht="12" customHeight="1">
      <c r="A110" s="358"/>
      <c r="B110" s="430"/>
      <c r="C110" s="431"/>
      <c r="D110" s="428"/>
      <c r="E110" s="357"/>
      <c r="F110" s="359"/>
      <c r="G110" s="359"/>
      <c r="H110" s="471"/>
    </row>
    <row r="111" spans="1:8" s="369" customFormat="1" ht="12" customHeight="1">
      <c r="A111" s="358"/>
      <c r="B111" s="430"/>
      <c r="C111" s="431"/>
      <c r="D111" s="428"/>
      <c r="E111" s="357"/>
      <c r="F111" s="359"/>
      <c r="G111" s="359"/>
      <c r="H111" s="471"/>
    </row>
    <row r="112" spans="1:8" s="369" customFormat="1" ht="12" customHeight="1">
      <c r="A112" s="358"/>
      <c r="B112" s="430"/>
      <c r="C112" s="431"/>
      <c r="D112" s="428"/>
      <c r="E112" s="357"/>
      <c r="F112" s="359"/>
      <c r="G112" s="359"/>
      <c r="H112" s="471"/>
    </row>
    <row r="113" spans="1:8" s="369" customFormat="1" ht="12" customHeight="1">
      <c r="A113" s="358"/>
      <c r="B113" s="430"/>
      <c r="C113" s="431"/>
      <c r="D113" s="428"/>
      <c r="E113" s="357"/>
      <c r="F113" s="359"/>
      <c r="G113" s="359"/>
      <c r="H113" s="471"/>
    </row>
    <row r="114" spans="1:8" s="369" customFormat="1" ht="12" customHeight="1">
      <c r="A114" s="358"/>
      <c r="B114" s="430"/>
      <c r="C114" s="431"/>
      <c r="D114" s="428"/>
      <c r="E114" s="357"/>
      <c r="F114" s="359"/>
      <c r="G114" s="359"/>
      <c r="H114" s="471"/>
    </row>
    <row r="115" spans="1:8" s="369" customFormat="1" ht="12" customHeight="1">
      <c r="A115" s="358"/>
      <c r="B115" s="430"/>
      <c r="C115" s="431"/>
      <c r="D115" s="428"/>
      <c r="E115" s="357"/>
      <c r="F115" s="359"/>
      <c r="G115" s="359"/>
      <c r="H115" s="471"/>
    </row>
    <row r="116" spans="1:8" s="369" customFormat="1" ht="12" customHeight="1">
      <c r="A116" s="358"/>
      <c r="B116" s="430"/>
      <c r="C116" s="431"/>
      <c r="D116" s="428"/>
      <c r="E116" s="357"/>
      <c r="F116" s="359"/>
      <c r="G116" s="359"/>
      <c r="H116" s="471"/>
    </row>
    <row r="117" spans="1:8" s="369" customFormat="1" ht="12" customHeight="1">
      <c r="A117" s="358"/>
      <c r="B117" s="430"/>
      <c r="C117" s="431"/>
      <c r="D117" s="428"/>
      <c r="E117" s="357"/>
      <c r="F117" s="359"/>
      <c r="G117" s="359"/>
      <c r="H117" s="471"/>
    </row>
    <row r="118" spans="1:8" s="369" customFormat="1" ht="12" customHeight="1">
      <c r="A118" s="358"/>
      <c r="B118" s="430"/>
      <c r="C118" s="431"/>
      <c r="D118" s="428"/>
      <c r="E118" s="357"/>
      <c r="F118" s="359"/>
      <c r="G118" s="359"/>
      <c r="H118" s="471"/>
    </row>
    <row r="119" spans="1:8" s="369" customFormat="1" ht="12" customHeight="1">
      <c r="A119" s="358"/>
      <c r="B119" s="430"/>
      <c r="C119" s="431"/>
      <c r="D119" s="428"/>
      <c r="E119" s="357"/>
      <c r="F119" s="359"/>
      <c r="G119" s="359"/>
      <c r="H119" s="471"/>
    </row>
    <row r="120" spans="1:8" s="369" customFormat="1" ht="12" customHeight="1">
      <c r="A120" s="358"/>
      <c r="B120" s="430"/>
      <c r="C120" s="431"/>
      <c r="D120" s="428"/>
      <c r="E120" s="357"/>
      <c r="F120" s="359"/>
      <c r="G120" s="359"/>
      <c r="H120" s="471"/>
    </row>
    <row r="121" spans="1:8" s="369" customFormat="1" ht="12" customHeight="1">
      <c r="A121" s="358"/>
      <c r="B121" s="430"/>
      <c r="C121" s="431"/>
      <c r="D121" s="428"/>
      <c r="E121" s="357"/>
      <c r="F121" s="359"/>
      <c r="G121" s="359"/>
      <c r="H121" s="471"/>
    </row>
    <row r="122" spans="1:8" s="369" customFormat="1" ht="12" customHeight="1">
      <c r="A122" s="358"/>
      <c r="B122" s="430"/>
      <c r="C122" s="431"/>
      <c r="D122" s="428"/>
      <c r="E122" s="357"/>
      <c r="F122" s="359"/>
      <c r="G122" s="359"/>
      <c r="H122" s="471"/>
    </row>
    <row r="123" spans="1:8" s="369" customFormat="1" ht="12" customHeight="1">
      <c r="A123" s="358"/>
      <c r="B123" s="430"/>
      <c r="C123" s="431"/>
      <c r="D123" s="428"/>
      <c r="E123" s="357"/>
      <c r="F123" s="359"/>
      <c r="G123" s="359"/>
      <c r="H123" s="471"/>
    </row>
    <row r="124" spans="1:8" s="369" customFormat="1" ht="12" customHeight="1">
      <c r="A124" s="358"/>
      <c r="B124" s="430"/>
      <c r="C124" s="431"/>
      <c r="D124" s="428"/>
      <c r="E124" s="357"/>
      <c r="F124" s="359"/>
      <c r="G124" s="359"/>
      <c r="H124" s="471"/>
    </row>
    <row r="125" spans="1:8" s="369" customFormat="1" ht="12" customHeight="1">
      <c r="A125" s="358"/>
      <c r="B125" s="430"/>
      <c r="C125" s="431"/>
      <c r="D125" s="428"/>
      <c r="E125" s="357"/>
      <c r="F125" s="359"/>
      <c r="G125" s="359"/>
      <c r="H125" s="471"/>
    </row>
    <row r="126" spans="1:8" s="369" customFormat="1" ht="12" customHeight="1">
      <c r="A126" s="358"/>
      <c r="B126" s="430"/>
      <c r="C126" s="431"/>
      <c r="D126" s="428"/>
      <c r="E126" s="357"/>
      <c r="F126" s="359"/>
      <c r="G126" s="359"/>
      <c r="H126" s="471"/>
    </row>
    <row r="127" spans="1:8" s="369" customFormat="1" ht="12" customHeight="1">
      <c r="A127" s="358"/>
      <c r="B127" s="430"/>
      <c r="C127" s="431"/>
      <c r="D127" s="428"/>
      <c r="E127" s="357"/>
      <c r="F127" s="359"/>
      <c r="G127" s="359"/>
      <c r="H127" s="471"/>
    </row>
    <row r="128" spans="1:8" s="369" customFormat="1" ht="12" customHeight="1">
      <c r="A128" s="358"/>
      <c r="B128" s="430"/>
      <c r="C128" s="431"/>
      <c r="D128" s="428"/>
      <c r="E128" s="357"/>
      <c r="F128" s="359"/>
      <c r="G128" s="359"/>
      <c r="H128" s="471"/>
    </row>
    <row r="129" spans="1:8" s="369" customFormat="1" ht="12" customHeight="1">
      <c r="A129" s="358"/>
      <c r="B129" s="430"/>
      <c r="C129" s="431"/>
      <c r="D129" s="428"/>
      <c r="E129" s="357"/>
      <c r="F129" s="359"/>
      <c r="G129" s="359"/>
      <c r="H129" s="471"/>
    </row>
    <row r="130" spans="1:8" s="369" customFormat="1" ht="12" customHeight="1">
      <c r="A130" s="358"/>
      <c r="B130" s="430"/>
      <c r="C130" s="431"/>
      <c r="D130" s="428"/>
      <c r="E130" s="357"/>
      <c r="F130" s="359"/>
      <c r="G130" s="359"/>
      <c r="H130" s="471"/>
    </row>
    <row r="131" spans="1:8" s="369" customFormat="1" ht="12" customHeight="1">
      <c r="A131" s="358"/>
      <c r="B131" s="430"/>
      <c r="C131" s="431"/>
      <c r="D131" s="428"/>
      <c r="E131" s="357"/>
      <c r="F131" s="359"/>
      <c r="G131" s="359"/>
      <c r="H131" s="471"/>
    </row>
    <row r="132" spans="1:8" s="369" customFormat="1" ht="12" customHeight="1">
      <c r="A132" s="358"/>
      <c r="B132" s="430"/>
      <c r="C132" s="431"/>
      <c r="D132" s="428"/>
      <c r="E132" s="357"/>
      <c r="F132" s="359"/>
      <c r="G132" s="359"/>
      <c r="H132" s="471"/>
    </row>
    <row r="133" spans="1:8" s="369" customFormat="1" ht="12" customHeight="1">
      <c r="A133" s="358"/>
      <c r="B133" s="430"/>
      <c r="C133" s="431"/>
      <c r="D133" s="428"/>
      <c r="E133" s="357"/>
      <c r="F133" s="359"/>
      <c r="G133" s="359"/>
      <c r="H133" s="471"/>
    </row>
    <row r="134" spans="1:8" s="369" customFormat="1" ht="12" customHeight="1">
      <c r="A134" s="358"/>
      <c r="B134" s="430"/>
      <c r="C134" s="431"/>
      <c r="D134" s="428"/>
      <c r="E134" s="357"/>
      <c r="F134" s="359"/>
      <c r="G134" s="359"/>
      <c r="H134" s="471"/>
    </row>
    <row r="135" spans="1:8" s="369" customFormat="1" ht="12" customHeight="1">
      <c r="A135" s="358"/>
      <c r="B135" s="430"/>
      <c r="C135" s="431"/>
      <c r="D135" s="428"/>
      <c r="E135" s="357"/>
      <c r="F135" s="359"/>
      <c r="G135" s="359"/>
      <c r="H135" s="471"/>
    </row>
    <row r="136" spans="1:8" s="369" customFormat="1" ht="12" customHeight="1">
      <c r="A136" s="358"/>
      <c r="B136" s="430"/>
      <c r="C136" s="431"/>
      <c r="D136" s="428"/>
      <c r="E136" s="357"/>
      <c r="F136" s="359"/>
      <c r="G136" s="359"/>
      <c r="H136" s="471"/>
    </row>
    <row r="137" spans="1:8" s="369" customFormat="1" ht="12" customHeight="1">
      <c r="A137" s="358"/>
      <c r="B137" s="430"/>
      <c r="C137" s="431"/>
      <c r="D137" s="428"/>
      <c r="E137" s="357"/>
      <c r="F137" s="359"/>
      <c r="G137" s="359"/>
      <c r="H137" s="471"/>
    </row>
    <row r="138" spans="1:8" s="369" customFormat="1" ht="12" customHeight="1">
      <c r="A138" s="358"/>
      <c r="B138" s="430"/>
      <c r="C138" s="431"/>
      <c r="D138" s="428"/>
      <c r="E138" s="357"/>
      <c r="F138" s="359"/>
      <c r="G138" s="359"/>
      <c r="H138" s="471"/>
    </row>
    <row r="139" spans="1:8" s="369" customFormat="1" ht="12" customHeight="1">
      <c r="A139" s="358"/>
      <c r="B139" s="430"/>
      <c r="C139" s="431"/>
      <c r="D139" s="428"/>
      <c r="E139" s="357"/>
      <c r="F139" s="359"/>
      <c r="G139" s="359"/>
      <c r="H139" s="471"/>
    </row>
    <row r="140" spans="1:8" s="369" customFormat="1" ht="12" customHeight="1">
      <c r="A140" s="358"/>
      <c r="B140" s="430"/>
      <c r="C140" s="431"/>
      <c r="D140" s="428"/>
      <c r="E140" s="357"/>
      <c r="F140" s="359"/>
      <c r="G140" s="359"/>
      <c r="H140" s="471"/>
    </row>
    <row r="141" spans="1:8" s="369" customFormat="1" ht="12" customHeight="1">
      <c r="A141" s="358"/>
      <c r="B141" s="430"/>
      <c r="C141" s="431"/>
      <c r="D141" s="428"/>
      <c r="E141" s="357"/>
      <c r="F141" s="359"/>
      <c r="G141" s="359"/>
      <c r="H141" s="471"/>
    </row>
    <row r="142" spans="1:8" s="369" customFormat="1" ht="12" customHeight="1">
      <c r="A142" s="358"/>
      <c r="B142" s="430"/>
      <c r="C142" s="431"/>
      <c r="D142" s="428"/>
      <c r="E142" s="357"/>
      <c r="F142" s="359"/>
      <c r="G142" s="359"/>
      <c r="H142" s="471"/>
    </row>
    <row r="143" spans="1:8" s="369" customFormat="1" ht="12" customHeight="1">
      <c r="A143" s="358"/>
      <c r="B143" s="430"/>
      <c r="C143" s="431"/>
      <c r="D143" s="428"/>
      <c r="E143" s="357"/>
      <c r="F143" s="359"/>
      <c r="G143" s="359"/>
      <c r="H143" s="471"/>
    </row>
    <row r="144" spans="1:8" s="369" customFormat="1" ht="12" customHeight="1">
      <c r="A144" s="358"/>
      <c r="B144" s="430"/>
      <c r="C144" s="431"/>
      <c r="D144" s="428"/>
      <c r="E144" s="357"/>
      <c r="F144" s="359"/>
      <c r="G144" s="359"/>
      <c r="H144" s="471"/>
    </row>
    <row r="145" spans="1:8" s="369" customFormat="1" ht="12" customHeight="1">
      <c r="A145" s="358"/>
      <c r="B145" s="430"/>
      <c r="C145" s="431"/>
      <c r="D145" s="428"/>
      <c r="E145" s="357"/>
      <c r="F145" s="359"/>
      <c r="G145" s="359"/>
      <c r="H145" s="471"/>
    </row>
    <row r="146" spans="1:8" s="369" customFormat="1" ht="12" customHeight="1">
      <c r="A146" s="358"/>
      <c r="B146" s="430"/>
      <c r="C146" s="431"/>
      <c r="D146" s="428"/>
      <c r="E146" s="357"/>
      <c r="F146" s="359"/>
      <c r="G146" s="359"/>
      <c r="H146" s="471"/>
    </row>
    <row r="147" spans="1:8" s="369" customFormat="1" ht="12" customHeight="1">
      <c r="A147" s="358"/>
      <c r="B147" s="430"/>
      <c r="C147" s="431"/>
      <c r="D147" s="428"/>
      <c r="E147" s="357"/>
      <c r="F147" s="359"/>
      <c r="G147" s="359"/>
      <c r="H147" s="471"/>
    </row>
    <row r="148" spans="1:8" s="369" customFormat="1" ht="12" customHeight="1">
      <c r="A148" s="358"/>
      <c r="B148" s="430"/>
      <c r="C148" s="431"/>
      <c r="D148" s="428"/>
      <c r="E148" s="357"/>
      <c r="F148" s="359"/>
      <c r="G148" s="359"/>
      <c r="H148" s="471"/>
    </row>
    <row r="149" spans="1:8" s="369" customFormat="1" ht="12" customHeight="1">
      <c r="A149" s="358"/>
      <c r="B149" s="430"/>
      <c r="C149" s="431"/>
      <c r="D149" s="428"/>
      <c r="E149" s="357"/>
      <c r="F149" s="359"/>
      <c r="G149" s="359"/>
      <c r="H149" s="471"/>
    </row>
    <row r="150" spans="1:8" s="369" customFormat="1" ht="12" customHeight="1">
      <c r="A150" s="358"/>
      <c r="B150" s="430"/>
      <c r="C150" s="431"/>
      <c r="D150" s="428"/>
      <c r="E150" s="357"/>
      <c r="F150" s="359"/>
      <c r="G150" s="359"/>
      <c r="H150" s="471"/>
    </row>
    <row r="151" spans="1:8" s="369" customFormat="1" ht="12" customHeight="1">
      <c r="A151" s="358"/>
      <c r="B151" s="430"/>
      <c r="C151" s="431"/>
      <c r="D151" s="428"/>
      <c r="E151" s="357"/>
      <c r="F151" s="359"/>
      <c r="G151" s="359"/>
      <c r="H151" s="471"/>
    </row>
    <row r="152" spans="1:8" s="369" customFormat="1" ht="12" customHeight="1">
      <c r="A152" s="358"/>
      <c r="B152" s="430"/>
      <c r="C152" s="431"/>
      <c r="D152" s="428"/>
      <c r="E152" s="357"/>
      <c r="F152" s="359"/>
      <c r="G152" s="359"/>
      <c r="H152" s="471"/>
    </row>
    <row r="153" spans="1:8" s="369" customFormat="1" ht="12" customHeight="1">
      <c r="A153" s="358"/>
      <c r="B153" s="430"/>
      <c r="C153" s="431"/>
      <c r="D153" s="428"/>
      <c r="E153" s="357"/>
      <c r="F153" s="359"/>
      <c r="G153" s="359"/>
      <c r="H153" s="471"/>
    </row>
    <row r="154" spans="1:8" s="369" customFormat="1" ht="12" customHeight="1">
      <c r="A154" s="358"/>
      <c r="B154" s="430"/>
      <c r="C154" s="431"/>
      <c r="D154" s="428"/>
      <c r="E154" s="357"/>
      <c r="F154" s="359"/>
      <c r="G154" s="359"/>
      <c r="H154" s="471"/>
    </row>
    <row r="155" spans="1:8" s="369" customFormat="1" ht="12" customHeight="1">
      <c r="A155" s="358"/>
      <c r="B155" s="430"/>
      <c r="C155" s="431"/>
      <c r="D155" s="428"/>
      <c r="E155" s="357"/>
      <c r="F155" s="359"/>
      <c r="G155" s="359"/>
      <c r="H155" s="471"/>
    </row>
    <row r="156" spans="1:8" s="369" customFormat="1" ht="12" customHeight="1">
      <c r="A156" s="358"/>
      <c r="B156" s="430"/>
      <c r="C156" s="431"/>
      <c r="D156" s="428"/>
      <c r="E156" s="357"/>
      <c r="F156" s="359"/>
      <c r="G156" s="359"/>
      <c r="H156" s="471"/>
    </row>
    <row r="157" spans="1:8" s="369" customFormat="1" ht="12" customHeight="1">
      <c r="A157" s="358"/>
      <c r="B157" s="430"/>
      <c r="C157" s="431"/>
      <c r="D157" s="428"/>
      <c r="E157" s="357"/>
      <c r="F157" s="359"/>
      <c r="G157" s="359"/>
      <c r="H157" s="471"/>
    </row>
    <row r="158" spans="1:8" s="369" customFormat="1" ht="12" customHeight="1">
      <c r="A158" s="358"/>
      <c r="B158" s="430"/>
      <c r="C158" s="431"/>
      <c r="D158" s="428"/>
      <c r="E158" s="357"/>
      <c r="F158" s="359"/>
      <c r="G158" s="359"/>
      <c r="H158" s="471"/>
    </row>
    <row r="159" spans="1:8" s="369" customFormat="1" ht="12" customHeight="1">
      <c r="A159" s="358"/>
      <c r="B159" s="430"/>
      <c r="C159" s="431"/>
      <c r="D159" s="428"/>
      <c r="E159" s="357"/>
      <c r="F159" s="359"/>
      <c r="G159" s="359"/>
      <c r="H159" s="471"/>
    </row>
    <row r="160" spans="1:8" s="369" customFormat="1" ht="12" customHeight="1">
      <c r="A160" s="358"/>
      <c r="B160" s="430"/>
      <c r="C160" s="431"/>
      <c r="D160" s="428"/>
      <c r="E160" s="357"/>
      <c r="F160" s="359"/>
      <c r="G160" s="359"/>
      <c r="H160" s="471"/>
    </row>
    <row r="161" spans="1:8" s="369" customFormat="1" ht="12" customHeight="1">
      <c r="A161" s="358"/>
      <c r="B161" s="430"/>
      <c r="C161" s="431"/>
      <c r="D161" s="428"/>
      <c r="E161" s="357"/>
      <c r="F161" s="359"/>
      <c r="G161" s="359"/>
      <c r="H161" s="471"/>
    </row>
    <row r="162" spans="1:8" s="369" customFormat="1" ht="12" customHeight="1">
      <c r="A162" s="358"/>
      <c r="B162" s="430"/>
      <c r="C162" s="431"/>
      <c r="D162" s="428"/>
      <c r="E162" s="357"/>
      <c r="F162" s="359"/>
      <c r="G162" s="359"/>
      <c r="H162" s="471"/>
    </row>
    <row r="163" spans="1:8" s="369" customFormat="1" ht="12" customHeight="1">
      <c r="A163" s="358"/>
      <c r="B163" s="430"/>
      <c r="C163" s="431"/>
      <c r="D163" s="428"/>
      <c r="E163" s="357"/>
      <c r="F163" s="359"/>
      <c r="G163" s="359"/>
      <c r="H163" s="471"/>
    </row>
    <row r="164" spans="1:8" s="369" customFormat="1" ht="12" customHeight="1">
      <c r="A164" s="358"/>
      <c r="B164" s="430"/>
      <c r="C164" s="431"/>
      <c r="D164" s="428"/>
      <c r="E164" s="357"/>
      <c r="F164" s="359"/>
      <c r="G164" s="359"/>
      <c r="H164" s="471"/>
    </row>
    <row r="165" spans="1:8" s="369" customFormat="1" ht="12" customHeight="1">
      <c r="A165" s="358"/>
      <c r="B165" s="430"/>
      <c r="C165" s="431"/>
      <c r="D165" s="428"/>
      <c r="E165" s="357"/>
      <c r="F165" s="359"/>
      <c r="G165" s="359"/>
      <c r="H165" s="471"/>
    </row>
    <row r="166" spans="1:8" s="369" customFormat="1" ht="12" customHeight="1">
      <c r="A166" s="358"/>
      <c r="B166" s="430"/>
      <c r="C166" s="431"/>
      <c r="D166" s="428"/>
      <c r="E166" s="357"/>
      <c r="F166" s="359"/>
      <c r="G166" s="359"/>
      <c r="H166" s="471"/>
    </row>
    <row r="167" spans="1:8" s="369" customFormat="1" ht="12" customHeight="1">
      <c r="A167" s="358"/>
      <c r="B167" s="430"/>
      <c r="C167" s="431"/>
      <c r="D167" s="428"/>
      <c r="E167" s="357"/>
      <c r="F167" s="359"/>
      <c r="G167" s="359"/>
      <c r="H167" s="471"/>
    </row>
    <row r="168" spans="1:8" s="369" customFormat="1" ht="12" customHeight="1">
      <c r="A168" s="358"/>
      <c r="B168" s="430"/>
      <c r="C168" s="431"/>
      <c r="D168" s="428"/>
      <c r="E168" s="357"/>
      <c r="F168" s="359"/>
      <c r="G168" s="359"/>
      <c r="H168" s="471"/>
    </row>
    <row r="169" spans="1:8" s="369" customFormat="1" ht="12" customHeight="1">
      <c r="A169" s="358"/>
      <c r="B169" s="430"/>
      <c r="C169" s="431"/>
      <c r="D169" s="428"/>
      <c r="E169" s="357"/>
      <c r="F169" s="359"/>
      <c r="G169" s="359"/>
      <c r="H169" s="471"/>
    </row>
    <row r="170" spans="1:8" s="369" customFormat="1" ht="12" customHeight="1">
      <c r="A170" s="358"/>
      <c r="B170" s="430"/>
      <c r="C170" s="431"/>
      <c r="D170" s="428"/>
      <c r="E170" s="357"/>
      <c r="F170" s="359"/>
      <c r="G170" s="359"/>
      <c r="H170" s="471"/>
    </row>
    <row r="171" spans="1:8" s="369" customFormat="1" ht="12" customHeight="1">
      <c r="A171" s="358"/>
      <c r="B171" s="430"/>
      <c r="C171" s="431"/>
      <c r="D171" s="428"/>
      <c r="E171" s="357"/>
      <c r="F171" s="359"/>
      <c r="G171" s="359"/>
      <c r="H171" s="471"/>
    </row>
    <row r="172" spans="1:8" s="369" customFormat="1" ht="12" customHeight="1">
      <c r="A172" s="358"/>
      <c r="B172" s="430"/>
      <c r="C172" s="431"/>
      <c r="D172" s="428"/>
      <c r="E172" s="357"/>
      <c r="F172" s="359"/>
      <c r="G172" s="359"/>
      <c r="H172" s="471"/>
    </row>
    <row r="173" spans="1:8" s="369" customFormat="1" ht="12" customHeight="1">
      <c r="A173" s="358"/>
      <c r="B173" s="430"/>
      <c r="C173" s="431"/>
      <c r="D173" s="428"/>
      <c r="E173" s="357"/>
      <c r="F173" s="359"/>
      <c r="G173" s="359"/>
      <c r="H173" s="471"/>
    </row>
    <row r="174" spans="1:8" s="369" customFormat="1" ht="12" customHeight="1">
      <c r="A174" s="358"/>
      <c r="B174" s="430"/>
      <c r="C174" s="431"/>
      <c r="D174" s="428"/>
      <c r="E174" s="357"/>
      <c r="F174" s="359"/>
      <c r="G174" s="359"/>
      <c r="H174" s="471"/>
    </row>
    <row r="175" spans="1:8" s="369" customFormat="1" ht="12" customHeight="1">
      <c r="A175" s="358"/>
      <c r="B175" s="430"/>
      <c r="C175" s="431"/>
      <c r="D175" s="428"/>
      <c r="E175" s="357"/>
      <c r="F175" s="359"/>
      <c r="G175" s="359"/>
      <c r="H175" s="471"/>
    </row>
    <row r="176" spans="1:8" s="369" customFormat="1" ht="12" customHeight="1">
      <c r="A176" s="358"/>
      <c r="B176" s="430"/>
      <c r="C176" s="431"/>
      <c r="D176" s="428"/>
      <c r="E176" s="357"/>
      <c r="F176" s="359"/>
      <c r="G176" s="359"/>
      <c r="H176" s="471"/>
    </row>
    <row r="177" spans="1:8" s="369" customFormat="1" ht="12" customHeight="1">
      <c r="A177" s="358"/>
      <c r="B177" s="430"/>
      <c r="C177" s="431"/>
      <c r="D177" s="428"/>
      <c r="E177" s="357"/>
      <c r="F177" s="359"/>
      <c r="G177" s="359"/>
      <c r="H177" s="471"/>
    </row>
    <row r="178" spans="1:8" s="369" customFormat="1" ht="12" customHeight="1">
      <c r="A178" s="358"/>
      <c r="B178" s="430"/>
      <c r="C178" s="431"/>
      <c r="D178" s="428"/>
      <c r="E178" s="357"/>
      <c r="F178" s="359"/>
      <c r="G178" s="359"/>
      <c r="H178" s="471"/>
    </row>
    <row r="179" spans="1:8" s="369" customFormat="1" ht="12" customHeight="1">
      <c r="A179" s="358"/>
      <c r="B179" s="430"/>
      <c r="C179" s="431"/>
      <c r="D179" s="428"/>
      <c r="E179" s="357"/>
      <c r="F179" s="359"/>
      <c r="G179" s="359"/>
      <c r="H179" s="471"/>
    </row>
    <row r="180" spans="1:8" s="369" customFormat="1" ht="12" customHeight="1">
      <c r="A180" s="358"/>
      <c r="B180" s="430"/>
      <c r="C180" s="431"/>
      <c r="D180" s="428"/>
      <c r="E180" s="357"/>
      <c r="F180" s="359"/>
      <c r="G180" s="359"/>
      <c r="H180" s="471"/>
    </row>
    <row r="181" spans="1:8" s="369" customFormat="1" ht="12" customHeight="1">
      <c r="A181" s="358"/>
      <c r="B181" s="430"/>
      <c r="C181" s="431"/>
      <c r="D181" s="428"/>
      <c r="E181" s="357"/>
      <c r="F181" s="359"/>
      <c r="G181" s="359"/>
      <c r="H181" s="471"/>
    </row>
    <row r="182" spans="1:8" s="369" customFormat="1" ht="12" customHeight="1">
      <c r="A182" s="358"/>
      <c r="B182" s="430"/>
      <c r="C182" s="431"/>
      <c r="D182" s="428"/>
      <c r="E182" s="357"/>
      <c r="F182" s="359"/>
      <c r="G182" s="359"/>
      <c r="H182" s="471"/>
    </row>
    <row r="183" spans="1:8" s="369" customFormat="1" ht="12" customHeight="1">
      <c r="A183" s="358"/>
      <c r="B183" s="430"/>
      <c r="C183" s="431"/>
      <c r="D183" s="428"/>
      <c r="E183" s="357"/>
      <c r="F183" s="359"/>
      <c r="G183" s="359"/>
      <c r="H183" s="471"/>
    </row>
    <row r="184" spans="1:8" s="369" customFormat="1" ht="12" customHeight="1">
      <c r="A184" s="358"/>
      <c r="B184" s="430"/>
      <c r="C184" s="431"/>
      <c r="D184" s="428"/>
      <c r="E184" s="357"/>
      <c r="F184" s="359"/>
      <c r="G184" s="359"/>
      <c r="H184" s="471"/>
    </row>
    <row r="185" spans="1:8" s="369" customFormat="1" ht="12" customHeight="1">
      <c r="A185" s="358"/>
      <c r="B185" s="430"/>
      <c r="C185" s="431"/>
      <c r="D185" s="428"/>
      <c r="E185" s="357"/>
      <c r="F185" s="359"/>
      <c r="G185" s="359"/>
      <c r="H185" s="471"/>
    </row>
    <row r="186" spans="1:8" s="369" customFormat="1" ht="12" customHeight="1">
      <c r="A186" s="358"/>
      <c r="B186" s="430"/>
      <c r="C186" s="431"/>
      <c r="D186" s="428"/>
      <c r="E186" s="357"/>
      <c r="F186" s="359"/>
      <c r="G186" s="359"/>
      <c r="H186" s="471"/>
    </row>
    <row r="187" spans="1:8" s="369" customFormat="1" ht="12" customHeight="1">
      <c r="A187" s="358"/>
      <c r="B187" s="430"/>
      <c r="C187" s="431"/>
      <c r="D187" s="428"/>
      <c r="E187" s="357"/>
      <c r="F187" s="359"/>
      <c r="G187" s="359"/>
      <c r="H187" s="471"/>
    </row>
    <row r="188" spans="1:8" s="369" customFormat="1" ht="12" customHeight="1">
      <c r="A188" s="358"/>
      <c r="B188" s="430"/>
      <c r="C188" s="431"/>
      <c r="D188" s="428"/>
      <c r="E188" s="357"/>
      <c r="F188" s="359"/>
      <c r="G188" s="359"/>
      <c r="H188" s="471"/>
    </row>
    <row r="189" spans="1:8" s="369" customFormat="1" ht="12" customHeight="1">
      <c r="A189" s="358"/>
      <c r="B189" s="430"/>
      <c r="C189" s="431"/>
      <c r="D189" s="428"/>
      <c r="E189" s="357"/>
      <c r="F189" s="359"/>
      <c r="G189" s="359"/>
      <c r="H189" s="471"/>
    </row>
    <row r="190" spans="1:8" s="369" customFormat="1" ht="12" customHeight="1">
      <c r="A190" s="358"/>
      <c r="B190" s="430"/>
      <c r="C190" s="431"/>
      <c r="D190" s="428"/>
      <c r="E190" s="357"/>
      <c r="F190" s="359"/>
      <c r="G190" s="359"/>
      <c r="H190" s="471"/>
    </row>
    <row r="191" spans="1:8" s="369" customFormat="1" ht="12" customHeight="1">
      <c r="A191" s="358"/>
      <c r="B191" s="430"/>
      <c r="C191" s="431"/>
      <c r="D191" s="428"/>
      <c r="E191" s="357"/>
      <c r="F191" s="359"/>
      <c r="G191" s="359"/>
      <c r="H191" s="471"/>
    </row>
    <row r="192" spans="1:8" s="369" customFormat="1" ht="12" customHeight="1">
      <c r="A192" s="358"/>
      <c r="B192" s="430"/>
      <c r="C192" s="431"/>
      <c r="D192" s="428"/>
      <c r="E192" s="357"/>
      <c r="F192" s="359"/>
      <c r="G192" s="359"/>
      <c r="H192" s="471"/>
    </row>
    <row r="193" spans="1:8" s="369" customFormat="1" ht="12" customHeight="1">
      <c r="A193" s="358"/>
      <c r="B193" s="430"/>
      <c r="C193" s="431"/>
      <c r="D193" s="428"/>
      <c r="E193" s="357"/>
      <c r="F193" s="359"/>
      <c r="G193" s="359"/>
      <c r="H193" s="471"/>
    </row>
    <row r="194" spans="1:8" s="369" customFormat="1" ht="12" customHeight="1">
      <c r="A194" s="358"/>
      <c r="B194" s="430"/>
      <c r="C194" s="431"/>
      <c r="D194" s="428"/>
      <c r="E194" s="357"/>
      <c r="F194" s="359"/>
      <c r="G194" s="359"/>
      <c r="H194" s="471"/>
    </row>
    <row r="195" spans="1:8" s="369" customFormat="1" ht="12" customHeight="1">
      <c r="A195" s="358"/>
      <c r="B195" s="430"/>
      <c r="C195" s="431"/>
      <c r="D195" s="428"/>
      <c r="E195" s="357"/>
      <c r="F195" s="359"/>
      <c r="G195" s="359"/>
      <c r="H195" s="471"/>
    </row>
    <row r="196" spans="1:8" s="369" customFormat="1" ht="12" customHeight="1">
      <c r="A196" s="358"/>
      <c r="B196" s="430"/>
      <c r="C196" s="431"/>
      <c r="D196" s="428"/>
      <c r="E196" s="357"/>
      <c r="F196" s="359"/>
      <c r="G196" s="359"/>
      <c r="H196" s="471"/>
    </row>
    <row r="197" spans="1:8" s="369" customFormat="1" ht="12" customHeight="1">
      <c r="A197" s="358"/>
      <c r="B197" s="430"/>
      <c r="C197" s="431"/>
      <c r="D197" s="428"/>
      <c r="E197" s="357"/>
      <c r="F197" s="359"/>
      <c r="G197" s="359"/>
      <c r="H197" s="471"/>
    </row>
    <row r="198" spans="1:8" s="369" customFormat="1" ht="12" customHeight="1">
      <c r="A198" s="358"/>
      <c r="B198" s="430"/>
      <c r="C198" s="431"/>
      <c r="D198" s="428"/>
      <c r="E198" s="357"/>
      <c r="F198" s="359"/>
      <c r="G198" s="359"/>
      <c r="H198" s="471"/>
    </row>
    <row r="199" spans="1:8" s="369" customFormat="1" ht="12" customHeight="1">
      <c r="A199" s="358"/>
      <c r="B199" s="430"/>
      <c r="C199" s="431"/>
      <c r="D199" s="428"/>
      <c r="E199" s="357"/>
      <c r="F199" s="359"/>
      <c r="G199" s="359"/>
      <c r="H199" s="471"/>
    </row>
    <row r="200" spans="1:8" s="369" customFormat="1" ht="12" customHeight="1">
      <c r="A200" s="358"/>
      <c r="B200" s="430"/>
      <c r="C200" s="431"/>
      <c r="D200" s="428"/>
      <c r="E200" s="357"/>
      <c r="F200" s="359"/>
      <c r="G200" s="359"/>
      <c r="H200" s="471"/>
    </row>
    <row r="201" spans="1:8" s="369" customFormat="1" ht="12" customHeight="1">
      <c r="A201" s="358"/>
      <c r="B201" s="430"/>
      <c r="C201" s="431"/>
      <c r="D201" s="428"/>
      <c r="E201" s="357"/>
      <c r="F201" s="359"/>
      <c r="G201" s="359"/>
      <c r="H201" s="471"/>
    </row>
    <row r="202" spans="1:8" s="369" customFormat="1" ht="12" customHeight="1">
      <c r="A202" s="358"/>
      <c r="B202" s="430"/>
      <c r="C202" s="431"/>
      <c r="D202" s="428"/>
      <c r="E202" s="357"/>
      <c r="F202" s="359"/>
      <c r="G202" s="359"/>
      <c r="H202" s="471"/>
    </row>
    <row r="203" spans="1:8" s="369" customFormat="1" ht="12" customHeight="1">
      <c r="A203" s="358"/>
      <c r="B203" s="430"/>
      <c r="C203" s="431"/>
      <c r="D203" s="428"/>
      <c r="E203" s="357"/>
      <c r="F203" s="359"/>
      <c r="G203" s="359"/>
      <c r="H203" s="471"/>
    </row>
    <row r="204" spans="1:8" s="369" customFormat="1" ht="12" customHeight="1">
      <c r="A204" s="358"/>
      <c r="B204" s="430"/>
      <c r="C204" s="431"/>
      <c r="D204" s="428"/>
      <c r="E204" s="357"/>
      <c r="F204" s="359"/>
      <c r="G204" s="359"/>
      <c r="H204" s="471"/>
    </row>
    <row r="205" spans="1:8" s="369" customFormat="1" ht="12" customHeight="1">
      <c r="A205" s="358"/>
      <c r="B205" s="430"/>
      <c r="C205" s="431"/>
      <c r="D205" s="428"/>
      <c r="E205" s="357"/>
      <c r="F205" s="359"/>
      <c r="G205" s="359"/>
      <c r="H205" s="471"/>
    </row>
    <row r="206" spans="1:8" s="369" customFormat="1" ht="12" customHeight="1">
      <c r="A206" s="358"/>
      <c r="B206" s="430"/>
      <c r="C206" s="431"/>
      <c r="D206" s="428"/>
      <c r="E206" s="357"/>
      <c r="F206" s="359"/>
      <c r="G206" s="359"/>
      <c r="H206" s="471"/>
    </row>
    <row r="207" spans="1:8" s="369" customFormat="1" ht="12" customHeight="1">
      <c r="A207" s="358"/>
      <c r="B207" s="430"/>
      <c r="C207" s="431"/>
      <c r="D207" s="428"/>
      <c r="E207" s="357"/>
      <c r="F207" s="359"/>
      <c r="G207" s="359"/>
      <c r="H207" s="471"/>
    </row>
    <row r="208" spans="1:8" s="369" customFormat="1" ht="12" customHeight="1">
      <c r="A208" s="358"/>
      <c r="B208" s="430"/>
      <c r="C208" s="431"/>
      <c r="D208" s="428"/>
      <c r="E208" s="357"/>
      <c r="F208" s="359"/>
      <c r="G208" s="359"/>
      <c r="H208" s="471"/>
    </row>
    <row r="209" spans="1:8" s="369" customFormat="1" ht="12" customHeight="1">
      <c r="A209" s="358"/>
      <c r="B209" s="430"/>
      <c r="C209" s="431"/>
      <c r="D209" s="428"/>
      <c r="E209" s="357"/>
      <c r="F209" s="359"/>
      <c r="G209" s="359"/>
      <c r="H209" s="471"/>
    </row>
    <row r="210" spans="1:8" s="369" customFormat="1" ht="12" customHeight="1">
      <c r="A210" s="358"/>
      <c r="B210" s="430"/>
      <c r="C210" s="431"/>
      <c r="D210" s="428"/>
      <c r="E210" s="357"/>
      <c r="F210" s="359"/>
      <c r="G210" s="359"/>
      <c r="H210" s="471"/>
    </row>
    <row r="211" spans="1:8" s="369" customFormat="1" ht="12" customHeight="1">
      <c r="A211" s="358"/>
      <c r="B211" s="430"/>
      <c r="C211" s="431"/>
      <c r="D211" s="428"/>
      <c r="E211" s="357"/>
      <c r="F211" s="359"/>
      <c r="G211" s="359"/>
      <c r="H211" s="471"/>
    </row>
    <row r="212" spans="1:8" s="369" customFormat="1" ht="12" customHeight="1">
      <c r="A212" s="358"/>
      <c r="B212" s="430"/>
      <c r="C212" s="431"/>
      <c r="D212" s="428"/>
      <c r="E212" s="357"/>
      <c r="F212" s="359"/>
      <c r="G212" s="359"/>
      <c r="H212" s="471"/>
    </row>
    <row r="213" spans="1:8" s="369" customFormat="1" ht="12" customHeight="1">
      <c r="A213" s="358"/>
      <c r="B213" s="430"/>
      <c r="C213" s="431"/>
      <c r="D213" s="428"/>
      <c r="E213" s="357"/>
      <c r="F213" s="359"/>
      <c r="G213" s="359"/>
      <c r="H213" s="471"/>
    </row>
    <row r="214" spans="1:8" s="369" customFormat="1" ht="12" customHeight="1">
      <c r="A214" s="358"/>
      <c r="B214" s="430"/>
      <c r="C214" s="431"/>
      <c r="D214" s="428"/>
      <c r="E214" s="357"/>
      <c r="F214" s="359"/>
      <c r="G214" s="359"/>
      <c r="H214" s="471"/>
    </row>
    <row r="215" spans="1:8" s="369" customFormat="1" ht="12" customHeight="1">
      <c r="A215" s="358"/>
      <c r="B215" s="430"/>
      <c r="C215" s="431"/>
      <c r="D215" s="428"/>
      <c r="E215" s="357"/>
      <c r="F215" s="359"/>
      <c r="G215" s="359"/>
      <c r="H215" s="471"/>
    </row>
    <row r="216" spans="1:8" s="369" customFormat="1" ht="12" customHeight="1">
      <c r="A216" s="358"/>
      <c r="B216" s="430"/>
      <c r="C216" s="431"/>
      <c r="D216" s="428"/>
      <c r="E216" s="357"/>
      <c r="F216" s="359"/>
      <c r="G216" s="359"/>
      <c r="H216" s="471"/>
    </row>
    <row r="217" spans="1:8" s="369" customFormat="1" ht="12" customHeight="1">
      <c r="A217" s="358"/>
      <c r="B217" s="430"/>
      <c r="C217" s="431"/>
      <c r="D217" s="428"/>
      <c r="E217" s="357"/>
      <c r="F217" s="359"/>
      <c r="G217" s="359"/>
      <c r="H217" s="471"/>
    </row>
    <row r="218" spans="1:8" s="369" customFormat="1" ht="12" customHeight="1">
      <c r="A218" s="358"/>
      <c r="B218" s="430"/>
      <c r="C218" s="431"/>
      <c r="D218" s="428"/>
      <c r="E218" s="357"/>
      <c r="F218" s="359"/>
      <c r="G218" s="359"/>
      <c r="H218" s="471"/>
    </row>
    <row r="219" spans="1:8" s="369" customFormat="1" ht="12" customHeight="1">
      <c r="A219" s="358"/>
      <c r="B219" s="430"/>
      <c r="C219" s="431"/>
      <c r="D219" s="428"/>
      <c r="E219" s="357"/>
      <c r="F219" s="359"/>
      <c r="G219" s="359"/>
      <c r="H219" s="471"/>
    </row>
    <row r="220" spans="1:8" s="369" customFormat="1" ht="12" customHeight="1">
      <c r="A220" s="358"/>
      <c r="B220" s="430"/>
      <c r="C220" s="431"/>
      <c r="D220" s="428"/>
      <c r="E220" s="357"/>
      <c r="F220" s="359"/>
      <c r="G220" s="359"/>
      <c r="H220" s="471"/>
    </row>
    <row r="221" spans="1:8" s="369" customFormat="1" ht="12" customHeight="1">
      <c r="A221" s="358"/>
      <c r="B221" s="430"/>
      <c r="C221" s="431"/>
      <c r="D221" s="428"/>
      <c r="E221" s="357"/>
      <c r="F221" s="359"/>
      <c r="G221" s="359"/>
      <c r="H221" s="471"/>
    </row>
    <row r="222" spans="1:8" s="369" customFormat="1" ht="12" customHeight="1">
      <c r="A222" s="358"/>
      <c r="B222" s="430"/>
      <c r="C222" s="431"/>
      <c r="D222" s="428"/>
      <c r="E222" s="357"/>
      <c r="F222" s="359"/>
      <c r="G222" s="359"/>
      <c r="H222" s="471"/>
    </row>
    <row r="223" spans="1:8" s="369" customFormat="1" ht="12" customHeight="1">
      <c r="A223" s="358"/>
      <c r="B223" s="430"/>
      <c r="C223" s="431"/>
      <c r="D223" s="428"/>
      <c r="E223" s="357"/>
      <c r="F223" s="359"/>
      <c r="G223" s="359"/>
      <c r="H223" s="471"/>
    </row>
    <row r="224" spans="1:8" s="369" customFormat="1" ht="12" customHeight="1">
      <c r="A224" s="358"/>
      <c r="B224" s="430"/>
      <c r="C224" s="431"/>
      <c r="D224" s="428"/>
      <c r="E224" s="357"/>
      <c r="F224" s="359"/>
      <c r="G224" s="359"/>
      <c r="H224" s="471"/>
    </row>
    <row r="225" spans="1:8" s="369" customFormat="1" ht="12" customHeight="1">
      <c r="A225" s="358"/>
      <c r="B225" s="430"/>
      <c r="C225" s="431"/>
      <c r="D225" s="428"/>
      <c r="E225" s="357"/>
      <c r="F225" s="359"/>
      <c r="G225" s="359"/>
      <c r="H225" s="471"/>
    </row>
    <row r="226" spans="1:8" s="369" customFormat="1" ht="12" customHeight="1">
      <c r="A226" s="358"/>
      <c r="B226" s="430"/>
      <c r="C226" s="431"/>
      <c r="D226" s="428"/>
      <c r="E226" s="357"/>
      <c r="F226" s="359"/>
      <c r="G226" s="359"/>
      <c r="H226" s="471"/>
    </row>
    <row r="227" spans="1:8" s="369" customFormat="1" ht="12" customHeight="1">
      <c r="A227" s="358"/>
      <c r="B227" s="430"/>
      <c r="C227" s="431"/>
      <c r="D227" s="428"/>
      <c r="E227" s="357"/>
      <c r="F227" s="359"/>
      <c r="G227" s="359"/>
      <c r="H227" s="471"/>
    </row>
    <row r="228" spans="1:8" s="369" customFormat="1" ht="12" customHeight="1">
      <c r="A228" s="358"/>
      <c r="B228" s="430"/>
      <c r="C228" s="431"/>
      <c r="D228" s="428"/>
      <c r="E228" s="357"/>
      <c r="F228" s="359"/>
      <c r="G228" s="359"/>
      <c r="H228" s="471"/>
    </row>
    <row r="229" spans="1:8" s="369" customFormat="1" ht="12" customHeight="1">
      <c r="A229" s="358"/>
      <c r="B229" s="430"/>
      <c r="C229" s="431"/>
      <c r="D229" s="428"/>
      <c r="E229" s="357"/>
      <c r="F229" s="359"/>
      <c r="G229" s="359"/>
      <c r="H229" s="471"/>
    </row>
    <row r="230" spans="1:8" s="369" customFormat="1" ht="12" customHeight="1">
      <c r="A230" s="358"/>
      <c r="B230" s="430"/>
      <c r="C230" s="431"/>
      <c r="D230" s="428"/>
      <c r="E230" s="357"/>
      <c r="F230" s="359"/>
      <c r="G230" s="359"/>
      <c r="H230" s="471"/>
    </row>
    <row r="231" spans="1:8" s="369" customFormat="1" ht="12" customHeight="1">
      <c r="A231" s="358"/>
      <c r="B231" s="430"/>
      <c r="C231" s="431"/>
      <c r="D231" s="428"/>
      <c r="E231" s="357"/>
      <c r="F231" s="359"/>
      <c r="G231" s="359"/>
      <c r="H231" s="471"/>
    </row>
    <row r="232" spans="1:8" s="369" customFormat="1" ht="12" customHeight="1">
      <c r="A232" s="358"/>
      <c r="B232" s="430"/>
      <c r="C232" s="431"/>
      <c r="D232" s="428"/>
      <c r="E232" s="357"/>
      <c r="F232" s="359"/>
      <c r="G232" s="359"/>
      <c r="H232" s="471"/>
    </row>
    <row r="233" spans="1:8" s="369" customFormat="1" ht="12" customHeight="1">
      <c r="A233" s="358"/>
      <c r="B233" s="430"/>
      <c r="C233" s="431"/>
      <c r="D233" s="428"/>
      <c r="E233" s="357"/>
      <c r="F233" s="359"/>
      <c r="G233" s="359"/>
      <c r="H233" s="471"/>
    </row>
    <row r="234" spans="1:8" s="369" customFormat="1" ht="12" customHeight="1">
      <c r="A234" s="358"/>
      <c r="B234" s="430"/>
      <c r="C234" s="431"/>
      <c r="D234" s="428"/>
      <c r="E234" s="357"/>
      <c r="F234" s="359"/>
      <c r="G234" s="359"/>
      <c r="H234" s="471"/>
    </row>
    <row r="235" spans="1:8" s="369" customFormat="1" ht="12" customHeight="1">
      <c r="A235" s="358"/>
      <c r="B235" s="430"/>
      <c r="C235" s="431"/>
      <c r="D235" s="428"/>
      <c r="E235" s="357"/>
      <c r="F235" s="359"/>
      <c r="G235" s="359"/>
      <c r="H235" s="471"/>
    </row>
    <row r="236" spans="1:8" s="369" customFormat="1" ht="12" customHeight="1">
      <c r="A236" s="358"/>
      <c r="B236" s="430"/>
      <c r="C236" s="431"/>
      <c r="D236" s="428"/>
      <c r="E236" s="357"/>
      <c r="F236" s="359"/>
      <c r="G236" s="359"/>
      <c r="H236" s="471"/>
    </row>
    <row r="237" spans="1:8" s="369" customFormat="1" ht="12" customHeight="1">
      <c r="A237" s="358"/>
      <c r="B237" s="430"/>
      <c r="C237" s="431"/>
      <c r="D237" s="428"/>
      <c r="E237" s="357"/>
      <c r="F237" s="359"/>
      <c r="G237" s="359"/>
      <c r="H237" s="471"/>
    </row>
    <row r="238" spans="1:8" s="369" customFormat="1" ht="12" customHeight="1">
      <c r="A238" s="358"/>
      <c r="B238" s="430"/>
      <c r="C238" s="431"/>
      <c r="D238" s="428"/>
      <c r="E238" s="357"/>
      <c r="F238" s="359"/>
      <c r="G238" s="359"/>
      <c r="H238" s="471"/>
    </row>
    <row r="239" spans="1:8" s="369" customFormat="1" ht="12" customHeight="1">
      <c r="A239" s="358"/>
      <c r="B239" s="430"/>
      <c r="C239" s="431"/>
      <c r="D239" s="428"/>
      <c r="E239" s="357"/>
      <c r="F239" s="359"/>
      <c r="G239" s="359"/>
      <c r="H239" s="471"/>
    </row>
    <row r="240" spans="1:8" s="369" customFormat="1" ht="12" customHeight="1">
      <c r="A240" s="358"/>
      <c r="B240" s="430"/>
      <c r="C240" s="431"/>
      <c r="D240" s="428"/>
      <c r="E240" s="357"/>
      <c r="F240" s="359"/>
      <c r="G240" s="359"/>
      <c r="H240" s="471"/>
    </row>
    <row r="241" spans="1:8" s="369" customFormat="1" ht="12" customHeight="1">
      <c r="A241" s="358"/>
      <c r="B241" s="430"/>
      <c r="C241" s="431"/>
      <c r="D241" s="428"/>
      <c r="E241" s="357"/>
      <c r="F241" s="359"/>
      <c r="G241" s="359"/>
      <c r="H241" s="471"/>
    </row>
    <row r="242" spans="1:8" s="369" customFormat="1" ht="12" customHeight="1">
      <c r="A242" s="358"/>
      <c r="B242" s="430"/>
      <c r="C242" s="431"/>
      <c r="D242" s="428"/>
      <c r="E242" s="357"/>
      <c r="F242" s="359"/>
      <c r="G242" s="359"/>
      <c r="H242" s="471"/>
    </row>
    <row r="243" spans="1:8" s="369" customFormat="1" ht="12" customHeight="1">
      <c r="A243" s="358"/>
      <c r="B243" s="430"/>
      <c r="C243" s="431"/>
      <c r="D243" s="428"/>
      <c r="E243" s="357"/>
      <c r="F243" s="359"/>
      <c r="G243" s="359"/>
      <c r="H243" s="471"/>
    </row>
    <row r="244" spans="1:8" s="369" customFormat="1" ht="12" customHeight="1">
      <c r="A244" s="358"/>
      <c r="B244" s="430"/>
      <c r="C244" s="431"/>
      <c r="D244" s="428"/>
      <c r="E244" s="357"/>
      <c r="F244" s="359"/>
      <c r="G244" s="359"/>
      <c r="H244" s="471"/>
    </row>
    <row r="245" spans="1:8" s="369" customFormat="1" ht="12" customHeight="1">
      <c r="A245" s="358"/>
      <c r="B245" s="430"/>
      <c r="C245" s="431"/>
      <c r="D245" s="428"/>
      <c r="E245" s="357"/>
      <c r="F245" s="359"/>
      <c r="G245" s="359"/>
      <c r="H245" s="471"/>
    </row>
    <row r="246" spans="1:8" s="369" customFormat="1" ht="12" customHeight="1">
      <c r="A246" s="358"/>
      <c r="B246" s="430"/>
      <c r="C246" s="431"/>
      <c r="D246" s="428"/>
      <c r="E246" s="357"/>
      <c r="F246" s="359"/>
      <c r="G246" s="359"/>
      <c r="H246" s="471"/>
    </row>
    <row r="247" spans="1:8" s="369" customFormat="1" ht="12" customHeight="1">
      <c r="A247" s="358"/>
      <c r="B247" s="430"/>
      <c r="C247" s="431"/>
      <c r="D247" s="428"/>
      <c r="E247" s="357"/>
      <c r="F247" s="359"/>
      <c r="G247" s="359"/>
      <c r="H247" s="471"/>
    </row>
    <row r="248" spans="1:8" s="369" customFormat="1" ht="12" customHeight="1">
      <c r="A248" s="358"/>
      <c r="B248" s="430"/>
      <c r="C248" s="431"/>
      <c r="D248" s="428"/>
      <c r="E248" s="357"/>
      <c r="F248" s="359"/>
      <c r="G248" s="359"/>
      <c r="H248" s="471"/>
    </row>
    <row r="249" spans="1:8">
      <c r="A249" s="220"/>
      <c r="B249" s="220"/>
      <c r="C249" s="220"/>
      <c r="D249" s="220"/>
      <c r="E249" s="220"/>
      <c r="F249" s="1085"/>
      <c r="G249" s="1085"/>
      <c r="H249" s="220"/>
    </row>
    <row r="250" spans="1:8">
      <c r="A250" s="220"/>
      <c r="B250" s="220"/>
      <c r="C250" s="220"/>
      <c r="D250" s="220"/>
      <c r="E250" s="220"/>
      <c r="F250" s="1085"/>
      <c r="G250" s="1085"/>
      <c r="H250" s="220"/>
    </row>
    <row r="251" spans="1:8">
      <c r="A251" s="220"/>
      <c r="B251" s="220"/>
      <c r="C251" s="220"/>
      <c r="D251" s="220"/>
      <c r="E251" s="220"/>
      <c r="F251" s="1085"/>
      <c r="G251" s="1085"/>
      <c r="H251" s="220"/>
    </row>
    <row r="252" spans="1:8">
      <c r="A252" s="220"/>
      <c r="B252" s="220"/>
      <c r="C252" s="220"/>
      <c r="D252" s="220"/>
      <c r="E252" s="220"/>
      <c r="F252" s="1085"/>
      <c r="G252" s="1085"/>
      <c r="H252" s="220"/>
    </row>
    <row r="253" spans="1:8">
      <c r="A253" s="220"/>
      <c r="B253" s="220"/>
      <c r="C253" s="220"/>
      <c r="D253" s="220"/>
      <c r="E253" s="220"/>
      <c r="F253" s="1085"/>
      <c r="G253" s="1085"/>
      <c r="H253" s="220"/>
    </row>
    <row r="254" spans="1:8">
      <c r="A254" s="220"/>
      <c r="B254" s="220"/>
      <c r="C254" s="220"/>
      <c r="D254" s="220"/>
      <c r="E254" s="220"/>
      <c r="F254" s="1085"/>
      <c r="G254" s="1085"/>
      <c r="H254" s="220"/>
    </row>
    <row r="255" spans="1:8">
      <c r="A255" s="220"/>
      <c r="B255" s="220"/>
      <c r="C255" s="220"/>
      <c r="D255" s="220"/>
      <c r="E255" s="220"/>
      <c r="F255" s="1085"/>
      <c r="G255" s="1085"/>
      <c r="H255" s="220"/>
    </row>
    <row r="256" spans="1:8">
      <c r="A256" s="220"/>
      <c r="B256" s="220"/>
      <c r="C256" s="220"/>
      <c r="D256" s="220"/>
      <c r="E256" s="220"/>
      <c r="F256" s="1085"/>
      <c r="G256" s="1085"/>
      <c r="H256" s="220"/>
    </row>
    <row r="257" spans="1:8">
      <c r="A257" s="220"/>
      <c r="B257" s="220"/>
      <c r="C257" s="220"/>
      <c r="D257" s="220"/>
      <c r="E257" s="220"/>
      <c r="F257" s="1085"/>
      <c r="G257" s="1085"/>
      <c r="H257" s="220"/>
    </row>
    <row r="258" spans="1:8">
      <c r="A258" s="220"/>
      <c r="B258" s="220"/>
      <c r="C258" s="220"/>
      <c r="D258" s="220"/>
      <c r="E258" s="220"/>
      <c r="F258" s="1085"/>
      <c r="G258" s="1085"/>
      <c r="H258" s="220"/>
    </row>
    <row r="259" spans="1:8">
      <c r="A259" s="220"/>
      <c r="B259" s="220"/>
      <c r="C259" s="220"/>
      <c r="D259" s="220"/>
      <c r="E259" s="220"/>
      <c r="F259" s="1085"/>
      <c r="G259" s="1085"/>
      <c r="H259" s="220"/>
    </row>
    <row r="260" spans="1:8">
      <c r="A260" s="220"/>
      <c r="B260" s="220"/>
      <c r="C260" s="220"/>
      <c r="D260" s="220"/>
      <c r="E260" s="220"/>
      <c r="F260" s="1085"/>
      <c r="G260" s="1085"/>
      <c r="H260" s="220"/>
    </row>
    <row r="261" spans="1:8">
      <c r="A261" s="220"/>
      <c r="B261" s="220"/>
      <c r="C261" s="220"/>
      <c r="D261" s="220"/>
      <c r="E261" s="220"/>
      <c r="F261" s="1085"/>
      <c r="G261" s="1085"/>
      <c r="H261" s="220"/>
    </row>
    <row r="262" spans="1:8">
      <c r="A262" s="220"/>
      <c r="B262" s="220"/>
      <c r="C262" s="220"/>
      <c r="D262" s="220"/>
      <c r="E262" s="220"/>
      <c r="F262" s="1085"/>
      <c r="G262" s="1085"/>
      <c r="H262" s="220"/>
    </row>
    <row r="263" spans="1:8">
      <c r="A263" s="220"/>
      <c r="B263" s="220"/>
      <c r="C263" s="220"/>
      <c r="D263" s="220"/>
      <c r="E263" s="220"/>
      <c r="F263" s="1085"/>
      <c r="G263" s="1085"/>
      <c r="H263" s="220"/>
    </row>
    <row r="264" spans="1:8">
      <c r="A264" s="220"/>
      <c r="B264" s="220"/>
      <c r="C264" s="220"/>
      <c r="D264" s="220"/>
      <c r="E264" s="220"/>
      <c r="F264" s="1085"/>
      <c r="G264" s="1085"/>
      <c r="H264" s="220"/>
    </row>
    <row r="265" spans="1:8">
      <c r="A265" s="220"/>
      <c r="B265" s="220"/>
      <c r="C265" s="220"/>
      <c r="D265" s="220"/>
      <c r="E265" s="220"/>
      <c r="F265" s="1085"/>
      <c r="G265" s="1085"/>
      <c r="H265" s="220"/>
    </row>
    <row r="266" spans="1:8">
      <c r="A266" s="220"/>
      <c r="B266" s="220"/>
      <c r="C266" s="220"/>
      <c r="D266" s="220"/>
      <c r="E266" s="220"/>
      <c r="F266" s="1085"/>
      <c r="G266" s="1085"/>
      <c r="H266" s="220"/>
    </row>
    <row r="267" spans="1:8">
      <c r="A267" s="220"/>
      <c r="B267" s="220"/>
      <c r="C267" s="220"/>
      <c r="D267" s="220"/>
      <c r="E267" s="220"/>
      <c r="F267" s="1085"/>
      <c r="G267" s="1085"/>
      <c r="H267" s="220"/>
    </row>
    <row r="268" spans="1:8">
      <c r="A268" s="220"/>
      <c r="B268" s="220"/>
      <c r="C268" s="220"/>
      <c r="D268" s="220"/>
      <c r="E268" s="220"/>
      <c r="F268" s="1085"/>
      <c r="G268" s="1085"/>
      <c r="H268" s="220"/>
    </row>
    <row r="269" spans="1:8">
      <c r="A269" s="220"/>
      <c r="B269" s="220"/>
      <c r="C269" s="220"/>
      <c r="D269" s="220"/>
      <c r="E269" s="220"/>
      <c r="F269" s="1085"/>
      <c r="G269" s="1085"/>
      <c r="H269" s="220"/>
    </row>
    <row r="270" spans="1:8">
      <c r="A270" s="220"/>
      <c r="B270" s="220"/>
      <c r="C270" s="220"/>
      <c r="D270" s="220"/>
      <c r="E270" s="220"/>
      <c r="F270" s="1085"/>
      <c r="G270" s="1085"/>
      <c r="H270" s="220"/>
    </row>
    <row r="271" spans="1:8">
      <c r="A271" s="220"/>
      <c r="B271" s="220"/>
      <c r="C271" s="220"/>
      <c r="D271" s="220"/>
      <c r="E271" s="220"/>
      <c r="F271" s="1085"/>
      <c r="G271" s="1085"/>
      <c r="H271" s="220"/>
    </row>
    <row r="272" spans="1:8">
      <c r="A272" s="220"/>
      <c r="B272" s="220"/>
      <c r="C272" s="220"/>
      <c r="D272" s="220"/>
      <c r="E272" s="220"/>
      <c r="F272" s="1085"/>
      <c r="G272" s="1085"/>
      <c r="H272" s="220"/>
    </row>
    <row r="273" spans="1:8">
      <c r="A273" s="220"/>
      <c r="B273" s="220"/>
      <c r="C273" s="220"/>
      <c r="D273" s="220"/>
      <c r="E273" s="220"/>
      <c r="F273" s="1085"/>
      <c r="G273" s="1085"/>
      <c r="H273" s="220"/>
    </row>
    <row r="274" spans="1:8">
      <c r="A274" s="220"/>
      <c r="B274" s="220"/>
      <c r="C274" s="220"/>
      <c r="D274" s="220"/>
      <c r="E274" s="220"/>
      <c r="F274" s="1085"/>
      <c r="G274" s="1085"/>
      <c r="H274" s="220"/>
    </row>
    <row r="275" spans="1:8">
      <c r="A275" s="220"/>
      <c r="B275" s="220"/>
      <c r="C275" s="220"/>
      <c r="D275" s="220"/>
      <c r="E275" s="220"/>
      <c r="F275" s="1085"/>
      <c r="G275" s="1085"/>
      <c r="H275" s="220"/>
    </row>
    <row r="276" spans="1:8">
      <c r="A276" s="220"/>
      <c r="B276" s="220"/>
      <c r="C276" s="220"/>
      <c r="D276" s="220"/>
      <c r="E276" s="220"/>
      <c r="F276" s="1085"/>
      <c r="G276" s="1085"/>
      <c r="H276" s="220"/>
    </row>
    <row r="277" spans="1:8">
      <c r="A277" s="220"/>
      <c r="B277" s="220"/>
      <c r="C277" s="220"/>
      <c r="D277" s="220"/>
      <c r="E277" s="220"/>
      <c r="F277" s="1085"/>
      <c r="G277" s="1085"/>
      <c r="H277" s="220"/>
    </row>
    <row r="278" spans="1:8">
      <c r="A278" s="220"/>
      <c r="B278" s="220"/>
      <c r="C278" s="220"/>
      <c r="D278" s="220"/>
      <c r="E278" s="220"/>
      <c r="F278" s="1085"/>
      <c r="G278" s="1085"/>
      <c r="H278" s="220"/>
    </row>
    <row r="279" spans="1:8">
      <c r="A279" s="220"/>
      <c r="B279" s="220"/>
      <c r="C279" s="220"/>
      <c r="D279" s="220"/>
      <c r="E279" s="220"/>
      <c r="F279" s="1085"/>
      <c r="G279" s="1085"/>
      <c r="H279" s="220"/>
    </row>
    <row r="280" spans="1:8">
      <c r="A280" s="220"/>
      <c r="B280" s="220"/>
      <c r="C280" s="220"/>
      <c r="D280" s="220"/>
      <c r="E280" s="220"/>
      <c r="F280" s="1085"/>
      <c r="G280" s="1085"/>
      <c r="H280" s="220"/>
    </row>
    <row r="281" spans="1:8">
      <c r="A281" s="220"/>
      <c r="B281" s="220"/>
      <c r="C281" s="220"/>
      <c r="D281" s="220"/>
      <c r="E281" s="220"/>
      <c r="F281" s="1085"/>
      <c r="G281" s="1085"/>
      <c r="H281" s="220"/>
    </row>
    <row r="282" spans="1:8">
      <c r="A282" s="220"/>
      <c r="B282" s="220"/>
      <c r="C282" s="220"/>
      <c r="D282" s="220"/>
      <c r="E282" s="220"/>
      <c r="F282" s="1085"/>
      <c r="G282" s="1085"/>
      <c r="H282" s="220"/>
    </row>
    <row r="283" spans="1:8">
      <c r="A283" s="220"/>
      <c r="B283" s="220"/>
      <c r="C283" s="220"/>
      <c r="D283" s="220"/>
      <c r="E283" s="220"/>
      <c r="F283" s="1085"/>
      <c r="G283" s="1085"/>
      <c r="H283" s="220"/>
    </row>
    <row r="284" spans="1:8">
      <c r="A284" s="220"/>
      <c r="B284" s="220"/>
      <c r="C284" s="220"/>
      <c r="D284" s="220"/>
      <c r="E284" s="220"/>
      <c r="F284" s="1085"/>
      <c r="G284" s="1085"/>
      <c r="H284" s="220"/>
    </row>
    <row r="285" spans="1:8">
      <c r="A285" s="220"/>
      <c r="B285" s="220"/>
      <c r="C285" s="220"/>
      <c r="D285" s="220"/>
      <c r="E285" s="220"/>
      <c r="F285" s="1085"/>
      <c r="G285" s="1085"/>
      <c r="H285" s="220"/>
    </row>
    <row r="286" spans="1:8">
      <c r="A286" s="220"/>
      <c r="B286" s="220"/>
      <c r="C286" s="220"/>
      <c r="D286" s="220"/>
      <c r="E286" s="220"/>
      <c r="F286" s="1085"/>
      <c r="G286" s="1085"/>
      <c r="H286" s="220"/>
    </row>
    <row r="287" spans="1:8">
      <c r="A287" s="220"/>
      <c r="B287" s="220"/>
      <c r="C287" s="220"/>
      <c r="D287" s="220"/>
      <c r="E287" s="220"/>
      <c r="F287" s="1085"/>
      <c r="G287" s="1085"/>
      <c r="H287" s="220"/>
    </row>
    <row r="288" spans="1:8">
      <c r="A288" s="220"/>
      <c r="B288" s="220"/>
      <c r="C288" s="220"/>
      <c r="D288" s="220"/>
      <c r="E288" s="220"/>
      <c r="F288" s="1085"/>
      <c r="G288" s="1085"/>
      <c r="H288" s="220"/>
    </row>
    <row r="289" spans="1:8">
      <c r="A289" s="220"/>
      <c r="B289" s="220"/>
      <c r="C289" s="220"/>
      <c r="D289" s="220"/>
      <c r="E289" s="220"/>
      <c r="F289" s="1085"/>
      <c r="G289" s="1085"/>
      <c r="H289" s="220"/>
    </row>
    <row r="290" spans="1:8">
      <c r="A290" s="220"/>
      <c r="B290" s="220"/>
      <c r="C290" s="220"/>
      <c r="D290" s="220"/>
      <c r="E290" s="220"/>
      <c r="F290" s="1085"/>
      <c r="G290" s="1085"/>
      <c r="H290" s="220"/>
    </row>
    <row r="291" spans="1:8">
      <c r="A291" s="220"/>
      <c r="B291" s="220"/>
      <c r="C291" s="220"/>
      <c r="D291" s="220"/>
      <c r="E291" s="220"/>
      <c r="F291" s="1085"/>
      <c r="G291" s="1085"/>
      <c r="H291" s="220"/>
    </row>
    <row r="292" spans="1:8">
      <c r="A292" s="220"/>
      <c r="B292" s="220"/>
      <c r="C292" s="220"/>
      <c r="D292" s="220"/>
      <c r="E292" s="220"/>
      <c r="F292" s="1085"/>
      <c r="G292" s="1085"/>
      <c r="H292" s="220"/>
    </row>
    <row r="293" spans="1:8">
      <c r="A293" s="220"/>
      <c r="B293" s="220"/>
      <c r="C293" s="220"/>
      <c r="D293" s="220"/>
      <c r="E293" s="220"/>
      <c r="F293" s="1085"/>
      <c r="G293" s="1085"/>
      <c r="H293" s="220"/>
    </row>
    <row r="294" spans="1:8">
      <c r="A294" s="220"/>
      <c r="B294" s="220"/>
      <c r="C294" s="220"/>
      <c r="D294" s="220"/>
      <c r="E294" s="220"/>
      <c r="F294" s="1085"/>
      <c r="G294" s="1085"/>
      <c r="H294" s="220"/>
    </row>
    <row r="295" spans="1:8">
      <c r="A295" s="220"/>
      <c r="B295" s="220"/>
      <c r="C295" s="220"/>
      <c r="D295" s="220"/>
      <c r="E295" s="220"/>
      <c r="F295" s="1085"/>
      <c r="G295" s="1085"/>
      <c r="H295" s="220"/>
    </row>
    <row r="296" spans="1:8">
      <c r="A296" s="220"/>
      <c r="B296" s="220"/>
      <c r="C296" s="220"/>
      <c r="D296" s="220"/>
      <c r="E296" s="220"/>
      <c r="F296" s="1085"/>
      <c r="G296" s="1085"/>
      <c r="H296" s="220"/>
    </row>
    <row r="297" spans="1:8">
      <c r="A297" s="220"/>
      <c r="B297" s="220"/>
      <c r="C297" s="220"/>
      <c r="D297" s="220"/>
      <c r="E297" s="220"/>
      <c r="F297" s="1085"/>
      <c r="G297" s="1085"/>
      <c r="H297" s="220"/>
    </row>
    <row r="298" spans="1:8">
      <c r="A298" s="220"/>
      <c r="B298" s="220"/>
      <c r="C298" s="220"/>
      <c r="D298" s="220"/>
      <c r="E298" s="220"/>
      <c r="F298" s="1085"/>
      <c r="G298" s="1085"/>
      <c r="H298" s="220"/>
    </row>
    <row r="299" spans="1:8">
      <c r="A299" s="220"/>
      <c r="B299" s="220"/>
      <c r="C299" s="220"/>
      <c r="D299" s="220"/>
      <c r="E299" s="220"/>
      <c r="F299" s="1085"/>
      <c r="G299" s="1085"/>
      <c r="H299" s="220"/>
    </row>
    <row r="300" spans="1:8">
      <c r="A300" s="220"/>
      <c r="B300" s="220"/>
      <c r="C300" s="220"/>
      <c r="D300" s="220"/>
      <c r="E300" s="220"/>
      <c r="F300" s="1085"/>
      <c r="G300" s="1085"/>
      <c r="H300" s="220"/>
    </row>
    <row r="301" spans="1:8">
      <c r="A301" s="220"/>
      <c r="B301" s="220"/>
      <c r="C301" s="220"/>
      <c r="D301" s="220"/>
      <c r="E301" s="220"/>
      <c r="F301" s="1085"/>
      <c r="G301" s="1085"/>
      <c r="H301" s="220"/>
    </row>
    <row r="302" spans="1:8">
      <c r="A302" s="220"/>
      <c r="B302" s="220"/>
      <c r="C302" s="220"/>
      <c r="D302" s="220"/>
      <c r="E302" s="220"/>
      <c r="F302" s="1085"/>
      <c r="G302" s="1085"/>
      <c r="H302" s="220"/>
    </row>
    <row r="303" spans="1:8">
      <c r="A303" s="220"/>
      <c r="B303" s="220"/>
      <c r="C303" s="220"/>
      <c r="D303" s="220"/>
      <c r="E303" s="220"/>
      <c r="F303" s="1085"/>
      <c r="G303" s="1085"/>
      <c r="H303" s="220"/>
    </row>
    <row r="304" spans="1:8">
      <c r="A304" s="220"/>
      <c r="B304" s="220"/>
      <c r="C304" s="220"/>
      <c r="D304" s="220"/>
      <c r="E304" s="220"/>
      <c r="F304" s="1085"/>
      <c r="G304" s="1085"/>
      <c r="H304" s="220"/>
    </row>
    <row r="305" spans="1:8">
      <c r="A305" s="220"/>
      <c r="B305" s="220"/>
      <c r="C305" s="220"/>
      <c r="D305" s="220"/>
      <c r="E305" s="220"/>
      <c r="F305" s="1085"/>
      <c r="G305" s="1085"/>
      <c r="H305" s="220"/>
    </row>
    <row r="306" spans="1:8">
      <c r="A306" s="220"/>
      <c r="B306" s="220"/>
      <c r="C306" s="220"/>
      <c r="D306" s="220"/>
      <c r="E306" s="220"/>
      <c r="F306" s="1085"/>
      <c r="G306" s="1085"/>
      <c r="H306" s="220"/>
    </row>
    <row r="307" spans="1:8">
      <c r="A307" s="220"/>
      <c r="B307" s="220"/>
      <c r="C307" s="220"/>
      <c r="D307" s="220"/>
      <c r="E307" s="220"/>
      <c r="F307" s="1085"/>
      <c r="G307" s="1085"/>
      <c r="H307" s="220"/>
    </row>
    <row r="308" spans="1:8">
      <c r="A308" s="220"/>
      <c r="B308" s="220"/>
      <c r="C308" s="220"/>
      <c r="D308" s="220"/>
      <c r="E308" s="220"/>
      <c r="F308" s="1085"/>
      <c r="G308" s="1085"/>
      <c r="H308" s="220"/>
    </row>
    <row r="309" spans="1:8">
      <c r="A309" s="220"/>
      <c r="B309" s="220"/>
      <c r="C309" s="220"/>
      <c r="D309" s="220"/>
      <c r="E309" s="220"/>
      <c r="F309" s="1085"/>
      <c r="G309" s="1085"/>
      <c r="H309" s="220"/>
    </row>
    <row r="310" spans="1:8">
      <c r="A310" s="220"/>
      <c r="B310" s="220"/>
      <c r="C310" s="220"/>
      <c r="D310" s="220"/>
      <c r="E310" s="220"/>
      <c r="F310" s="1085"/>
      <c r="G310" s="1085"/>
      <c r="H310" s="220"/>
    </row>
    <row r="311" spans="1:8">
      <c r="A311" s="220"/>
      <c r="B311" s="220"/>
      <c r="C311" s="220"/>
      <c r="D311" s="220"/>
      <c r="E311" s="220"/>
      <c r="F311" s="1085"/>
      <c r="G311" s="1085"/>
      <c r="H311" s="220"/>
    </row>
    <row r="312" spans="1:8">
      <c r="A312" s="220"/>
      <c r="B312" s="220"/>
      <c r="C312" s="220"/>
      <c r="D312" s="220"/>
      <c r="E312" s="220"/>
      <c r="F312" s="1085"/>
      <c r="G312" s="1085"/>
      <c r="H312" s="220"/>
    </row>
    <row r="313" spans="1:8">
      <c r="A313" s="220"/>
      <c r="B313" s="220"/>
      <c r="C313" s="220"/>
      <c r="D313" s="220"/>
      <c r="E313" s="220"/>
      <c r="F313" s="1085"/>
      <c r="G313" s="1085"/>
      <c r="H313" s="220"/>
    </row>
    <row r="314" spans="1:8">
      <c r="A314" s="220"/>
      <c r="B314" s="220"/>
      <c r="C314" s="220"/>
      <c r="D314" s="220"/>
      <c r="E314" s="220"/>
      <c r="F314" s="1085"/>
      <c r="G314" s="1085"/>
      <c r="H314" s="220"/>
    </row>
    <row r="315" spans="1:8">
      <c r="A315" s="220"/>
      <c r="B315" s="220"/>
      <c r="C315" s="220"/>
      <c r="D315" s="220"/>
      <c r="E315" s="220"/>
      <c r="F315" s="1085"/>
      <c r="G315" s="1085"/>
      <c r="H315" s="220"/>
    </row>
    <row r="316" spans="1:8">
      <c r="A316" s="220"/>
      <c r="B316" s="220"/>
      <c r="C316" s="220"/>
      <c r="D316" s="220"/>
      <c r="E316" s="220"/>
      <c r="F316" s="1085"/>
      <c r="G316" s="1085"/>
      <c r="H316" s="220"/>
    </row>
    <row r="317" spans="1:8">
      <c r="A317" s="220"/>
      <c r="B317" s="220"/>
      <c r="C317" s="220"/>
      <c r="D317" s="220"/>
      <c r="E317" s="220"/>
      <c r="F317" s="1085"/>
      <c r="G317" s="1085"/>
      <c r="H317" s="220"/>
    </row>
    <row r="318" spans="1:8">
      <c r="A318" s="220"/>
      <c r="B318" s="220"/>
      <c r="C318" s="220"/>
      <c r="D318" s="220"/>
      <c r="E318" s="220"/>
      <c r="F318" s="1085"/>
      <c r="G318" s="1085"/>
      <c r="H318" s="220"/>
    </row>
    <row r="319" spans="1:8">
      <c r="A319" s="220"/>
      <c r="B319" s="220"/>
      <c r="C319" s="220"/>
      <c r="D319" s="220"/>
      <c r="E319" s="220"/>
      <c r="F319" s="1085"/>
      <c r="G319" s="1085"/>
      <c r="H319" s="220"/>
    </row>
    <row r="320" spans="1:8">
      <c r="A320" s="220"/>
      <c r="B320" s="220"/>
      <c r="C320" s="220"/>
      <c r="D320" s="220"/>
      <c r="E320" s="220"/>
      <c r="F320" s="1085"/>
      <c r="G320" s="1085"/>
      <c r="H320" s="220"/>
    </row>
    <row r="321" spans="1:8">
      <c r="A321" s="220"/>
      <c r="B321" s="220"/>
      <c r="C321" s="220"/>
      <c r="D321" s="220"/>
      <c r="E321" s="220"/>
      <c r="F321" s="220"/>
      <c r="G321" s="220"/>
      <c r="H321" s="220"/>
    </row>
    <row r="322" spans="1:8">
      <c r="A322" s="220"/>
      <c r="B322" s="220"/>
      <c r="C322" s="220"/>
      <c r="D322" s="220"/>
      <c r="E322" s="220"/>
      <c r="F322" s="220"/>
      <c r="G322" s="220"/>
      <c r="H322" s="220"/>
    </row>
    <row r="323" spans="1:8">
      <c r="A323" s="220"/>
      <c r="B323" s="220"/>
      <c r="C323" s="220"/>
      <c r="D323" s="220"/>
      <c r="E323" s="220"/>
      <c r="F323" s="220"/>
      <c r="G323" s="220"/>
      <c r="H323" s="220"/>
    </row>
    <row r="324" spans="1:8">
      <c r="A324" s="220"/>
      <c r="B324" s="220"/>
      <c r="C324" s="220"/>
      <c r="D324" s="220"/>
      <c r="E324" s="220"/>
      <c r="F324" s="220"/>
      <c r="G324" s="220"/>
      <c r="H324" s="220"/>
    </row>
    <row r="325" spans="1:8">
      <c r="A325" s="220"/>
      <c r="B325" s="220"/>
      <c r="C325" s="220"/>
      <c r="D325" s="220"/>
      <c r="E325" s="220"/>
      <c r="F325" s="220"/>
      <c r="G325" s="220"/>
      <c r="H325" s="220"/>
    </row>
    <row r="326" spans="1:8">
      <c r="A326" s="220"/>
      <c r="B326" s="220"/>
      <c r="C326" s="220"/>
      <c r="D326" s="220"/>
      <c r="E326" s="220"/>
      <c r="F326" s="220"/>
      <c r="G326" s="220"/>
      <c r="H326" s="220"/>
    </row>
    <row r="327" spans="1:8">
      <c r="A327" s="220"/>
      <c r="B327" s="220"/>
      <c r="C327" s="220"/>
      <c r="D327" s="220"/>
      <c r="E327" s="220"/>
      <c r="F327" s="220"/>
      <c r="G327" s="220"/>
      <c r="H327" s="220"/>
    </row>
    <row r="328" spans="1:8">
      <c r="A328" s="220"/>
      <c r="B328" s="220"/>
      <c r="C328" s="220"/>
      <c r="D328" s="220"/>
      <c r="E328" s="220"/>
      <c r="F328" s="220"/>
      <c r="G328" s="220"/>
      <c r="H328" s="220"/>
    </row>
    <row r="329" spans="1:8">
      <c r="A329" s="220"/>
      <c r="B329" s="220"/>
      <c r="C329" s="220"/>
      <c r="D329" s="220"/>
      <c r="E329" s="220"/>
      <c r="F329" s="220"/>
      <c r="G329" s="220"/>
      <c r="H329" s="220"/>
    </row>
    <row r="330" spans="1:8">
      <c r="A330" s="220"/>
      <c r="B330" s="220"/>
      <c r="C330" s="220"/>
      <c r="D330" s="220"/>
      <c r="E330" s="220"/>
      <c r="F330" s="220"/>
      <c r="G330" s="220"/>
      <c r="H330" s="220"/>
    </row>
    <row r="331" spans="1:8">
      <c r="A331" s="220"/>
      <c r="B331" s="220"/>
      <c r="C331" s="220"/>
      <c r="D331" s="220"/>
      <c r="E331" s="220"/>
      <c r="F331" s="220"/>
      <c r="G331" s="220"/>
      <c r="H331" s="220"/>
    </row>
    <row r="332" spans="1:8">
      <c r="A332" s="220"/>
      <c r="B332" s="220"/>
      <c r="C332" s="220"/>
      <c r="D332" s="220"/>
      <c r="E332" s="220"/>
      <c r="F332" s="220"/>
      <c r="G332" s="220"/>
      <c r="H332" s="220"/>
    </row>
    <row r="333" spans="1:8">
      <c r="A333" s="220"/>
      <c r="B333" s="220"/>
      <c r="C333" s="220"/>
      <c r="D333" s="220"/>
      <c r="E333" s="220"/>
      <c r="F333" s="220"/>
      <c r="G333" s="220"/>
      <c r="H333" s="220"/>
    </row>
    <row r="334" spans="1:8">
      <c r="A334" s="220"/>
      <c r="B334" s="220"/>
      <c r="C334" s="220"/>
      <c r="D334" s="220"/>
      <c r="E334" s="220"/>
      <c r="F334" s="220"/>
      <c r="G334" s="220"/>
      <c r="H334" s="220"/>
    </row>
    <row r="335" spans="1:8">
      <c r="A335" s="220"/>
      <c r="B335" s="220"/>
      <c r="C335" s="220"/>
      <c r="D335" s="220"/>
      <c r="E335" s="220"/>
      <c r="F335" s="220"/>
      <c r="G335" s="220"/>
      <c r="H335" s="220"/>
    </row>
    <row r="336" spans="1:8">
      <c r="A336" s="220"/>
      <c r="B336" s="220"/>
      <c r="C336" s="220"/>
      <c r="D336" s="220"/>
      <c r="E336" s="220"/>
      <c r="F336" s="220"/>
      <c r="G336" s="220"/>
      <c r="H336" s="220"/>
    </row>
    <row r="337" spans="1:8">
      <c r="A337" s="220"/>
      <c r="B337" s="220"/>
      <c r="C337" s="220"/>
      <c r="D337" s="220"/>
      <c r="E337" s="220"/>
      <c r="F337" s="220"/>
      <c r="G337" s="220"/>
      <c r="H337" s="220"/>
    </row>
    <row r="338" spans="1:8">
      <c r="A338" s="220"/>
      <c r="B338" s="220"/>
      <c r="C338" s="220"/>
      <c r="D338" s="220"/>
      <c r="E338" s="220"/>
      <c r="F338" s="220"/>
      <c r="G338" s="220"/>
      <c r="H338" s="220"/>
    </row>
    <row r="339" spans="1:8">
      <c r="A339" s="220"/>
      <c r="B339" s="220"/>
      <c r="C339" s="220"/>
      <c r="D339" s="220"/>
      <c r="E339" s="220"/>
      <c r="F339" s="220"/>
      <c r="G339" s="220"/>
      <c r="H339" s="220"/>
    </row>
    <row r="340" spans="1:8">
      <c r="A340" s="220"/>
      <c r="B340" s="220"/>
      <c r="C340" s="220"/>
      <c r="D340" s="220"/>
      <c r="E340" s="220"/>
      <c r="F340" s="220"/>
      <c r="G340" s="220"/>
      <c r="H340" s="220"/>
    </row>
    <row r="341" spans="1:8">
      <c r="A341" s="220"/>
      <c r="B341" s="220"/>
      <c r="C341" s="220"/>
      <c r="D341" s="220"/>
      <c r="E341" s="220"/>
      <c r="F341" s="220"/>
      <c r="G341" s="220"/>
      <c r="H341" s="220"/>
    </row>
    <row r="342" spans="1:8">
      <c r="A342" s="220"/>
      <c r="B342" s="220"/>
      <c r="C342" s="220"/>
      <c r="D342" s="220"/>
      <c r="E342" s="220"/>
      <c r="F342" s="220"/>
      <c r="G342" s="220"/>
      <c r="H342" s="220"/>
    </row>
    <row r="343" spans="1:8">
      <c r="A343" s="220"/>
      <c r="B343" s="220"/>
      <c r="C343" s="220"/>
      <c r="D343" s="220"/>
      <c r="E343" s="220"/>
      <c r="F343" s="220"/>
      <c r="G343" s="220"/>
      <c r="H343" s="220"/>
    </row>
    <row r="344" spans="1:8">
      <c r="A344" s="220"/>
      <c r="B344" s="220"/>
      <c r="C344" s="220"/>
      <c r="D344" s="220"/>
      <c r="E344" s="220"/>
      <c r="F344" s="220"/>
      <c r="G344" s="220"/>
      <c r="H344" s="220"/>
    </row>
    <row r="345" spans="1:8">
      <c r="A345" s="220"/>
      <c r="B345" s="220"/>
      <c r="C345" s="220"/>
      <c r="D345" s="220"/>
      <c r="E345" s="220"/>
      <c r="F345" s="220"/>
      <c r="G345" s="220"/>
      <c r="H345" s="220"/>
    </row>
    <row r="346" spans="1:8">
      <c r="A346" s="220"/>
      <c r="B346" s="220"/>
      <c r="C346" s="220"/>
      <c r="D346" s="220"/>
      <c r="E346" s="220"/>
      <c r="F346" s="220"/>
      <c r="G346" s="220"/>
      <c r="H346" s="220"/>
    </row>
    <row r="347" spans="1:8">
      <c r="A347" s="220"/>
      <c r="B347" s="220"/>
      <c r="C347" s="220"/>
      <c r="D347" s="220"/>
      <c r="E347" s="220"/>
      <c r="F347" s="220"/>
      <c r="G347" s="220"/>
      <c r="H347" s="220"/>
    </row>
    <row r="348" spans="1:8">
      <c r="A348" s="220"/>
      <c r="B348" s="220"/>
      <c r="C348" s="220"/>
      <c r="D348" s="220"/>
      <c r="E348" s="220"/>
      <c r="F348" s="220"/>
      <c r="G348" s="220"/>
      <c r="H348" s="220"/>
    </row>
    <row r="349" spans="1:8">
      <c r="A349" s="220"/>
      <c r="B349" s="220"/>
      <c r="C349" s="220"/>
      <c r="D349" s="220"/>
      <c r="E349" s="220"/>
      <c r="F349" s="220"/>
      <c r="G349" s="220"/>
      <c r="H349" s="220"/>
    </row>
    <row r="350" spans="1:8">
      <c r="A350" s="220"/>
      <c r="B350" s="220"/>
      <c r="C350" s="220"/>
      <c r="D350" s="220"/>
      <c r="E350" s="220"/>
      <c r="F350" s="220"/>
      <c r="G350" s="220"/>
      <c r="H350" s="220"/>
    </row>
    <row r="351" spans="1:8">
      <c r="A351" s="220"/>
      <c r="B351" s="220"/>
      <c r="C351" s="220"/>
      <c r="D351" s="220"/>
      <c r="E351" s="220"/>
      <c r="F351" s="220"/>
      <c r="G351" s="220"/>
      <c r="H351" s="220"/>
    </row>
    <row r="352" spans="1:8">
      <c r="A352" s="220"/>
      <c r="B352" s="220"/>
      <c r="C352" s="220"/>
      <c r="D352" s="220"/>
      <c r="E352" s="220"/>
      <c r="F352" s="220"/>
      <c r="G352" s="220"/>
      <c r="H352" s="220"/>
    </row>
    <row r="353" spans="1:8">
      <c r="A353" s="220"/>
      <c r="B353" s="220"/>
      <c r="C353" s="220"/>
      <c r="D353" s="220"/>
      <c r="E353" s="220"/>
      <c r="F353" s="220"/>
      <c r="G353" s="220"/>
      <c r="H353" s="220"/>
    </row>
    <row r="354" spans="1:8">
      <c r="A354" s="220"/>
      <c r="B354" s="220"/>
      <c r="C354" s="220"/>
      <c r="D354" s="220"/>
      <c r="E354" s="220"/>
      <c r="F354" s="220"/>
      <c r="G354" s="220"/>
      <c r="H354" s="220"/>
    </row>
    <row r="355" spans="1:8">
      <c r="A355" s="220"/>
      <c r="B355" s="220"/>
      <c r="C355" s="220"/>
      <c r="D355" s="220"/>
      <c r="E355" s="220"/>
      <c r="F355" s="220"/>
      <c r="G355" s="220"/>
      <c r="H355" s="220"/>
    </row>
    <row r="356" spans="1:8">
      <c r="A356" s="220"/>
      <c r="B356" s="220"/>
      <c r="C356" s="220"/>
      <c r="D356" s="220"/>
      <c r="E356" s="220"/>
      <c r="F356" s="220"/>
      <c r="G356" s="220"/>
      <c r="H356" s="220"/>
    </row>
    <row r="357" spans="1:8">
      <c r="A357" s="220"/>
      <c r="B357" s="220"/>
      <c r="C357" s="220"/>
      <c r="D357" s="220"/>
      <c r="E357" s="220"/>
      <c r="F357" s="220"/>
      <c r="G357" s="220"/>
      <c r="H357" s="220"/>
    </row>
    <row r="358" spans="1:8">
      <c r="A358" s="220"/>
      <c r="B358" s="220"/>
      <c r="C358" s="220"/>
      <c r="D358" s="220"/>
      <c r="E358" s="220"/>
      <c r="F358" s="220"/>
      <c r="G358" s="220"/>
      <c r="H358" s="220"/>
    </row>
    <row r="359" spans="1:8">
      <c r="A359" s="220"/>
      <c r="B359" s="220"/>
      <c r="C359" s="220"/>
      <c r="D359" s="220"/>
      <c r="E359" s="220"/>
      <c r="F359" s="220"/>
      <c r="G359" s="220"/>
      <c r="H359" s="220"/>
    </row>
    <row r="360" spans="1:8">
      <c r="A360" s="220"/>
      <c r="B360" s="220"/>
      <c r="C360" s="220"/>
      <c r="D360" s="220"/>
      <c r="E360" s="220"/>
      <c r="F360" s="220"/>
      <c r="G360" s="220"/>
      <c r="H360" s="220"/>
    </row>
    <row r="361" spans="1:8">
      <c r="A361" s="220"/>
      <c r="B361" s="220"/>
      <c r="C361" s="220"/>
      <c r="D361" s="220"/>
      <c r="E361" s="220"/>
      <c r="F361" s="220"/>
      <c r="G361" s="220"/>
      <c r="H361" s="220"/>
    </row>
    <row r="362" spans="1:8">
      <c r="A362" s="220"/>
      <c r="B362" s="220"/>
      <c r="C362" s="220"/>
      <c r="D362" s="220"/>
      <c r="E362" s="220"/>
      <c r="F362" s="220"/>
      <c r="G362" s="220"/>
      <c r="H362" s="220"/>
    </row>
    <row r="363" spans="1:8">
      <c r="A363" s="220"/>
      <c r="B363" s="220"/>
      <c r="C363" s="220"/>
      <c r="D363" s="220"/>
      <c r="E363" s="220"/>
      <c r="F363" s="220"/>
      <c r="G363" s="220"/>
      <c r="H363" s="220"/>
    </row>
    <row r="364" spans="1:8">
      <c r="A364" s="220"/>
      <c r="B364" s="220"/>
      <c r="C364" s="220"/>
      <c r="D364" s="220"/>
      <c r="E364" s="220"/>
      <c r="F364" s="220"/>
      <c r="G364" s="220"/>
      <c r="H364" s="220"/>
    </row>
    <row r="365" spans="1:8">
      <c r="A365" s="220"/>
      <c r="B365" s="220"/>
      <c r="C365" s="220"/>
      <c r="D365" s="220"/>
      <c r="E365" s="220"/>
      <c r="F365" s="220"/>
      <c r="G365" s="220"/>
      <c r="H365" s="220"/>
    </row>
    <row r="366" spans="1:8">
      <c r="A366" s="220"/>
      <c r="B366" s="220"/>
      <c r="C366" s="220"/>
      <c r="D366" s="220"/>
      <c r="E366" s="220"/>
      <c r="F366" s="220"/>
      <c r="G366" s="220"/>
      <c r="H366" s="220"/>
    </row>
    <row r="367" spans="1:8">
      <c r="A367" s="220"/>
      <c r="B367" s="220"/>
      <c r="C367" s="220"/>
      <c r="D367" s="220"/>
      <c r="E367" s="220"/>
      <c r="F367" s="220"/>
      <c r="G367" s="220"/>
      <c r="H367" s="220"/>
    </row>
    <row r="368" spans="1:8">
      <c r="A368" s="220"/>
      <c r="B368" s="220"/>
      <c r="C368" s="220"/>
      <c r="D368" s="220"/>
      <c r="E368" s="220"/>
      <c r="F368" s="220"/>
      <c r="G368" s="220"/>
      <c r="H368" s="220"/>
    </row>
    <row r="369" spans="1:8">
      <c r="A369" s="220"/>
      <c r="B369" s="220"/>
      <c r="C369" s="220"/>
      <c r="D369" s="220"/>
      <c r="E369" s="220"/>
      <c r="F369" s="220"/>
      <c r="G369" s="220"/>
      <c r="H369" s="220"/>
    </row>
    <row r="370" spans="1:8">
      <c r="A370" s="220"/>
      <c r="B370" s="220"/>
      <c r="C370" s="220"/>
      <c r="D370" s="220"/>
      <c r="E370" s="220"/>
      <c r="F370" s="220"/>
      <c r="G370" s="220"/>
      <c r="H370" s="220"/>
    </row>
    <row r="371" spans="1:8">
      <c r="A371" s="220"/>
      <c r="B371" s="220"/>
      <c r="C371" s="220"/>
      <c r="D371" s="220"/>
      <c r="E371" s="220"/>
      <c r="F371" s="220"/>
      <c r="G371" s="220"/>
      <c r="H371" s="220"/>
    </row>
    <row r="372" spans="1:8">
      <c r="A372" s="220"/>
      <c r="B372" s="220"/>
      <c r="C372" s="220"/>
      <c r="D372" s="220"/>
      <c r="E372" s="220"/>
      <c r="F372" s="220"/>
      <c r="G372" s="220"/>
      <c r="H372" s="220"/>
    </row>
    <row r="373" spans="1:8">
      <c r="A373" s="220"/>
      <c r="B373" s="220"/>
      <c r="C373" s="220"/>
      <c r="D373" s="220"/>
      <c r="E373" s="220"/>
      <c r="F373" s="220"/>
      <c r="G373" s="220"/>
      <c r="H373" s="220"/>
    </row>
    <row r="374" spans="1:8">
      <c r="A374" s="220"/>
      <c r="B374" s="220"/>
      <c r="C374" s="220"/>
      <c r="D374" s="220"/>
      <c r="E374" s="220"/>
      <c r="F374" s="220"/>
      <c r="G374" s="220"/>
      <c r="H374" s="220"/>
    </row>
    <row r="375" spans="1:8">
      <c r="A375" s="220"/>
      <c r="B375" s="220"/>
      <c r="C375" s="220"/>
      <c r="D375" s="220"/>
      <c r="E375" s="220"/>
      <c r="F375" s="220"/>
      <c r="G375" s="220"/>
      <c r="H375" s="220"/>
    </row>
    <row r="376" spans="1:8">
      <c r="A376" s="220"/>
      <c r="B376" s="220"/>
      <c r="C376" s="220"/>
      <c r="D376" s="220"/>
      <c r="E376" s="220"/>
      <c r="F376" s="220"/>
      <c r="G376" s="220"/>
      <c r="H376" s="220"/>
    </row>
    <row r="377" spans="1:8">
      <c r="A377" s="220"/>
      <c r="B377" s="220"/>
      <c r="C377" s="220"/>
      <c r="D377" s="220"/>
      <c r="E377" s="220"/>
      <c r="F377" s="220"/>
      <c r="G377" s="220"/>
      <c r="H377" s="220"/>
    </row>
    <row r="378" spans="1:8">
      <c r="A378" s="220"/>
      <c r="B378" s="220"/>
      <c r="C378" s="220"/>
      <c r="D378" s="220"/>
      <c r="E378" s="220"/>
      <c r="F378" s="220"/>
      <c r="G378" s="220"/>
      <c r="H378" s="220"/>
    </row>
    <row r="379" spans="1:8">
      <c r="A379" s="220"/>
      <c r="B379" s="220"/>
      <c r="C379" s="220"/>
      <c r="D379" s="220"/>
      <c r="E379" s="220"/>
      <c r="F379" s="220"/>
      <c r="G379" s="220"/>
      <c r="H379" s="220"/>
    </row>
    <row r="380" spans="1:8">
      <c r="A380" s="220"/>
      <c r="B380" s="220"/>
      <c r="C380" s="220"/>
      <c r="D380" s="220"/>
      <c r="E380" s="220"/>
      <c r="F380" s="220"/>
      <c r="G380" s="220"/>
      <c r="H380" s="220"/>
    </row>
    <row r="381" spans="1:8">
      <c r="A381" s="220"/>
      <c r="B381" s="220"/>
      <c r="C381" s="220"/>
      <c r="D381" s="220"/>
      <c r="E381" s="220"/>
      <c r="F381" s="220"/>
      <c r="G381" s="220"/>
      <c r="H381" s="220"/>
    </row>
    <row r="382" spans="1:8">
      <c r="A382" s="220"/>
      <c r="B382" s="220"/>
      <c r="C382" s="220"/>
      <c r="D382" s="220"/>
      <c r="E382" s="220"/>
      <c r="F382" s="220"/>
      <c r="G382" s="220"/>
      <c r="H382" s="220"/>
    </row>
    <row r="383" spans="1:8">
      <c r="A383" s="220"/>
      <c r="B383" s="220"/>
      <c r="C383" s="220"/>
      <c r="D383" s="220"/>
      <c r="E383" s="220"/>
      <c r="F383" s="220"/>
      <c r="G383" s="220"/>
      <c r="H383" s="220"/>
    </row>
    <row r="384" spans="1:8">
      <c r="A384" s="220"/>
      <c r="B384" s="220"/>
      <c r="C384" s="220"/>
      <c r="D384" s="220"/>
      <c r="E384" s="220"/>
      <c r="F384" s="220"/>
      <c r="G384" s="220"/>
      <c r="H384" s="220"/>
    </row>
    <row r="385" spans="1:8">
      <c r="A385" s="220"/>
      <c r="B385" s="220"/>
      <c r="C385" s="220"/>
      <c r="D385" s="220"/>
      <c r="E385" s="220"/>
      <c r="F385" s="220"/>
      <c r="G385" s="220"/>
      <c r="H385" s="220"/>
    </row>
    <row r="386" spans="1:8">
      <c r="A386" s="220"/>
      <c r="B386" s="220"/>
      <c r="C386" s="220"/>
      <c r="D386" s="220"/>
      <c r="E386" s="220"/>
      <c r="F386" s="220"/>
      <c r="G386" s="220"/>
      <c r="H386" s="220"/>
    </row>
    <row r="387" spans="1:8">
      <c r="A387" s="220"/>
      <c r="B387" s="220"/>
      <c r="C387" s="220"/>
      <c r="D387" s="220"/>
      <c r="E387" s="220"/>
      <c r="F387" s="220"/>
      <c r="G387" s="220"/>
      <c r="H387" s="220"/>
    </row>
    <row r="388" spans="1:8">
      <c r="A388" s="220"/>
      <c r="B388" s="220"/>
      <c r="C388" s="220"/>
      <c r="D388" s="220"/>
      <c r="E388" s="220"/>
      <c r="F388" s="220"/>
      <c r="G388" s="220"/>
      <c r="H388" s="220"/>
    </row>
    <row r="389" spans="1:8">
      <c r="A389" s="220"/>
      <c r="B389" s="220"/>
      <c r="C389" s="220"/>
      <c r="D389" s="220"/>
      <c r="E389" s="220"/>
      <c r="F389" s="220"/>
      <c r="G389" s="220"/>
      <c r="H389" s="220"/>
    </row>
    <row r="390" spans="1:8">
      <c r="A390" s="220"/>
      <c r="B390" s="220"/>
      <c r="C390" s="220"/>
      <c r="D390" s="220"/>
      <c r="E390" s="220"/>
      <c r="F390" s="220"/>
      <c r="G390" s="220"/>
      <c r="H390" s="220"/>
    </row>
    <row r="391" spans="1:8">
      <c r="A391" s="220"/>
      <c r="B391" s="220"/>
      <c r="C391" s="220"/>
      <c r="D391" s="220"/>
      <c r="E391" s="220"/>
      <c r="F391" s="220"/>
      <c r="G391" s="220"/>
      <c r="H391" s="220"/>
    </row>
    <row r="392" spans="1:8">
      <c r="A392" s="220"/>
      <c r="B392" s="220"/>
      <c r="C392" s="220"/>
      <c r="D392" s="220"/>
      <c r="E392" s="220"/>
      <c r="F392" s="220"/>
      <c r="G392" s="220"/>
      <c r="H392" s="220"/>
    </row>
    <row r="393" spans="1:8">
      <c r="H393" s="220"/>
    </row>
    <row r="394" spans="1:8">
      <c r="H394" s="220"/>
    </row>
    <row r="395" spans="1:8">
      <c r="H395" s="220"/>
    </row>
    <row r="396" spans="1:8">
      <c r="H396" s="220"/>
    </row>
    <row r="397" spans="1:8">
      <c r="H397" s="220"/>
    </row>
    <row r="398" spans="1:8">
      <c r="H398" s="220"/>
    </row>
    <row r="399" spans="1:8">
      <c r="H399" s="220"/>
    </row>
    <row r="400" spans="1:8">
      <c r="H400" s="220"/>
    </row>
    <row r="401" spans="8:8">
      <c r="H401" s="220"/>
    </row>
    <row r="402" spans="8:8">
      <c r="H402" s="220"/>
    </row>
    <row r="403" spans="8:8">
      <c r="H403" s="220"/>
    </row>
    <row r="404" spans="8:8">
      <c r="H404" s="220"/>
    </row>
    <row r="405" spans="8:8">
      <c r="H405" s="220"/>
    </row>
    <row r="406" spans="8:8">
      <c r="H406" s="220"/>
    </row>
    <row r="407" spans="8:8">
      <c r="H407" s="220"/>
    </row>
    <row r="408" spans="8:8">
      <c r="H408" s="220"/>
    </row>
    <row r="409" spans="8:8">
      <c r="H409" s="220"/>
    </row>
    <row r="410" spans="8:8">
      <c r="H410" s="220"/>
    </row>
    <row r="411" spans="8:8">
      <c r="H411" s="220"/>
    </row>
    <row r="412" spans="8:8">
      <c r="H412" s="220"/>
    </row>
    <row r="413" spans="8:8">
      <c r="H413" s="220"/>
    </row>
    <row r="414" spans="8:8">
      <c r="H414" s="220"/>
    </row>
    <row r="415" spans="8:8">
      <c r="H415" s="220"/>
    </row>
    <row r="416" spans="8:8">
      <c r="H416" s="220"/>
    </row>
    <row r="417" spans="8:8">
      <c r="H417" s="220"/>
    </row>
    <row r="418" spans="8:8">
      <c r="H418" s="220"/>
    </row>
    <row r="419" spans="8:8">
      <c r="H419" s="220"/>
    </row>
    <row r="420" spans="8:8">
      <c r="H420" s="220"/>
    </row>
    <row r="421" spans="8:8">
      <c r="H421" s="220"/>
    </row>
    <row r="422" spans="8:8">
      <c r="H422" s="220"/>
    </row>
    <row r="423" spans="8:8">
      <c r="H423" s="220"/>
    </row>
    <row r="424" spans="8:8">
      <c r="H424" s="220"/>
    </row>
    <row r="425" spans="8:8">
      <c r="H425" s="220"/>
    </row>
  </sheetData>
  <autoFilter ref="A8:H8" xr:uid="{5AA9008A-8115-4A88-947B-DE9D15EF84DC}">
    <filterColumn colId="1" showButton="0"/>
  </autoFilter>
  <mergeCells count="74">
    <mergeCell ref="F319:G319"/>
    <mergeCell ref="F320:G320"/>
    <mergeCell ref="F313:G313"/>
    <mergeCell ref="F314:G314"/>
    <mergeCell ref="F315:G315"/>
    <mergeCell ref="F316:G316"/>
    <mergeCell ref="F317:G317"/>
    <mergeCell ref="F318:G318"/>
    <mergeCell ref="F312:G312"/>
    <mergeCell ref="F301:G301"/>
    <mergeCell ref="F302:G302"/>
    <mergeCell ref="F303:G303"/>
    <mergeCell ref="F304:G304"/>
    <mergeCell ref="F305:G305"/>
    <mergeCell ref="F306:G306"/>
    <mergeCell ref="F307:G307"/>
    <mergeCell ref="F308:G308"/>
    <mergeCell ref="F309:G309"/>
    <mergeCell ref="F310:G310"/>
    <mergeCell ref="F311:G311"/>
    <mergeCell ref="F300:G300"/>
    <mergeCell ref="F289:G289"/>
    <mergeCell ref="F290:G290"/>
    <mergeCell ref="F291:G291"/>
    <mergeCell ref="F292:G292"/>
    <mergeCell ref="F293:G293"/>
    <mergeCell ref="F294:G294"/>
    <mergeCell ref="F295:G295"/>
    <mergeCell ref="F296:G296"/>
    <mergeCell ref="F297:G297"/>
    <mergeCell ref="F298:G298"/>
    <mergeCell ref="F299:G299"/>
    <mergeCell ref="F288:G288"/>
    <mergeCell ref="F277:G277"/>
    <mergeCell ref="F278:G278"/>
    <mergeCell ref="F279:G279"/>
    <mergeCell ref="F280:G280"/>
    <mergeCell ref="F281:G281"/>
    <mergeCell ref="F282:G282"/>
    <mergeCell ref="F283:G283"/>
    <mergeCell ref="F284:G284"/>
    <mergeCell ref="F285:G285"/>
    <mergeCell ref="F286:G286"/>
    <mergeCell ref="F287:G287"/>
    <mergeCell ref="F276:G276"/>
    <mergeCell ref="F265:G265"/>
    <mergeCell ref="F266:G266"/>
    <mergeCell ref="F267:G267"/>
    <mergeCell ref="F268:G268"/>
    <mergeCell ref="F269:G269"/>
    <mergeCell ref="F270:G270"/>
    <mergeCell ref="F271:G271"/>
    <mergeCell ref="F272:G272"/>
    <mergeCell ref="F273:G273"/>
    <mergeCell ref="F274:G274"/>
    <mergeCell ref="F275:G275"/>
    <mergeCell ref="F264:G264"/>
    <mergeCell ref="F253:G253"/>
    <mergeCell ref="F254:G254"/>
    <mergeCell ref="F255:G255"/>
    <mergeCell ref="F256:G256"/>
    <mergeCell ref="F257:G257"/>
    <mergeCell ref="F258:G258"/>
    <mergeCell ref="F259:G259"/>
    <mergeCell ref="F260:G260"/>
    <mergeCell ref="F261:G261"/>
    <mergeCell ref="F262:G262"/>
    <mergeCell ref="F263:G263"/>
    <mergeCell ref="F252:G252"/>
    <mergeCell ref="C1:E1"/>
    <mergeCell ref="B8:C8"/>
    <mergeCell ref="F249:G249"/>
    <mergeCell ref="F250:G250"/>
    <mergeCell ref="F251:G251"/>
  </mergeCells>
  <printOptions horizontalCentered="1"/>
  <pageMargins left="0.19685039370078741" right="0.19685039370078741" top="0.23622047244094491" bottom="0.55118110236220474" header="0" footer="0.15748031496062992"/>
  <pageSetup fitToHeight="0" orientation="portrait" r:id="rId1"/>
  <headerFooter alignWithMargins="0">
    <oddFooter>&amp;C&amp;G&amp;R&amp;8&amp;P of &amp;N</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CD413"/>
  <sheetViews>
    <sheetView showGridLines="0" view="pageBreakPreview" zoomScale="145" zoomScaleNormal="100" zoomScaleSheetLayoutView="145" workbookViewId="0">
      <selection activeCell="P5" sqref="P5"/>
    </sheetView>
  </sheetViews>
  <sheetFormatPr defaultColWidth="9.140625" defaultRowHeight="12.75"/>
  <cols>
    <col min="1" max="1" width="3.140625" style="212" customWidth="1"/>
    <col min="2" max="2" width="12.5703125" style="212" customWidth="1"/>
    <col min="3" max="3" width="3.5703125" style="212" customWidth="1"/>
    <col min="4" max="7" width="7.7109375" style="212" customWidth="1"/>
    <col min="8" max="8" width="4" style="212" customWidth="1"/>
    <col min="9" max="9" width="1.140625" style="212" customWidth="1"/>
    <col min="10" max="10" width="3.42578125" style="212" customWidth="1"/>
    <col min="11" max="11" width="6.7109375" style="212" customWidth="1"/>
    <col min="12" max="12" width="2.85546875" style="212" customWidth="1"/>
    <col min="13" max="13" width="4.28515625" style="212" customWidth="1"/>
    <col min="14" max="16" width="7.7109375" style="212" customWidth="1"/>
    <col min="17" max="17" width="4.140625" style="212" customWidth="1"/>
    <col min="18" max="16384" width="9.140625" style="212"/>
  </cols>
  <sheetData>
    <row r="1" spans="1:20" ht="15" customHeight="1">
      <c r="B1" s="213"/>
      <c r="C1" s="215" t="s">
        <v>7</v>
      </c>
      <c r="D1" s="1086">
        <f>'LOG REPORT C3.2- Device Record'!C3</f>
        <v>0</v>
      </c>
      <c r="E1" s="1086"/>
      <c r="F1" s="1086"/>
      <c r="H1" s="213"/>
      <c r="K1" s="215" t="s">
        <v>103</v>
      </c>
      <c r="L1" s="214">
        <f>IF('LOG REPORT C3.2- Device Record'!$C$4=0,'LOG REPORT C3.2- Device Record'!$C$5,(CONCATENATE('LOG REPORT C3.2- Device Record'!$C$5," - ",'LOG REPORT C3.2- Device Record'!$C$4)))</f>
        <v>0</v>
      </c>
      <c r="M1" s="214"/>
      <c r="O1" s="213"/>
      <c r="P1" s="213"/>
      <c r="Q1" s="216"/>
    </row>
    <row r="2" spans="1:20" ht="4.5" customHeight="1">
      <c r="A2" s="217"/>
      <c r="B2" s="217"/>
      <c r="C2" s="217"/>
      <c r="D2" s="217"/>
      <c r="E2" s="217"/>
      <c r="F2" s="217"/>
      <c r="G2" s="217"/>
      <c r="H2" s="217"/>
      <c r="I2" s="217"/>
      <c r="J2" s="217"/>
      <c r="K2" s="217"/>
      <c r="L2" s="217"/>
      <c r="M2" s="217"/>
      <c r="N2" s="217"/>
      <c r="O2" s="217"/>
      <c r="P2" s="217"/>
      <c r="Q2" s="217"/>
    </row>
    <row r="3" spans="1:20" s="219" customFormat="1" ht="9" customHeight="1">
      <c r="A3" s="218" t="s">
        <v>182</v>
      </c>
      <c r="B3" s="218"/>
      <c r="G3" s="218"/>
      <c r="H3" s="218"/>
      <c r="M3" s="921" t="s">
        <v>183</v>
      </c>
      <c r="N3" s="220" t="s">
        <v>184</v>
      </c>
    </row>
    <row r="4" spans="1:20" s="219" customFormat="1" ht="9" customHeight="1">
      <c r="A4" s="305">
        <v>3</v>
      </c>
      <c r="B4" s="220" t="s">
        <v>185</v>
      </c>
      <c r="C4" s="354" t="s">
        <v>186</v>
      </c>
      <c r="D4" s="220" t="s">
        <v>187</v>
      </c>
      <c r="E4" s="220"/>
      <c r="F4" s="220"/>
      <c r="H4" s="220"/>
      <c r="I4" s="220"/>
      <c r="J4" s="920" t="s">
        <v>188</v>
      </c>
      <c r="K4" s="220" t="s">
        <v>189</v>
      </c>
      <c r="L4" s="220"/>
      <c r="M4" s="921" t="s">
        <v>190</v>
      </c>
      <c r="N4" s="220" t="s">
        <v>191</v>
      </c>
      <c r="P4" s="220"/>
    </row>
    <row r="5" spans="1:20" s="219" customFormat="1" ht="9" customHeight="1">
      <c r="A5" s="919" t="s">
        <v>70</v>
      </c>
      <c r="B5" s="220" t="s">
        <v>192</v>
      </c>
      <c r="C5" s="920" t="s">
        <v>193</v>
      </c>
      <c r="D5" s="220" t="s">
        <v>194</v>
      </c>
      <c r="E5" s="220"/>
      <c r="F5" s="220"/>
      <c r="H5" s="220"/>
      <c r="I5" s="220"/>
      <c r="J5" s="920" t="s">
        <v>195</v>
      </c>
      <c r="K5" s="220" t="s">
        <v>196</v>
      </c>
      <c r="L5" s="220"/>
      <c r="M5" s="921" t="s">
        <v>197</v>
      </c>
      <c r="N5" s="220" t="s">
        <v>198</v>
      </c>
      <c r="P5" s="220"/>
    </row>
    <row r="6" spans="1:20" s="219" customFormat="1" ht="3.75" customHeight="1" thickBot="1">
      <c r="A6" s="221"/>
      <c r="B6" s="222"/>
      <c r="C6" s="223"/>
      <c r="D6" s="222"/>
      <c r="E6" s="224"/>
      <c r="F6" s="222"/>
      <c r="G6" s="222"/>
      <c r="H6" s="225"/>
      <c r="I6" s="222"/>
      <c r="J6" s="222"/>
      <c r="K6" s="222"/>
      <c r="L6" s="222"/>
      <c r="M6" s="226"/>
      <c r="N6" s="227"/>
      <c r="O6" s="227"/>
      <c r="P6" s="226"/>
      <c r="Q6" s="222"/>
    </row>
    <row r="7" spans="1:20" ht="4.5" customHeight="1" thickTop="1">
      <c r="B7" s="213"/>
      <c r="D7" s="214"/>
      <c r="E7" s="228"/>
      <c r="F7" s="228"/>
      <c r="H7" s="213"/>
      <c r="M7" s="214"/>
      <c r="O7" s="213"/>
      <c r="P7" s="213"/>
      <c r="Q7" s="216"/>
    </row>
    <row r="8" spans="1:20" s="353" customFormat="1" ht="11.25" customHeight="1">
      <c r="A8" s="347" t="s">
        <v>210</v>
      </c>
      <c r="B8" s="296"/>
      <c r="C8" s="296"/>
      <c r="D8" s="296"/>
      <c r="E8" s="296"/>
      <c r="F8" s="296"/>
      <c r="G8" s="296"/>
      <c r="H8" s="348"/>
      <c r="I8" s="349"/>
      <c r="J8" s="350" t="s">
        <v>199</v>
      </c>
      <c r="K8" s="350"/>
      <c r="L8" s="350"/>
      <c r="M8" s="350"/>
      <c r="N8" s="350"/>
      <c r="O8" s="351"/>
      <c r="P8" s="351"/>
      <c r="Q8" s="352"/>
    </row>
    <row r="9" spans="1:20" s="488" customFormat="1" ht="15" customHeight="1">
      <c r="A9" s="485" t="s">
        <v>200</v>
      </c>
      <c r="B9" s="1090" t="s">
        <v>201</v>
      </c>
      <c r="C9" s="1092"/>
      <c r="D9" s="485" t="s">
        <v>211</v>
      </c>
      <c r="E9" s="485" t="s">
        <v>212</v>
      </c>
      <c r="F9" s="487" t="s">
        <v>203</v>
      </c>
      <c r="G9" s="485" t="s">
        <v>204</v>
      </c>
      <c r="H9" s="483" t="s">
        <v>213</v>
      </c>
      <c r="I9" s="485"/>
      <c r="J9" s="486" t="s">
        <v>200</v>
      </c>
      <c r="K9" s="1090" t="s">
        <v>201</v>
      </c>
      <c r="L9" s="1091"/>
      <c r="M9" s="1092"/>
      <c r="N9" s="474" t="s">
        <v>214</v>
      </c>
      <c r="O9" s="473" t="s">
        <v>203</v>
      </c>
      <c r="P9" s="473" t="s">
        <v>204</v>
      </c>
      <c r="Q9" s="473" t="s">
        <v>213</v>
      </c>
    </row>
    <row r="10" spans="1:20" s="369" customFormat="1" ht="12" customHeight="1">
      <c r="A10" s="357"/>
      <c r="B10" s="430"/>
      <c r="C10" s="431"/>
      <c r="D10" s="357"/>
      <c r="E10" s="357"/>
      <c r="F10" s="357"/>
      <c r="G10" s="357"/>
      <c r="H10" s="357"/>
      <c r="I10" s="368"/>
      <c r="J10" s="367"/>
      <c r="K10" s="359"/>
      <c r="L10" s="355"/>
      <c r="M10" s="356"/>
      <c r="N10" s="357"/>
      <c r="O10" s="357"/>
      <c r="P10" s="915" t="str">
        <f t="shared" ref="P10" si="0">IF(O10&lt;&gt;"",O10+6,"")</f>
        <v/>
      </c>
      <c r="Q10" s="229"/>
      <c r="R10" s="433"/>
      <c r="S10" s="433"/>
      <c r="T10" s="433"/>
    </row>
    <row r="11" spans="1:20" s="369" customFormat="1" ht="12" customHeight="1">
      <c r="A11" s="362"/>
      <c r="B11" s="430"/>
      <c r="C11" s="431"/>
      <c r="D11" s="357"/>
      <c r="E11" s="357"/>
      <c r="F11" s="357"/>
      <c r="G11" s="357"/>
      <c r="H11" s="357"/>
      <c r="I11" s="370"/>
      <c r="J11" s="436"/>
      <c r="K11" s="359"/>
      <c r="L11" s="355"/>
      <c r="M11" s="356"/>
      <c r="N11" s="360"/>
      <c r="O11" s="357"/>
      <c r="P11" s="915" t="str">
        <f t="shared" ref="P11" si="1">IF(O11&lt;&gt;"",O11+6,"")</f>
        <v/>
      </c>
      <c r="Q11" s="229"/>
      <c r="R11" s="433"/>
      <c r="S11" s="433"/>
      <c r="T11" s="433"/>
    </row>
    <row r="12" spans="1:20" s="369" customFormat="1" ht="12" customHeight="1">
      <c r="A12" s="362"/>
      <c r="B12" s="430"/>
      <c r="C12" s="431"/>
      <c r="D12" s="357"/>
      <c r="E12" s="357"/>
      <c r="F12" s="357"/>
      <c r="G12" s="357"/>
      <c r="H12" s="357"/>
      <c r="I12" s="370"/>
      <c r="J12" s="436"/>
      <c r="K12" s="359"/>
      <c r="L12" s="355"/>
      <c r="M12" s="356"/>
      <c r="N12" s="360"/>
      <c r="O12" s="357"/>
      <c r="P12" s="915" t="str">
        <f t="shared" ref="P12" si="2">IF(O12&lt;&gt;"",O12+6,"")</f>
        <v/>
      </c>
      <c r="Q12" s="229"/>
      <c r="R12" s="433"/>
      <c r="S12" s="433"/>
      <c r="T12" s="433"/>
    </row>
    <row r="13" spans="1:20" s="369" customFormat="1" ht="12" customHeight="1">
      <c r="A13" s="362"/>
      <c r="B13" s="430"/>
      <c r="C13" s="431"/>
      <c r="D13" s="357"/>
      <c r="E13" s="357"/>
      <c r="F13" s="357"/>
      <c r="G13" s="357"/>
      <c r="H13" s="357"/>
      <c r="I13" s="370"/>
      <c r="J13" s="437"/>
      <c r="K13" s="359"/>
      <c r="L13" s="355"/>
      <c r="M13" s="356"/>
      <c r="N13" s="360"/>
      <c r="O13" s="357"/>
      <c r="P13" s="915" t="str">
        <f t="shared" ref="P13:P15" si="3">IF(O13&lt;&gt;"",O13+6,"")</f>
        <v/>
      </c>
      <c r="Q13" s="229"/>
      <c r="R13" s="433"/>
      <c r="S13" s="433"/>
      <c r="T13" s="433"/>
    </row>
    <row r="14" spans="1:20" s="369" customFormat="1" ht="12" customHeight="1">
      <c r="A14" s="362"/>
      <c r="B14" s="430"/>
      <c r="C14" s="431"/>
      <c r="D14" s="357"/>
      <c r="E14" s="357"/>
      <c r="F14" s="357"/>
      <c r="G14" s="357"/>
      <c r="H14" s="357"/>
      <c r="I14" s="370"/>
      <c r="J14" s="436"/>
      <c r="K14" s="359"/>
      <c r="L14" s="355"/>
      <c r="M14" s="356"/>
      <c r="N14" s="360"/>
      <c r="O14" s="357"/>
      <c r="P14" s="915" t="str">
        <f t="shared" si="3"/>
        <v/>
      </c>
      <c r="Q14" s="229"/>
      <c r="R14" s="433"/>
      <c r="S14" s="433"/>
      <c r="T14" s="433"/>
    </row>
    <row r="15" spans="1:20" s="369" customFormat="1" ht="12" customHeight="1">
      <c r="A15" s="362"/>
      <c r="B15" s="430"/>
      <c r="C15" s="431"/>
      <c r="D15" s="357"/>
      <c r="E15" s="357"/>
      <c r="F15" s="357"/>
      <c r="G15" s="357"/>
      <c r="H15" s="357"/>
      <c r="I15" s="370"/>
      <c r="J15" s="436"/>
      <c r="K15" s="359"/>
      <c r="L15" s="355"/>
      <c r="M15" s="356"/>
      <c r="N15" s="360"/>
      <c r="O15" s="357"/>
      <c r="P15" s="915" t="str">
        <f t="shared" si="3"/>
        <v/>
      </c>
      <c r="Q15" s="229"/>
      <c r="R15" s="433"/>
      <c r="S15" s="433"/>
      <c r="T15" s="433"/>
    </row>
    <row r="16" spans="1:20" s="369" customFormat="1" ht="12" customHeight="1">
      <c r="A16" s="362"/>
      <c r="B16" s="430"/>
      <c r="C16" s="431"/>
      <c r="D16" s="357"/>
      <c r="E16" s="357"/>
      <c r="F16" s="357"/>
      <c r="G16" s="357"/>
      <c r="H16" s="357"/>
      <c r="I16" s="370"/>
      <c r="J16" s="437"/>
      <c r="K16" s="359"/>
      <c r="L16" s="355"/>
      <c r="M16" s="356"/>
      <c r="N16" s="360"/>
      <c r="O16" s="357"/>
      <c r="P16" s="915" t="str">
        <f t="shared" ref="P16:P32" si="4">IF(O16&lt;&gt;"",O16+6,"")</f>
        <v/>
      </c>
      <c r="Q16" s="229"/>
      <c r="R16" s="433"/>
      <c r="S16" s="433"/>
      <c r="T16" s="433"/>
    </row>
    <row r="17" spans="1:20" s="369" customFormat="1" ht="12" customHeight="1">
      <c r="A17" s="362"/>
      <c r="B17" s="430"/>
      <c r="C17" s="431"/>
      <c r="D17" s="357"/>
      <c r="E17" s="357"/>
      <c r="F17" s="357"/>
      <c r="G17" s="357"/>
      <c r="H17" s="357"/>
      <c r="I17" s="370"/>
      <c r="J17" s="436"/>
      <c r="K17" s="359"/>
      <c r="L17" s="355"/>
      <c r="M17" s="356"/>
      <c r="N17" s="360"/>
      <c r="O17" s="357"/>
      <c r="P17" s="915" t="str">
        <f t="shared" si="4"/>
        <v/>
      </c>
      <c r="Q17" s="229"/>
      <c r="R17" s="433"/>
      <c r="S17" s="433"/>
      <c r="T17" s="433"/>
    </row>
    <row r="18" spans="1:20" s="369" customFormat="1" ht="12" customHeight="1">
      <c r="A18" s="362"/>
      <c r="B18" s="430"/>
      <c r="C18" s="431"/>
      <c r="D18" s="357"/>
      <c r="E18" s="357"/>
      <c r="F18" s="357"/>
      <c r="G18" s="357"/>
      <c r="H18" s="357"/>
      <c r="I18" s="370"/>
      <c r="J18" s="436"/>
      <c r="K18" s="359"/>
      <c r="L18" s="355"/>
      <c r="M18" s="356"/>
      <c r="N18" s="360"/>
      <c r="O18" s="357"/>
      <c r="P18" s="915" t="str">
        <f t="shared" si="4"/>
        <v/>
      </c>
      <c r="Q18" s="229"/>
      <c r="R18" s="433"/>
      <c r="S18" s="433"/>
      <c r="T18" s="433"/>
    </row>
    <row r="19" spans="1:20" s="369" customFormat="1" ht="12" customHeight="1">
      <c r="A19" s="362"/>
      <c r="B19" s="430"/>
      <c r="C19" s="431"/>
      <c r="D19" s="357"/>
      <c r="E19" s="357"/>
      <c r="F19" s="357"/>
      <c r="G19" s="357"/>
      <c r="H19" s="357"/>
      <c r="I19" s="370"/>
      <c r="J19" s="437"/>
      <c r="K19" s="359"/>
      <c r="L19" s="355"/>
      <c r="M19" s="356"/>
      <c r="N19" s="360"/>
      <c r="O19" s="357"/>
      <c r="P19" s="915" t="str">
        <f t="shared" si="4"/>
        <v/>
      </c>
      <c r="Q19" s="229"/>
      <c r="R19" s="433"/>
      <c r="S19" s="433"/>
      <c r="T19" s="433"/>
    </row>
    <row r="20" spans="1:20" s="369" customFormat="1" ht="12" customHeight="1">
      <c r="A20" s="362"/>
      <c r="B20" s="430"/>
      <c r="C20" s="431"/>
      <c r="D20" s="357"/>
      <c r="E20" s="357"/>
      <c r="F20" s="357"/>
      <c r="G20" s="357"/>
      <c r="H20" s="357"/>
      <c r="I20" s="370"/>
      <c r="J20" s="436"/>
      <c r="K20" s="359"/>
      <c r="L20" s="355"/>
      <c r="M20" s="356"/>
      <c r="N20" s="360"/>
      <c r="O20" s="357"/>
      <c r="P20" s="915" t="str">
        <f t="shared" si="4"/>
        <v/>
      </c>
      <c r="Q20" s="229"/>
      <c r="R20" s="433"/>
      <c r="S20" s="433"/>
      <c r="T20" s="433"/>
    </row>
    <row r="21" spans="1:20" s="369" customFormat="1" ht="12" customHeight="1">
      <c r="A21" s="362"/>
      <c r="B21" s="430"/>
      <c r="C21" s="431"/>
      <c r="D21" s="357"/>
      <c r="E21" s="357"/>
      <c r="F21" s="357"/>
      <c r="G21" s="357"/>
      <c r="H21" s="357"/>
      <c r="I21" s="370"/>
      <c r="J21" s="436"/>
      <c r="K21" s="359"/>
      <c r="L21" s="355"/>
      <c r="M21" s="356"/>
      <c r="N21" s="360"/>
      <c r="O21" s="357"/>
      <c r="P21" s="915" t="str">
        <f t="shared" si="4"/>
        <v/>
      </c>
      <c r="Q21" s="229"/>
      <c r="R21" s="433"/>
      <c r="S21" s="433"/>
      <c r="T21" s="433"/>
    </row>
    <row r="22" spans="1:20" s="369" customFormat="1" ht="12" customHeight="1">
      <c r="A22" s="362"/>
      <c r="B22" s="430"/>
      <c r="C22" s="431"/>
      <c r="D22" s="357"/>
      <c r="E22" s="357"/>
      <c r="F22" s="357"/>
      <c r="G22" s="357"/>
      <c r="H22" s="357"/>
      <c r="I22" s="370"/>
      <c r="J22" s="437"/>
      <c r="K22" s="359"/>
      <c r="L22" s="355"/>
      <c r="M22" s="356"/>
      <c r="N22" s="360"/>
      <c r="O22" s="357"/>
      <c r="P22" s="915" t="str">
        <f t="shared" si="4"/>
        <v/>
      </c>
      <c r="Q22" s="229"/>
      <c r="R22" s="433"/>
      <c r="S22" s="433"/>
      <c r="T22" s="433"/>
    </row>
    <row r="23" spans="1:20" s="369" customFormat="1" ht="12" customHeight="1">
      <c r="A23" s="362"/>
      <c r="B23" s="430"/>
      <c r="C23" s="431"/>
      <c r="D23" s="357"/>
      <c r="E23" s="357"/>
      <c r="F23" s="357"/>
      <c r="G23" s="357"/>
      <c r="H23" s="357"/>
      <c r="I23" s="370"/>
      <c r="J23" s="436"/>
      <c r="K23" s="359"/>
      <c r="L23" s="355"/>
      <c r="M23" s="356"/>
      <c r="N23" s="360"/>
      <c r="O23" s="357"/>
      <c r="P23" s="915" t="str">
        <f t="shared" si="4"/>
        <v/>
      </c>
      <c r="Q23" s="229"/>
      <c r="R23" s="433"/>
      <c r="S23" s="433"/>
      <c r="T23" s="433"/>
    </row>
    <row r="24" spans="1:20" s="369" customFormat="1" ht="12" customHeight="1">
      <c r="A24" s="362"/>
      <c r="B24" s="430"/>
      <c r="C24" s="431"/>
      <c r="D24" s="357"/>
      <c r="E24" s="357"/>
      <c r="F24" s="357"/>
      <c r="G24" s="357"/>
      <c r="H24" s="357"/>
      <c r="I24" s="370"/>
      <c r="J24" s="436"/>
      <c r="K24" s="359"/>
      <c r="L24" s="355"/>
      <c r="M24" s="356"/>
      <c r="N24" s="360"/>
      <c r="O24" s="357"/>
      <c r="P24" s="915" t="str">
        <f t="shared" si="4"/>
        <v/>
      </c>
      <c r="Q24" s="229"/>
      <c r="R24" s="433"/>
      <c r="S24" s="433"/>
      <c r="T24" s="433"/>
    </row>
    <row r="25" spans="1:20" s="369" customFormat="1" ht="12" customHeight="1">
      <c r="A25" s="362"/>
      <c r="B25" s="430"/>
      <c r="C25" s="431"/>
      <c r="D25" s="357"/>
      <c r="E25" s="357"/>
      <c r="F25" s="357"/>
      <c r="G25" s="357"/>
      <c r="H25" s="357"/>
      <c r="I25" s="370"/>
      <c r="J25" s="436"/>
      <c r="K25" s="359"/>
      <c r="L25" s="355"/>
      <c r="M25" s="356"/>
      <c r="N25" s="360"/>
      <c r="O25" s="357"/>
      <c r="P25" s="915" t="str">
        <f t="shared" ref="P25:P28" si="5">IF(O25&lt;&gt;"",O25+6,"")</f>
        <v/>
      </c>
      <c r="Q25" s="229"/>
      <c r="R25" s="433"/>
      <c r="S25" s="433"/>
      <c r="T25" s="433"/>
    </row>
    <row r="26" spans="1:20" s="369" customFormat="1" ht="12" customHeight="1">
      <c r="A26" s="362"/>
      <c r="B26" s="430"/>
      <c r="C26" s="431"/>
      <c r="D26" s="357"/>
      <c r="E26" s="357"/>
      <c r="F26" s="357"/>
      <c r="G26" s="357"/>
      <c r="H26" s="357"/>
      <c r="I26" s="370"/>
      <c r="J26" s="436"/>
      <c r="K26" s="359"/>
      <c r="L26" s="355"/>
      <c r="M26" s="356"/>
      <c r="N26" s="360"/>
      <c r="O26" s="357"/>
      <c r="P26" s="915" t="str">
        <f t="shared" si="5"/>
        <v/>
      </c>
      <c r="Q26" s="229"/>
      <c r="R26" s="433"/>
      <c r="S26" s="433"/>
      <c r="T26" s="433"/>
    </row>
    <row r="27" spans="1:20" s="369" customFormat="1" ht="12" customHeight="1">
      <c r="A27" s="362"/>
      <c r="B27" s="430"/>
      <c r="C27" s="431"/>
      <c r="D27" s="357"/>
      <c r="E27" s="357"/>
      <c r="F27" s="357"/>
      <c r="G27" s="357"/>
      <c r="H27" s="357"/>
      <c r="I27" s="370"/>
      <c r="J27" s="361"/>
      <c r="K27" s="355"/>
      <c r="L27" s="355"/>
      <c r="M27" s="356"/>
      <c r="N27" s="435"/>
      <c r="O27" s="357"/>
      <c r="P27" s="915" t="str">
        <f t="shared" si="5"/>
        <v/>
      </c>
      <c r="Q27" s="229"/>
      <c r="R27" s="433"/>
      <c r="S27" s="433"/>
      <c r="T27" s="433"/>
    </row>
    <row r="28" spans="1:20" s="369" customFormat="1" ht="12" customHeight="1">
      <c r="A28" s="362"/>
      <c r="B28" s="430"/>
      <c r="C28" s="431"/>
      <c r="D28" s="357"/>
      <c r="E28" s="357"/>
      <c r="F28" s="357"/>
      <c r="G28" s="357"/>
      <c r="H28" s="357"/>
      <c r="I28" s="370"/>
      <c r="J28" s="357"/>
      <c r="K28" s="359"/>
      <c r="L28" s="355"/>
      <c r="M28" s="356"/>
      <c r="N28" s="435"/>
      <c r="O28" s="357"/>
      <c r="P28" s="915" t="str">
        <f t="shared" si="5"/>
        <v/>
      </c>
      <c r="Q28" s="229"/>
      <c r="R28" s="433"/>
      <c r="S28" s="433"/>
      <c r="T28" s="433"/>
    </row>
    <row r="29" spans="1:20" s="369" customFormat="1" ht="12" customHeight="1">
      <c r="A29" s="362"/>
      <c r="B29" s="430"/>
      <c r="C29" s="431"/>
      <c r="D29" s="357"/>
      <c r="E29" s="357"/>
      <c r="F29" s="357"/>
      <c r="G29" s="357"/>
      <c r="H29" s="357"/>
      <c r="I29" s="370"/>
      <c r="J29" s="436"/>
      <c r="K29" s="359"/>
      <c r="L29" s="355"/>
      <c r="M29" s="356"/>
      <c r="N29" s="360"/>
      <c r="O29" s="357"/>
      <c r="P29" s="915" t="str">
        <f t="shared" si="4"/>
        <v/>
      </c>
      <c r="Q29" s="229"/>
      <c r="R29" s="433"/>
      <c r="S29" s="433"/>
      <c r="T29" s="433"/>
    </row>
    <row r="30" spans="1:20" s="369" customFormat="1" ht="12" customHeight="1">
      <c r="A30" s="362"/>
      <c r="B30" s="430"/>
      <c r="C30" s="431"/>
      <c r="D30" s="357"/>
      <c r="E30" s="357"/>
      <c r="F30" s="357"/>
      <c r="G30" s="357"/>
      <c r="H30" s="357"/>
      <c r="I30" s="370"/>
      <c r="J30" s="436"/>
      <c r="K30" s="359"/>
      <c r="L30" s="355"/>
      <c r="M30" s="356"/>
      <c r="N30" s="360"/>
      <c r="O30" s="357"/>
      <c r="P30" s="915" t="str">
        <f t="shared" si="4"/>
        <v/>
      </c>
      <c r="Q30" s="229"/>
      <c r="R30" s="433"/>
      <c r="S30" s="433"/>
      <c r="T30" s="433"/>
    </row>
    <row r="31" spans="1:20" s="369" customFormat="1" ht="12" customHeight="1">
      <c r="A31" s="362"/>
      <c r="B31" s="430"/>
      <c r="C31" s="431"/>
      <c r="D31" s="357"/>
      <c r="E31" s="357"/>
      <c r="F31" s="357"/>
      <c r="G31" s="357"/>
      <c r="H31" s="357"/>
      <c r="I31" s="370"/>
      <c r="J31" s="361"/>
      <c r="K31" s="355"/>
      <c r="L31" s="355"/>
      <c r="M31" s="356"/>
      <c r="N31" s="435"/>
      <c r="O31" s="357"/>
      <c r="P31" s="915" t="str">
        <f t="shared" si="4"/>
        <v/>
      </c>
      <c r="Q31" s="229"/>
      <c r="R31" s="433"/>
      <c r="S31" s="433"/>
      <c r="T31" s="433"/>
    </row>
    <row r="32" spans="1:20" s="369" customFormat="1" ht="12" customHeight="1">
      <c r="A32" s="362"/>
      <c r="B32" s="430"/>
      <c r="C32" s="431"/>
      <c r="D32" s="357"/>
      <c r="E32" s="357"/>
      <c r="F32" s="357"/>
      <c r="G32" s="357"/>
      <c r="H32" s="357"/>
      <c r="I32" s="370"/>
      <c r="J32" s="357"/>
      <c r="K32" s="359"/>
      <c r="L32" s="355"/>
      <c r="M32" s="356"/>
      <c r="N32" s="435"/>
      <c r="O32" s="357"/>
      <c r="P32" s="915" t="str">
        <f t="shared" si="4"/>
        <v/>
      </c>
      <c r="Q32" s="229"/>
      <c r="R32" s="433"/>
      <c r="S32" s="433"/>
      <c r="T32" s="433"/>
    </row>
    <row r="33" spans="1:82" s="369" customFormat="1" ht="12" customHeight="1">
      <c r="A33" s="362"/>
      <c r="B33" s="430"/>
      <c r="C33" s="431"/>
      <c r="D33" s="357"/>
      <c r="E33" s="357"/>
      <c r="F33" s="357"/>
      <c r="G33" s="357"/>
      <c r="H33" s="357"/>
      <c r="I33" s="370"/>
      <c r="J33" s="361"/>
      <c r="K33" s="355"/>
      <c r="L33" s="355"/>
      <c r="M33" s="356"/>
      <c r="N33" s="435"/>
      <c r="O33" s="357"/>
      <c r="P33" s="915" t="str">
        <f t="shared" ref="P33" si="6">IF(O33&lt;&gt;"",O33+6,"")</f>
        <v/>
      </c>
      <c r="Q33" s="229"/>
      <c r="R33" s="433"/>
      <c r="S33" s="433"/>
      <c r="T33" s="433"/>
    </row>
    <row r="34" spans="1:82" s="369" customFormat="1" ht="12" customHeight="1">
      <c r="A34" s="362"/>
      <c r="B34" s="430"/>
      <c r="C34" s="431"/>
      <c r="D34" s="357"/>
      <c r="E34" s="357"/>
      <c r="F34" s="357"/>
      <c r="G34" s="357"/>
      <c r="H34" s="357"/>
      <c r="I34" s="370"/>
      <c r="J34" s="434" t="s">
        <v>206</v>
      </c>
      <c r="K34" s="434"/>
      <c r="L34" s="355"/>
      <c r="M34" s="356"/>
      <c r="N34" s="359"/>
      <c r="O34" s="429"/>
      <c r="P34" s="429"/>
      <c r="Q34" s="471"/>
      <c r="R34" s="433"/>
      <c r="S34" s="433"/>
      <c r="T34" s="433"/>
    </row>
    <row r="35" spans="1:82" s="353" customFormat="1" ht="12" customHeight="1">
      <c r="A35" s="491"/>
      <c r="B35" s="4"/>
      <c r="C35" s="4"/>
      <c r="D35" s="4"/>
      <c r="E35" s="4"/>
      <c r="F35" s="4"/>
      <c r="G35" s="4"/>
      <c r="H35" s="4"/>
      <c r="I35" s="363"/>
      <c r="J35" s="363"/>
      <c r="K35" s="363"/>
      <c r="L35" s="363"/>
      <c r="M35" s="363"/>
      <c r="N35" s="363"/>
      <c r="O35" s="364"/>
      <c r="P35" s="364"/>
      <c r="Q35" s="492"/>
    </row>
    <row r="36" spans="1:82" s="353" customFormat="1" ht="12" customHeight="1">
      <c r="A36" s="347" t="s">
        <v>207</v>
      </c>
      <c r="B36" s="351"/>
      <c r="C36" s="351"/>
      <c r="D36" s="351"/>
      <c r="E36" s="351"/>
      <c r="F36" s="351"/>
      <c r="G36" s="351"/>
      <c r="H36" s="365"/>
      <c r="I36" s="365"/>
      <c r="J36" s="365"/>
      <c r="K36" s="365"/>
      <c r="L36" s="365"/>
      <c r="M36" s="365"/>
      <c r="N36" s="365"/>
      <c r="O36" s="365"/>
      <c r="P36" s="365"/>
      <c r="Q36" s="478"/>
    </row>
    <row r="37" spans="1:82" s="369" customFormat="1" ht="15" customHeight="1">
      <c r="A37" s="483" t="s">
        <v>200</v>
      </c>
      <c r="B37" s="1090" t="s">
        <v>201</v>
      </c>
      <c r="C37" s="1091"/>
      <c r="D37" s="1092"/>
      <c r="E37" s="484" t="s">
        <v>202</v>
      </c>
      <c r="F37" s="483" t="s">
        <v>208</v>
      </c>
      <c r="G37" s="899" t="s">
        <v>209</v>
      </c>
      <c r="H37" s="1090" t="s">
        <v>205</v>
      </c>
      <c r="I37" s="1091"/>
      <c r="J37" s="1091"/>
      <c r="K37" s="1091"/>
      <c r="L37" s="1091"/>
      <c r="M37" s="1091"/>
      <c r="N37" s="1091"/>
      <c r="O37" s="1091"/>
      <c r="P37" s="1091"/>
      <c r="Q37" s="1092"/>
    </row>
    <row r="38" spans="1:82" s="369" customFormat="1" ht="12" customHeight="1">
      <c r="A38" s="354"/>
      <c r="B38" s="359"/>
      <c r="C38" s="366"/>
      <c r="D38" s="429"/>
      <c r="E38" s="428"/>
      <c r="F38" s="357"/>
      <c r="G38" s="428"/>
      <c r="H38" s="916"/>
      <c r="I38" s="917"/>
      <c r="J38" s="917"/>
      <c r="K38" s="917"/>
      <c r="L38" s="917"/>
      <c r="M38" s="917"/>
      <c r="N38" s="917"/>
      <c r="O38" s="917"/>
      <c r="P38" s="917"/>
      <c r="Q38" s="918"/>
      <c r="R38" s="433"/>
      <c r="S38" s="433"/>
      <c r="T38" s="433"/>
      <c r="U38" s="433"/>
      <c r="V38" s="433"/>
      <c r="W38" s="433"/>
      <c r="X38" s="433"/>
      <c r="Y38" s="433"/>
      <c r="Z38" s="433"/>
      <c r="AA38" s="433"/>
      <c r="AB38" s="433"/>
      <c r="AC38" s="433"/>
      <c r="AD38" s="433"/>
      <c r="AE38" s="433"/>
      <c r="AF38" s="433"/>
      <c r="AG38" s="433"/>
      <c r="AH38" s="433"/>
      <c r="AI38" s="433"/>
      <c r="AJ38" s="433"/>
      <c r="AK38" s="433"/>
      <c r="AL38" s="433"/>
      <c r="AM38" s="433"/>
      <c r="AN38" s="433"/>
      <c r="AO38" s="433"/>
      <c r="AP38" s="433"/>
      <c r="AQ38" s="433"/>
      <c r="AR38" s="433"/>
      <c r="AS38" s="433"/>
      <c r="AT38" s="433"/>
      <c r="AU38" s="433"/>
      <c r="AV38" s="433"/>
      <c r="AW38" s="433"/>
      <c r="AX38" s="433"/>
      <c r="AY38" s="433"/>
      <c r="AZ38" s="433"/>
      <c r="BA38" s="433"/>
      <c r="BB38" s="433"/>
      <c r="BC38" s="433"/>
      <c r="BD38" s="433"/>
      <c r="BE38" s="433"/>
      <c r="BF38" s="433"/>
      <c r="BG38" s="433"/>
      <c r="BH38" s="433"/>
      <c r="BI38" s="433"/>
      <c r="BJ38" s="433"/>
      <c r="BK38" s="433"/>
      <c r="BL38" s="433"/>
      <c r="BM38" s="433"/>
      <c r="BN38" s="433"/>
      <c r="BO38" s="433"/>
      <c r="BP38" s="433"/>
      <c r="BQ38" s="433"/>
      <c r="BR38" s="433"/>
      <c r="BS38" s="433"/>
      <c r="BT38" s="433"/>
      <c r="BU38" s="433"/>
      <c r="BV38" s="433"/>
      <c r="BW38" s="433"/>
      <c r="BX38" s="433"/>
      <c r="BY38" s="433"/>
      <c r="BZ38" s="433"/>
      <c r="CA38" s="433"/>
      <c r="CB38" s="433"/>
      <c r="CC38" s="433"/>
      <c r="CD38" s="433"/>
    </row>
    <row r="39" spans="1:82" s="369" customFormat="1" ht="12" customHeight="1">
      <c r="A39" s="358"/>
      <c r="B39" s="430"/>
      <c r="C39" s="366"/>
      <c r="D39" s="471"/>
      <c r="E39" s="428"/>
      <c r="F39" s="357"/>
      <c r="G39" s="428"/>
      <c r="H39" s="916"/>
      <c r="I39" s="917"/>
      <c r="J39" s="917"/>
      <c r="K39" s="917"/>
      <c r="L39" s="917"/>
      <c r="M39" s="917"/>
      <c r="N39" s="917"/>
      <c r="O39" s="917"/>
      <c r="P39" s="917"/>
      <c r="Q39" s="918"/>
      <c r="R39" s="433"/>
      <c r="S39" s="433"/>
      <c r="T39" s="433"/>
      <c r="U39" s="433"/>
      <c r="V39" s="433"/>
      <c r="W39" s="433"/>
      <c r="X39" s="433"/>
      <c r="Y39" s="433"/>
      <c r="Z39" s="433"/>
      <c r="AA39" s="433"/>
      <c r="AB39" s="433"/>
      <c r="AC39" s="433"/>
      <c r="AD39" s="433"/>
      <c r="AE39" s="433"/>
      <c r="AF39" s="433"/>
      <c r="AG39" s="433"/>
      <c r="AH39" s="433"/>
      <c r="AI39" s="433"/>
      <c r="AJ39" s="433"/>
      <c r="AK39" s="433"/>
      <c r="AL39" s="433"/>
      <c r="AM39" s="433"/>
      <c r="AN39" s="433"/>
      <c r="AO39" s="433"/>
      <c r="AP39" s="433"/>
      <c r="AQ39" s="433"/>
      <c r="AR39" s="433"/>
      <c r="AS39" s="433"/>
      <c r="AT39" s="433"/>
      <c r="AU39" s="433"/>
      <c r="AV39" s="433"/>
      <c r="AW39" s="433"/>
      <c r="AX39" s="433"/>
      <c r="AY39" s="433"/>
      <c r="AZ39" s="433"/>
      <c r="BA39" s="433"/>
      <c r="BB39" s="433"/>
      <c r="BC39" s="433"/>
      <c r="BD39" s="433"/>
      <c r="BE39" s="433"/>
      <c r="BF39" s="433"/>
      <c r="BG39" s="433"/>
      <c r="BH39" s="433"/>
      <c r="BI39" s="433"/>
      <c r="BJ39" s="433"/>
      <c r="BK39" s="433"/>
      <c r="BL39" s="433"/>
      <c r="BM39" s="433"/>
      <c r="BN39" s="433"/>
      <c r="BO39" s="433"/>
      <c r="BP39" s="433"/>
      <c r="BQ39" s="433"/>
      <c r="BR39" s="433"/>
      <c r="BS39" s="433"/>
      <c r="BT39" s="433"/>
      <c r="BU39" s="433"/>
      <c r="BV39" s="433"/>
      <c r="BW39" s="433"/>
      <c r="BX39" s="433"/>
      <c r="BY39" s="433"/>
      <c r="BZ39" s="433"/>
      <c r="CA39" s="433"/>
      <c r="CB39" s="433"/>
      <c r="CC39" s="433"/>
      <c r="CD39" s="433"/>
    </row>
    <row r="40" spans="1:82" s="369" customFormat="1" ht="12" customHeight="1">
      <c r="A40" s="358"/>
      <c r="B40" s="430"/>
      <c r="C40" s="366"/>
      <c r="D40" s="429"/>
      <c r="E40" s="428"/>
      <c r="F40" s="357"/>
      <c r="G40" s="428"/>
      <c r="H40" s="916"/>
      <c r="I40" s="917"/>
      <c r="J40" s="917"/>
      <c r="K40" s="917"/>
      <c r="L40" s="917"/>
      <c r="M40" s="917"/>
      <c r="N40" s="917"/>
      <c r="O40" s="917"/>
      <c r="P40" s="917"/>
      <c r="Q40" s="918"/>
      <c r="R40" s="433"/>
      <c r="S40" s="433"/>
      <c r="T40" s="433"/>
      <c r="U40" s="433"/>
      <c r="V40" s="433"/>
      <c r="W40" s="433"/>
      <c r="X40" s="433"/>
      <c r="Y40" s="433"/>
      <c r="Z40" s="433"/>
      <c r="AA40" s="433"/>
      <c r="AB40" s="433"/>
      <c r="AC40" s="433"/>
      <c r="AD40" s="433"/>
      <c r="AE40" s="433"/>
      <c r="AF40" s="433"/>
      <c r="AG40" s="433"/>
      <c r="AH40" s="433"/>
      <c r="AI40" s="433"/>
      <c r="AJ40" s="433"/>
      <c r="AK40" s="433"/>
      <c r="AL40" s="433"/>
      <c r="AM40" s="433"/>
      <c r="AN40" s="433"/>
      <c r="AO40" s="433"/>
      <c r="AP40" s="433"/>
      <c r="AQ40" s="433"/>
      <c r="AR40" s="433"/>
      <c r="AS40" s="433"/>
      <c r="AT40" s="433"/>
      <c r="AU40" s="433"/>
      <c r="AV40" s="433"/>
      <c r="AW40" s="433"/>
      <c r="AX40" s="433"/>
      <c r="AY40" s="433"/>
      <c r="AZ40" s="433"/>
      <c r="BA40" s="433"/>
      <c r="BB40" s="433"/>
      <c r="BC40" s="433"/>
      <c r="BD40" s="433"/>
      <c r="BE40" s="433"/>
      <c r="BF40" s="433"/>
      <c r="BG40" s="433"/>
      <c r="BH40" s="433"/>
      <c r="BI40" s="433"/>
      <c r="BJ40" s="433"/>
      <c r="BK40" s="433"/>
      <c r="BL40" s="433"/>
      <c r="BM40" s="433"/>
      <c r="BN40" s="433"/>
      <c r="BO40" s="433"/>
      <c r="BP40" s="433"/>
      <c r="BQ40" s="433"/>
      <c r="BR40" s="433"/>
      <c r="BS40" s="433"/>
      <c r="BT40" s="433"/>
      <c r="BU40" s="433"/>
      <c r="BV40" s="433"/>
      <c r="BW40" s="433"/>
      <c r="BX40" s="433"/>
      <c r="BY40" s="433"/>
      <c r="BZ40" s="433"/>
      <c r="CA40" s="433"/>
      <c r="CB40" s="433"/>
      <c r="CC40" s="433"/>
      <c r="CD40" s="433"/>
    </row>
    <row r="41" spans="1:82" s="369" customFormat="1" ht="12" customHeight="1">
      <c r="A41" s="358"/>
      <c r="B41" s="430"/>
      <c r="C41" s="366"/>
      <c r="D41" s="471"/>
      <c r="E41" s="428"/>
      <c r="F41" s="357"/>
      <c r="G41" s="428"/>
      <c r="H41" s="916"/>
      <c r="I41" s="917"/>
      <c r="J41" s="917"/>
      <c r="K41" s="917"/>
      <c r="L41" s="917"/>
      <c r="M41" s="917"/>
      <c r="N41" s="917"/>
      <c r="O41" s="917"/>
      <c r="P41" s="917"/>
      <c r="Q41" s="918"/>
      <c r="R41" s="433"/>
      <c r="S41" s="433"/>
      <c r="T41" s="433"/>
      <c r="U41" s="433"/>
      <c r="V41" s="433"/>
      <c r="W41" s="433"/>
      <c r="X41" s="433"/>
      <c r="Y41" s="433"/>
      <c r="Z41" s="433"/>
      <c r="AA41" s="433"/>
      <c r="AB41" s="433"/>
      <c r="AC41" s="433"/>
      <c r="AD41" s="433"/>
      <c r="AE41" s="433"/>
      <c r="AF41" s="433"/>
      <c r="AG41" s="433"/>
      <c r="AH41" s="433"/>
      <c r="AI41" s="433"/>
      <c r="AJ41" s="433"/>
      <c r="AK41" s="433"/>
      <c r="AL41" s="433"/>
      <c r="AM41" s="433"/>
      <c r="AN41" s="433"/>
      <c r="AO41" s="433"/>
      <c r="AP41" s="433"/>
      <c r="AQ41" s="433"/>
      <c r="AR41" s="433"/>
      <c r="AS41" s="433"/>
      <c r="AT41" s="433"/>
      <c r="AU41" s="433"/>
      <c r="AV41" s="433"/>
      <c r="AW41" s="433"/>
      <c r="AX41" s="433"/>
      <c r="AY41" s="433"/>
      <c r="AZ41" s="433"/>
      <c r="BA41" s="433"/>
      <c r="BB41" s="433"/>
      <c r="BC41" s="433"/>
      <c r="BD41" s="433"/>
      <c r="BE41" s="433"/>
      <c r="BF41" s="433"/>
      <c r="BG41" s="433"/>
      <c r="BH41" s="433"/>
      <c r="BI41" s="433"/>
      <c r="BJ41" s="433"/>
      <c r="BK41" s="433"/>
      <c r="BL41" s="433"/>
      <c r="BM41" s="433"/>
      <c r="BN41" s="433"/>
      <c r="BO41" s="433"/>
      <c r="BP41" s="433"/>
      <c r="BQ41" s="433"/>
      <c r="BR41" s="433"/>
      <c r="BS41" s="433"/>
      <c r="BT41" s="433"/>
      <c r="BU41" s="433"/>
      <c r="BV41" s="433"/>
      <c r="BW41" s="433"/>
      <c r="BX41" s="433"/>
      <c r="BY41" s="433"/>
      <c r="BZ41" s="433"/>
      <c r="CA41" s="433"/>
      <c r="CB41" s="433"/>
      <c r="CC41" s="433"/>
      <c r="CD41" s="433"/>
    </row>
    <row r="42" spans="1:82" s="369" customFormat="1" ht="12" customHeight="1">
      <c r="A42" s="358"/>
      <c r="B42" s="430"/>
      <c r="C42" s="366"/>
      <c r="D42" s="471"/>
      <c r="E42" s="428"/>
      <c r="F42" s="357"/>
      <c r="G42" s="428"/>
      <c r="H42" s="916"/>
      <c r="I42" s="917"/>
      <c r="J42" s="917"/>
      <c r="K42" s="917"/>
      <c r="L42" s="917"/>
      <c r="M42" s="917"/>
      <c r="N42" s="917"/>
      <c r="O42" s="917"/>
      <c r="P42" s="917"/>
      <c r="Q42" s="918"/>
      <c r="R42" s="433"/>
      <c r="S42" s="433"/>
      <c r="T42" s="433"/>
      <c r="U42" s="433"/>
      <c r="V42" s="433"/>
      <c r="W42" s="433"/>
      <c r="X42" s="433"/>
      <c r="Y42" s="433"/>
      <c r="Z42" s="433"/>
      <c r="AA42" s="433"/>
      <c r="AB42" s="433"/>
      <c r="AC42" s="433"/>
      <c r="AD42" s="433"/>
      <c r="AE42" s="433"/>
      <c r="AF42" s="433"/>
      <c r="AG42" s="433"/>
      <c r="AH42" s="433"/>
      <c r="AI42" s="433"/>
      <c r="AJ42" s="433"/>
      <c r="AK42" s="433"/>
      <c r="AL42" s="433"/>
      <c r="AM42" s="433"/>
      <c r="AN42" s="433"/>
      <c r="AO42" s="433"/>
      <c r="AP42" s="433"/>
      <c r="AQ42" s="433"/>
      <c r="AR42" s="433"/>
      <c r="AS42" s="433"/>
      <c r="AT42" s="433"/>
      <c r="AU42" s="433"/>
      <c r="AV42" s="433"/>
      <c r="AW42" s="433"/>
      <c r="AX42" s="433"/>
      <c r="AY42" s="433"/>
      <c r="AZ42" s="433"/>
      <c r="BA42" s="433"/>
      <c r="BB42" s="433"/>
      <c r="BC42" s="433"/>
      <c r="BD42" s="433"/>
      <c r="BE42" s="433"/>
      <c r="BF42" s="433"/>
      <c r="BG42" s="433"/>
      <c r="BH42" s="433"/>
      <c r="BI42" s="433"/>
      <c r="BJ42" s="433"/>
      <c r="BK42" s="433"/>
      <c r="BL42" s="433"/>
      <c r="BM42" s="433"/>
      <c r="BN42" s="433"/>
      <c r="BO42" s="433"/>
      <c r="BP42" s="433"/>
      <c r="BQ42" s="433"/>
      <c r="BR42" s="433"/>
      <c r="BS42" s="433"/>
      <c r="BT42" s="433"/>
      <c r="BU42" s="433"/>
      <c r="BV42" s="433"/>
      <c r="BW42" s="433"/>
      <c r="BX42" s="433"/>
      <c r="BY42" s="433"/>
      <c r="BZ42" s="433"/>
      <c r="CA42" s="433"/>
      <c r="CB42" s="433"/>
      <c r="CC42" s="433"/>
      <c r="CD42" s="433"/>
    </row>
    <row r="43" spans="1:82" s="369" customFormat="1" ht="12" customHeight="1">
      <c r="A43" s="358"/>
      <c r="B43" s="430"/>
      <c r="C43" s="366"/>
      <c r="D43" s="482"/>
      <c r="E43" s="428"/>
      <c r="F43" s="357"/>
      <c r="G43" s="428"/>
      <c r="H43" s="916"/>
      <c r="I43" s="917"/>
      <c r="J43" s="917"/>
      <c r="K43" s="917"/>
      <c r="L43" s="917"/>
      <c r="M43" s="917"/>
      <c r="N43" s="917"/>
      <c r="O43" s="917"/>
      <c r="P43" s="917"/>
      <c r="Q43" s="918"/>
      <c r="R43" s="433"/>
      <c r="S43" s="433"/>
      <c r="T43" s="433"/>
      <c r="U43" s="433"/>
      <c r="V43" s="433"/>
      <c r="W43" s="433"/>
      <c r="X43" s="433"/>
      <c r="Y43" s="433"/>
      <c r="Z43" s="433"/>
      <c r="AA43" s="433"/>
      <c r="AB43" s="433"/>
      <c r="AC43" s="433"/>
      <c r="AD43" s="433"/>
      <c r="AE43" s="433"/>
      <c r="AF43" s="433"/>
      <c r="AG43" s="433"/>
      <c r="AH43" s="433"/>
      <c r="AI43" s="433"/>
      <c r="AJ43" s="433"/>
      <c r="AK43" s="433"/>
      <c r="AL43" s="433"/>
      <c r="AM43" s="433"/>
      <c r="AN43" s="433"/>
      <c r="AO43" s="433"/>
      <c r="AP43" s="433"/>
      <c r="AQ43" s="433"/>
      <c r="AR43" s="433"/>
      <c r="AS43" s="433"/>
      <c r="AT43" s="433"/>
      <c r="AU43" s="433"/>
      <c r="AV43" s="433"/>
      <c r="AW43" s="433"/>
      <c r="AX43" s="433"/>
      <c r="AY43" s="433"/>
      <c r="AZ43" s="433"/>
      <c r="BA43" s="433"/>
      <c r="BB43" s="433"/>
      <c r="BC43" s="433"/>
      <c r="BD43" s="433"/>
      <c r="BE43" s="433"/>
      <c r="BF43" s="433"/>
      <c r="BG43" s="433"/>
      <c r="BH43" s="433"/>
      <c r="BI43" s="433"/>
      <c r="BJ43" s="433"/>
      <c r="BK43" s="433"/>
      <c r="BL43" s="433"/>
      <c r="BM43" s="433"/>
      <c r="BN43" s="433"/>
      <c r="BO43" s="433"/>
      <c r="BP43" s="433"/>
      <c r="BQ43" s="433"/>
      <c r="BR43" s="433"/>
      <c r="BS43" s="433"/>
      <c r="BT43" s="433"/>
      <c r="BU43" s="433"/>
      <c r="BV43" s="433"/>
      <c r="BW43" s="433"/>
      <c r="BX43" s="433"/>
      <c r="BY43" s="433"/>
      <c r="BZ43" s="433"/>
      <c r="CA43" s="433"/>
      <c r="CB43" s="433"/>
      <c r="CC43" s="433"/>
      <c r="CD43" s="433"/>
    </row>
    <row r="44" spans="1:82" s="369" customFormat="1" ht="12" customHeight="1">
      <c r="A44" s="358"/>
      <c r="B44" s="359"/>
      <c r="C44" s="355"/>
      <c r="D44" s="471"/>
      <c r="E44" s="428"/>
      <c r="F44" s="357"/>
      <c r="G44" s="428"/>
      <c r="H44" s="916"/>
      <c r="I44" s="917"/>
      <c r="J44" s="917"/>
      <c r="K44" s="917"/>
      <c r="L44" s="917"/>
      <c r="M44" s="917"/>
      <c r="N44" s="917"/>
      <c r="O44" s="917"/>
      <c r="P44" s="917"/>
      <c r="Q44" s="918"/>
      <c r="R44" s="433"/>
      <c r="S44" s="433"/>
      <c r="T44" s="433"/>
      <c r="U44" s="433"/>
      <c r="V44" s="433"/>
      <c r="W44" s="433"/>
      <c r="X44" s="433"/>
      <c r="Y44" s="433"/>
      <c r="Z44" s="433"/>
      <c r="AA44" s="433"/>
      <c r="AB44" s="433"/>
      <c r="AC44" s="433"/>
      <c r="AD44" s="433"/>
      <c r="AE44" s="433"/>
      <c r="AF44" s="433"/>
      <c r="AG44" s="433"/>
      <c r="AH44" s="433"/>
      <c r="AI44" s="433"/>
      <c r="AJ44" s="433"/>
      <c r="AK44" s="433"/>
      <c r="AL44" s="433"/>
      <c r="AM44" s="433"/>
      <c r="AN44" s="433"/>
      <c r="AO44" s="433"/>
      <c r="AP44" s="433"/>
      <c r="AQ44" s="433"/>
      <c r="AR44" s="433"/>
      <c r="AS44" s="433"/>
      <c r="AT44" s="433"/>
      <c r="AU44" s="433"/>
      <c r="AV44" s="433"/>
      <c r="AW44" s="433"/>
      <c r="AX44" s="433"/>
      <c r="AY44" s="433"/>
      <c r="AZ44" s="433"/>
      <c r="BA44" s="433"/>
      <c r="BB44" s="433"/>
      <c r="BC44" s="433"/>
      <c r="BD44" s="433"/>
      <c r="BE44" s="433"/>
      <c r="BF44" s="433"/>
      <c r="BG44" s="433"/>
      <c r="BH44" s="433"/>
      <c r="BI44" s="433"/>
      <c r="BJ44" s="433"/>
      <c r="BK44" s="433"/>
      <c r="BL44" s="433"/>
      <c r="BM44" s="433"/>
      <c r="BN44" s="433"/>
      <c r="BO44" s="433"/>
      <c r="BP44" s="433"/>
      <c r="BQ44" s="433"/>
      <c r="BR44" s="433"/>
      <c r="BS44" s="433"/>
      <c r="BT44" s="433"/>
      <c r="BU44" s="433"/>
      <c r="BV44" s="433"/>
      <c r="BW44" s="433"/>
      <c r="BX44" s="433"/>
      <c r="BY44" s="433"/>
      <c r="BZ44" s="433"/>
      <c r="CA44" s="433"/>
      <c r="CB44" s="433"/>
      <c r="CC44" s="433"/>
      <c r="CD44" s="433"/>
    </row>
    <row r="45" spans="1:82" s="369" customFormat="1" ht="12" customHeight="1">
      <c r="A45" s="358"/>
      <c r="B45" s="359"/>
      <c r="C45" s="355"/>
      <c r="D45" s="429"/>
      <c r="E45" s="428"/>
      <c r="F45" s="357"/>
      <c r="G45" s="428"/>
      <c r="H45" s="916"/>
      <c r="I45" s="917"/>
      <c r="J45" s="917"/>
      <c r="K45" s="917"/>
      <c r="L45" s="917"/>
      <c r="M45" s="917"/>
      <c r="N45" s="917"/>
      <c r="O45" s="917"/>
      <c r="P45" s="917"/>
      <c r="Q45" s="918"/>
      <c r="R45" s="433"/>
      <c r="S45" s="433"/>
      <c r="T45" s="433"/>
      <c r="U45" s="433"/>
      <c r="V45" s="433"/>
      <c r="W45" s="433"/>
      <c r="X45" s="433"/>
      <c r="Y45" s="433"/>
      <c r="Z45" s="433"/>
      <c r="AA45" s="433"/>
      <c r="AB45" s="433"/>
      <c r="AC45" s="433"/>
      <c r="AD45" s="433"/>
      <c r="AE45" s="433"/>
      <c r="AF45" s="433"/>
      <c r="AG45" s="433"/>
      <c r="AH45" s="433"/>
      <c r="AI45" s="433"/>
      <c r="AJ45" s="433"/>
      <c r="AK45" s="433"/>
      <c r="AL45" s="433"/>
      <c r="AM45" s="433"/>
      <c r="AN45" s="433"/>
      <c r="AO45" s="433"/>
      <c r="AP45" s="433"/>
      <c r="AQ45" s="433"/>
      <c r="AR45" s="433"/>
      <c r="AS45" s="433"/>
      <c r="AT45" s="433"/>
      <c r="AU45" s="433"/>
      <c r="AV45" s="433"/>
      <c r="AW45" s="433"/>
      <c r="AX45" s="433"/>
      <c r="AY45" s="433"/>
      <c r="AZ45" s="433"/>
      <c r="BA45" s="433"/>
      <c r="BB45" s="433"/>
      <c r="BC45" s="433"/>
      <c r="BD45" s="433"/>
      <c r="BE45" s="433"/>
      <c r="BF45" s="433"/>
      <c r="BG45" s="433"/>
      <c r="BH45" s="433"/>
      <c r="BI45" s="433"/>
      <c r="BJ45" s="433"/>
      <c r="BK45" s="433"/>
      <c r="BL45" s="433"/>
      <c r="BM45" s="433"/>
      <c r="BN45" s="433"/>
      <c r="BO45" s="433"/>
      <c r="BP45" s="433"/>
      <c r="BQ45" s="433"/>
      <c r="BR45" s="433"/>
      <c r="BS45" s="433"/>
      <c r="BT45" s="433"/>
      <c r="BU45" s="433"/>
      <c r="BV45" s="433"/>
      <c r="BW45" s="433"/>
      <c r="BX45" s="433"/>
      <c r="BY45" s="433"/>
      <c r="BZ45" s="433"/>
      <c r="CA45" s="433"/>
      <c r="CB45" s="433"/>
      <c r="CC45" s="433"/>
      <c r="CD45" s="433"/>
    </row>
    <row r="46" spans="1:82" s="369" customFormat="1" ht="12" customHeight="1">
      <c r="A46" s="358"/>
      <c r="B46" s="359"/>
      <c r="C46" s="355"/>
      <c r="D46" s="429"/>
      <c r="E46" s="428"/>
      <c r="F46" s="357"/>
      <c r="G46" s="428"/>
      <c r="H46" s="916"/>
      <c r="I46" s="917"/>
      <c r="J46" s="917"/>
      <c r="K46" s="917"/>
      <c r="L46" s="917"/>
      <c r="M46" s="917"/>
      <c r="N46" s="917"/>
      <c r="O46" s="917"/>
      <c r="P46" s="917"/>
      <c r="Q46" s="918"/>
      <c r="R46" s="433"/>
      <c r="S46" s="433"/>
      <c r="T46" s="433"/>
      <c r="U46" s="433"/>
      <c r="V46" s="433"/>
      <c r="W46" s="433"/>
      <c r="X46" s="433"/>
      <c r="Y46" s="433"/>
      <c r="Z46" s="433"/>
      <c r="AA46" s="433"/>
      <c r="AB46" s="433"/>
      <c r="AC46" s="433"/>
      <c r="AD46" s="433"/>
      <c r="AE46" s="433"/>
      <c r="AF46" s="433"/>
      <c r="AG46" s="433"/>
      <c r="AH46" s="433"/>
      <c r="AI46" s="433"/>
      <c r="AJ46" s="433"/>
      <c r="AK46" s="433"/>
      <c r="AL46" s="433"/>
      <c r="AM46" s="433"/>
      <c r="AN46" s="433"/>
      <c r="AO46" s="433"/>
      <c r="AP46" s="433"/>
      <c r="AQ46" s="433"/>
      <c r="AR46" s="433"/>
      <c r="AS46" s="433"/>
      <c r="AT46" s="433"/>
      <c r="AU46" s="433"/>
      <c r="AV46" s="433"/>
      <c r="AW46" s="433"/>
      <c r="AX46" s="433"/>
      <c r="AY46" s="433"/>
      <c r="AZ46" s="433"/>
      <c r="BA46" s="433"/>
      <c r="BB46" s="433"/>
      <c r="BC46" s="433"/>
      <c r="BD46" s="433"/>
      <c r="BE46" s="433"/>
      <c r="BF46" s="433"/>
      <c r="BG46" s="433"/>
      <c r="BH46" s="433"/>
      <c r="BI46" s="433"/>
      <c r="BJ46" s="433"/>
      <c r="BK46" s="433"/>
      <c r="BL46" s="433"/>
      <c r="BM46" s="433"/>
      <c r="BN46" s="433"/>
      <c r="BO46" s="433"/>
      <c r="BP46" s="433"/>
      <c r="BQ46" s="433"/>
      <c r="BR46" s="433"/>
      <c r="BS46" s="433"/>
      <c r="BT46" s="433"/>
      <c r="BU46" s="433"/>
      <c r="BV46" s="433"/>
      <c r="BW46" s="433"/>
      <c r="BX46" s="433"/>
      <c r="BY46" s="433"/>
      <c r="BZ46" s="433"/>
      <c r="CA46" s="433"/>
      <c r="CB46" s="433"/>
      <c r="CC46" s="433"/>
      <c r="CD46" s="433"/>
    </row>
    <row r="47" spans="1:82" s="369" customFormat="1" ht="12" customHeight="1">
      <c r="A47" s="358"/>
      <c r="B47" s="359"/>
      <c r="C47" s="355"/>
      <c r="D47" s="471"/>
      <c r="E47" s="428"/>
      <c r="F47" s="357"/>
      <c r="G47" s="428"/>
      <c r="H47" s="916"/>
      <c r="I47" s="917"/>
      <c r="J47" s="917"/>
      <c r="K47" s="917"/>
      <c r="L47" s="917"/>
      <c r="M47" s="917"/>
      <c r="N47" s="917"/>
      <c r="O47" s="917"/>
      <c r="P47" s="917"/>
      <c r="Q47" s="918"/>
      <c r="R47" s="433"/>
      <c r="S47" s="433"/>
      <c r="T47" s="433"/>
      <c r="U47" s="433"/>
      <c r="V47" s="433"/>
      <c r="W47" s="433"/>
      <c r="X47" s="433"/>
      <c r="Y47" s="433"/>
      <c r="Z47" s="433"/>
      <c r="AA47" s="433"/>
      <c r="AB47" s="433"/>
      <c r="AC47" s="433"/>
      <c r="AD47" s="433"/>
      <c r="AE47" s="433"/>
      <c r="AF47" s="433"/>
      <c r="AG47" s="433"/>
      <c r="AH47" s="433"/>
      <c r="AI47" s="433"/>
      <c r="AJ47" s="433"/>
      <c r="AK47" s="433"/>
      <c r="AL47" s="433"/>
      <c r="AM47" s="433"/>
      <c r="AN47" s="433"/>
      <c r="AO47" s="433"/>
      <c r="AP47" s="433"/>
      <c r="AQ47" s="433"/>
      <c r="AR47" s="433"/>
      <c r="AS47" s="433"/>
      <c r="AT47" s="433"/>
      <c r="AU47" s="433"/>
      <c r="AV47" s="433"/>
      <c r="AW47" s="433"/>
      <c r="AX47" s="433"/>
      <c r="AY47" s="433"/>
      <c r="AZ47" s="433"/>
      <c r="BA47" s="433"/>
      <c r="BB47" s="433"/>
      <c r="BC47" s="433"/>
      <c r="BD47" s="433"/>
      <c r="BE47" s="433"/>
      <c r="BF47" s="433"/>
      <c r="BG47" s="433"/>
      <c r="BH47" s="433"/>
      <c r="BI47" s="433"/>
      <c r="BJ47" s="433"/>
      <c r="BK47" s="433"/>
      <c r="BL47" s="433"/>
      <c r="BM47" s="433"/>
      <c r="BN47" s="433"/>
      <c r="BO47" s="433"/>
      <c r="BP47" s="433"/>
      <c r="BQ47" s="433"/>
      <c r="BR47" s="433"/>
      <c r="BS47" s="433"/>
      <c r="BT47" s="433"/>
      <c r="BU47" s="433"/>
      <c r="BV47" s="433"/>
      <c r="BW47" s="433"/>
      <c r="BX47" s="433"/>
      <c r="BY47" s="433"/>
      <c r="BZ47" s="433"/>
      <c r="CA47" s="433"/>
      <c r="CB47" s="433"/>
      <c r="CC47" s="433"/>
      <c r="CD47" s="433"/>
    </row>
    <row r="48" spans="1:82" s="369" customFormat="1" ht="12" customHeight="1">
      <c r="A48" s="358"/>
      <c r="B48" s="430"/>
      <c r="C48" s="366"/>
      <c r="D48" s="429"/>
      <c r="E48" s="428"/>
      <c r="F48" s="357"/>
      <c r="G48" s="428"/>
      <c r="H48" s="916"/>
      <c r="I48" s="917"/>
      <c r="J48" s="917"/>
      <c r="K48" s="917"/>
      <c r="L48" s="917"/>
      <c r="M48" s="917"/>
      <c r="N48" s="917"/>
      <c r="O48" s="917"/>
      <c r="P48" s="917"/>
      <c r="Q48" s="918"/>
      <c r="R48" s="433"/>
      <c r="S48" s="433"/>
      <c r="T48" s="433"/>
      <c r="U48" s="433"/>
      <c r="V48" s="433"/>
      <c r="W48" s="433"/>
      <c r="X48" s="433"/>
      <c r="Y48" s="433"/>
      <c r="Z48" s="433"/>
      <c r="AA48" s="433"/>
      <c r="AB48" s="433"/>
      <c r="AC48" s="433"/>
      <c r="AD48" s="433"/>
      <c r="AE48" s="433"/>
      <c r="AF48" s="433"/>
      <c r="AG48" s="433"/>
      <c r="AH48" s="433"/>
      <c r="AI48" s="433"/>
      <c r="AJ48" s="433"/>
      <c r="AK48" s="433"/>
      <c r="AL48" s="433"/>
      <c r="AM48" s="433"/>
      <c r="AN48" s="433"/>
      <c r="AO48" s="433"/>
      <c r="AP48" s="433"/>
      <c r="AQ48" s="433"/>
      <c r="AR48" s="433"/>
      <c r="AS48" s="433"/>
      <c r="AT48" s="433"/>
      <c r="AU48" s="433"/>
      <c r="AV48" s="433"/>
      <c r="AW48" s="433"/>
      <c r="AX48" s="433"/>
      <c r="AY48" s="433"/>
      <c r="AZ48" s="433"/>
      <c r="BA48" s="433"/>
      <c r="BB48" s="433"/>
      <c r="BC48" s="433"/>
      <c r="BD48" s="433"/>
      <c r="BE48" s="433"/>
      <c r="BF48" s="433"/>
      <c r="BG48" s="433"/>
      <c r="BH48" s="433"/>
      <c r="BI48" s="433"/>
      <c r="BJ48" s="433"/>
      <c r="BK48" s="433"/>
      <c r="BL48" s="433"/>
      <c r="BM48" s="433"/>
      <c r="BN48" s="433"/>
      <c r="BO48" s="433"/>
      <c r="BP48" s="433"/>
      <c r="BQ48" s="433"/>
      <c r="BR48" s="433"/>
      <c r="BS48" s="433"/>
      <c r="BT48" s="433"/>
      <c r="BU48" s="433"/>
      <c r="BV48" s="433"/>
      <c r="BW48" s="433"/>
      <c r="BX48" s="433"/>
      <c r="BY48" s="433"/>
      <c r="BZ48" s="433"/>
      <c r="CA48" s="433"/>
      <c r="CB48" s="433"/>
      <c r="CC48" s="433"/>
      <c r="CD48" s="433"/>
    </row>
    <row r="49" spans="1:82" s="369" customFormat="1" ht="12" customHeight="1">
      <c r="A49" s="358"/>
      <c r="B49" s="430"/>
      <c r="C49" s="366"/>
      <c r="D49" s="429"/>
      <c r="E49" s="428"/>
      <c r="F49" s="357"/>
      <c r="G49" s="428"/>
      <c r="H49" s="916"/>
      <c r="I49" s="917"/>
      <c r="J49" s="917"/>
      <c r="K49" s="917"/>
      <c r="L49" s="917"/>
      <c r="M49" s="917"/>
      <c r="N49" s="917"/>
      <c r="O49" s="917"/>
      <c r="P49" s="917"/>
      <c r="Q49" s="918"/>
      <c r="R49" s="433"/>
      <c r="S49" s="433"/>
      <c r="T49" s="433"/>
      <c r="U49" s="433"/>
      <c r="V49" s="433"/>
      <c r="W49" s="433"/>
      <c r="X49" s="433"/>
      <c r="Y49" s="433"/>
      <c r="Z49" s="433"/>
      <c r="AA49" s="433"/>
      <c r="AB49" s="433"/>
      <c r="AC49" s="433"/>
      <c r="AD49" s="433"/>
      <c r="AE49" s="433"/>
      <c r="AF49" s="433"/>
      <c r="AG49" s="433"/>
      <c r="AH49" s="433"/>
      <c r="AI49" s="433"/>
      <c r="AJ49" s="433"/>
      <c r="AK49" s="433"/>
      <c r="AL49" s="433"/>
      <c r="AM49" s="433"/>
      <c r="AN49" s="433"/>
      <c r="AO49" s="433"/>
      <c r="AP49" s="433"/>
      <c r="AQ49" s="433"/>
      <c r="AR49" s="433"/>
      <c r="AS49" s="433"/>
      <c r="AT49" s="433"/>
      <c r="AU49" s="433"/>
      <c r="AV49" s="433"/>
      <c r="AW49" s="433"/>
      <c r="AX49" s="433"/>
      <c r="AY49" s="433"/>
      <c r="AZ49" s="433"/>
      <c r="BA49" s="433"/>
      <c r="BB49" s="433"/>
      <c r="BC49" s="433"/>
      <c r="BD49" s="433"/>
      <c r="BE49" s="433"/>
      <c r="BF49" s="433"/>
      <c r="BG49" s="433"/>
      <c r="BH49" s="433"/>
      <c r="BI49" s="433"/>
      <c r="BJ49" s="433"/>
      <c r="BK49" s="433"/>
      <c r="BL49" s="433"/>
      <c r="BM49" s="433"/>
      <c r="BN49" s="433"/>
      <c r="BO49" s="433"/>
      <c r="BP49" s="433"/>
      <c r="BQ49" s="433"/>
      <c r="BR49" s="433"/>
      <c r="BS49" s="433"/>
      <c r="BT49" s="433"/>
      <c r="BU49" s="433"/>
      <c r="BV49" s="433"/>
      <c r="BW49" s="433"/>
      <c r="BX49" s="433"/>
      <c r="BY49" s="433"/>
      <c r="BZ49" s="433"/>
      <c r="CA49" s="433"/>
      <c r="CB49" s="433"/>
      <c r="CC49" s="433"/>
      <c r="CD49" s="433"/>
    </row>
    <row r="50" spans="1:82" s="369" customFormat="1" ht="12" customHeight="1">
      <c r="A50" s="354"/>
      <c r="B50" s="430"/>
      <c r="C50" s="366"/>
      <c r="D50" s="429"/>
      <c r="E50" s="428"/>
      <c r="F50" s="357"/>
      <c r="G50" s="428"/>
      <c r="H50" s="916"/>
      <c r="I50" s="917"/>
      <c r="J50" s="917"/>
      <c r="K50" s="917"/>
      <c r="L50" s="917"/>
      <c r="M50" s="917"/>
      <c r="N50" s="917"/>
      <c r="O50" s="917"/>
      <c r="P50" s="917"/>
      <c r="Q50" s="918"/>
      <c r="R50" s="433"/>
      <c r="S50" s="433"/>
      <c r="T50" s="433"/>
      <c r="U50" s="433"/>
      <c r="V50" s="433"/>
      <c r="W50" s="433"/>
      <c r="X50" s="433"/>
      <c r="Y50" s="433"/>
      <c r="Z50" s="433"/>
      <c r="AA50" s="433"/>
      <c r="AB50" s="433"/>
      <c r="AC50" s="433"/>
      <c r="AD50" s="433"/>
      <c r="AE50" s="433"/>
      <c r="AF50" s="433"/>
      <c r="AG50" s="433"/>
      <c r="AH50" s="433"/>
      <c r="AI50" s="433"/>
      <c r="AJ50" s="433"/>
      <c r="AK50" s="433"/>
      <c r="AL50" s="433"/>
      <c r="AM50" s="433"/>
      <c r="AN50" s="433"/>
      <c r="AO50" s="433"/>
      <c r="AP50" s="433"/>
      <c r="AQ50" s="433"/>
      <c r="AR50" s="433"/>
      <c r="AS50" s="433"/>
      <c r="AT50" s="433"/>
      <c r="AU50" s="433"/>
      <c r="AV50" s="433"/>
      <c r="AW50" s="433"/>
      <c r="AX50" s="433"/>
      <c r="AY50" s="433"/>
      <c r="AZ50" s="433"/>
      <c r="BA50" s="433"/>
      <c r="BB50" s="433"/>
      <c r="BC50" s="433"/>
      <c r="BD50" s="433"/>
      <c r="BE50" s="433"/>
      <c r="BF50" s="433"/>
      <c r="BG50" s="433"/>
      <c r="BH50" s="433"/>
      <c r="BI50" s="433"/>
      <c r="BJ50" s="433"/>
      <c r="BK50" s="433"/>
      <c r="BL50" s="433"/>
      <c r="BM50" s="433"/>
      <c r="BN50" s="433"/>
      <c r="BO50" s="433"/>
      <c r="BP50" s="433"/>
      <c r="BQ50" s="433"/>
      <c r="BR50" s="433"/>
      <c r="BS50" s="433"/>
      <c r="BT50" s="433"/>
      <c r="BU50" s="433"/>
      <c r="BV50" s="433"/>
      <c r="BW50" s="433"/>
      <c r="BX50" s="433"/>
      <c r="BY50" s="433"/>
      <c r="BZ50" s="433"/>
      <c r="CA50" s="433"/>
      <c r="CB50" s="433"/>
      <c r="CC50" s="433"/>
      <c r="CD50" s="433"/>
    </row>
    <row r="51" spans="1:82" s="369" customFormat="1" ht="12" customHeight="1">
      <c r="A51" s="358"/>
      <c r="B51" s="430"/>
      <c r="C51" s="366"/>
      <c r="D51" s="471"/>
      <c r="E51" s="428"/>
      <c r="F51" s="357"/>
      <c r="G51" s="428"/>
      <c r="H51" s="916"/>
      <c r="I51" s="917"/>
      <c r="J51" s="917"/>
      <c r="K51" s="917"/>
      <c r="L51" s="917"/>
      <c r="M51" s="917"/>
      <c r="N51" s="917"/>
      <c r="O51" s="917"/>
      <c r="P51" s="917"/>
      <c r="Q51" s="918"/>
      <c r="R51" s="433"/>
      <c r="S51" s="433"/>
      <c r="T51" s="433"/>
      <c r="U51" s="433"/>
      <c r="V51" s="433"/>
      <c r="W51" s="433"/>
      <c r="X51" s="433"/>
      <c r="Y51" s="433"/>
      <c r="Z51" s="433"/>
      <c r="AA51" s="433"/>
      <c r="AB51" s="433"/>
      <c r="AC51" s="433"/>
      <c r="AD51" s="433"/>
      <c r="AE51" s="433"/>
      <c r="AF51" s="433"/>
      <c r="AG51" s="433"/>
      <c r="AH51" s="433"/>
      <c r="AI51" s="433"/>
      <c r="AJ51" s="433"/>
      <c r="AK51" s="433"/>
      <c r="AL51" s="433"/>
      <c r="AM51" s="433"/>
      <c r="AN51" s="433"/>
      <c r="AO51" s="433"/>
      <c r="AP51" s="433"/>
      <c r="AQ51" s="433"/>
      <c r="AR51" s="433"/>
      <c r="AS51" s="433"/>
      <c r="AT51" s="433"/>
      <c r="AU51" s="433"/>
      <c r="AV51" s="433"/>
      <c r="AW51" s="433"/>
      <c r="AX51" s="433"/>
      <c r="AY51" s="433"/>
      <c r="AZ51" s="433"/>
      <c r="BA51" s="433"/>
      <c r="BB51" s="433"/>
      <c r="BC51" s="433"/>
      <c r="BD51" s="433"/>
      <c r="BE51" s="433"/>
      <c r="BF51" s="433"/>
      <c r="BG51" s="433"/>
      <c r="BH51" s="433"/>
      <c r="BI51" s="433"/>
      <c r="BJ51" s="433"/>
      <c r="BK51" s="433"/>
      <c r="BL51" s="433"/>
      <c r="BM51" s="433"/>
      <c r="BN51" s="433"/>
      <c r="BO51" s="433"/>
      <c r="BP51" s="433"/>
      <c r="BQ51" s="433"/>
      <c r="BR51" s="433"/>
      <c r="BS51" s="433"/>
      <c r="BT51" s="433"/>
      <c r="BU51" s="433"/>
      <c r="BV51" s="433"/>
      <c r="BW51" s="433"/>
      <c r="BX51" s="433"/>
      <c r="BY51" s="433"/>
      <c r="BZ51" s="433"/>
      <c r="CA51" s="433"/>
      <c r="CB51" s="433"/>
      <c r="CC51" s="433"/>
      <c r="CD51" s="433"/>
    </row>
    <row r="52" spans="1:82" s="369" customFormat="1" ht="12" customHeight="1">
      <c r="A52" s="358"/>
      <c r="B52" s="430"/>
      <c r="C52" s="366"/>
      <c r="D52" s="471"/>
      <c r="E52" s="428"/>
      <c r="F52" s="357"/>
      <c r="G52" s="428"/>
      <c r="H52" s="916"/>
      <c r="I52" s="917"/>
      <c r="J52" s="917"/>
      <c r="K52" s="917"/>
      <c r="L52" s="917"/>
      <c r="M52" s="917"/>
      <c r="N52" s="917"/>
      <c r="O52" s="917"/>
      <c r="P52" s="917"/>
      <c r="Q52" s="918"/>
      <c r="R52" s="433"/>
      <c r="S52" s="433"/>
      <c r="T52" s="433"/>
      <c r="U52" s="433"/>
      <c r="V52" s="433"/>
      <c r="W52" s="433"/>
      <c r="X52" s="433"/>
      <c r="Y52" s="433"/>
      <c r="Z52" s="433"/>
      <c r="AA52" s="433"/>
      <c r="AB52" s="433"/>
      <c r="AC52" s="433"/>
      <c r="AD52" s="433"/>
      <c r="AE52" s="433"/>
      <c r="AF52" s="433"/>
      <c r="AG52" s="433"/>
      <c r="AH52" s="433"/>
      <c r="AI52" s="433"/>
      <c r="AJ52" s="433"/>
      <c r="AK52" s="433"/>
      <c r="AL52" s="433"/>
      <c r="AM52" s="433"/>
      <c r="AN52" s="433"/>
      <c r="AO52" s="433"/>
      <c r="AP52" s="433"/>
      <c r="AQ52" s="433"/>
      <c r="AR52" s="433"/>
      <c r="AS52" s="433"/>
      <c r="AT52" s="433"/>
      <c r="AU52" s="433"/>
      <c r="AV52" s="433"/>
      <c r="AW52" s="433"/>
      <c r="AX52" s="433"/>
      <c r="AY52" s="433"/>
      <c r="AZ52" s="433"/>
      <c r="BA52" s="433"/>
      <c r="BB52" s="433"/>
      <c r="BC52" s="433"/>
      <c r="BD52" s="433"/>
      <c r="BE52" s="433"/>
      <c r="BF52" s="433"/>
      <c r="BG52" s="433"/>
      <c r="BH52" s="433"/>
      <c r="BI52" s="433"/>
      <c r="BJ52" s="433"/>
      <c r="BK52" s="433"/>
      <c r="BL52" s="433"/>
      <c r="BM52" s="433"/>
      <c r="BN52" s="433"/>
      <c r="BO52" s="433"/>
      <c r="BP52" s="433"/>
      <c r="BQ52" s="433"/>
      <c r="BR52" s="433"/>
      <c r="BS52" s="433"/>
      <c r="BT52" s="433"/>
      <c r="BU52" s="433"/>
      <c r="BV52" s="433"/>
      <c r="BW52" s="433"/>
      <c r="BX52" s="433"/>
      <c r="BY52" s="433"/>
      <c r="BZ52" s="433"/>
      <c r="CA52" s="433"/>
      <c r="CB52" s="433"/>
      <c r="CC52" s="433"/>
      <c r="CD52" s="433"/>
    </row>
    <row r="53" spans="1:82" s="369" customFormat="1" ht="12" customHeight="1">
      <c r="A53" s="358"/>
      <c r="B53" s="430"/>
      <c r="C53" s="366"/>
      <c r="D53" s="471"/>
      <c r="E53" s="428"/>
      <c r="F53" s="357"/>
      <c r="G53" s="428"/>
      <c r="H53" s="916"/>
      <c r="I53" s="917"/>
      <c r="J53" s="917"/>
      <c r="K53" s="917"/>
      <c r="L53" s="917"/>
      <c r="M53" s="917"/>
      <c r="N53" s="917"/>
      <c r="O53" s="917"/>
      <c r="P53" s="917"/>
      <c r="Q53" s="918"/>
      <c r="R53" s="433"/>
      <c r="S53" s="433"/>
      <c r="T53" s="433"/>
      <c r="U53" s="433"/>
      <c r="V53" s="433"/>
      <c r="W53" s="433"/>
      <c r="X53" s="433"/>
      <c r="Y53" s="433"/>
      <c r="Z53" s="433"/>
      <c r="AA53" s="433"/>
      <c r="AB53" s="433"/>
      <c r="AC53" s="433"/>
      <c r="AD53" s="433"/>
      <c r="AE53" s="433"/>
      <c r="AF53" s="433"/>
      <c r="AG53" s="433"/>
      <c r="AH53" s="433"/>
      <c r="AI53" s="433"/>
      <c r="AJ53" s="433"/>
      <c r="AK53" s="433"/>
      <c r="AL53" s="433"/>
      <c r="AM53" s="433"/>
      <c r="AN53" s="433"/>
      <c r="AO53" s="433"/>
      <c r="AP53" s="433"/>
      <c r="AQ53" s="433"/>
      <c r="AR53" s="433"/>
      <c r="AS53" s="433"/>
      <c r="AT53" s="433"/>
      <c r="AU53" s="433"/>
      <c r="AV53" s="433"/>
      <c r="AW53" s="433"/>
      <c r="AX53" s="433"/>
      <c r="AY53" s="433"/>
      <c r="AZ53" s="433"/>
      <c r="BA53" s="433"/>
      <c r="BB53" s="433"/>
      <c r="BC53" s="433"/>
      <c r="BD53" s="433"/>
      <c r="BE53" s="433"/>
      <c r="BF53" s="433"/>
      <c r="BG53" s="433"/>
      <c r="BH53" s="433"/>
      <c r="BI53" s="433"/>
      <c r="BJ53" s="433"/>
      <c r="BK53" s="433"/>
      <c r="BL53" s="433"/>
      <c r="BM53" s="433"/>
      <c r="BN53" s="433"/>
      <c r="BO53" s="433"/>
      <c r="BP53" s="433"/>
      <c r="BQ53" s="433"/>
      <c r="BR53" s="433"/>
      <c r="BS53" s="433"/>
      <c r="BT53" s="433"/>
      <c r="BU53" s="433"/>
      <c r="BV53" s="433"/>
      <c r="BW53" s="433"/>
      <c r="BX53" s="433"/>
      <c r="BY53" s="433"/>
      <c r="BZ53" s="433"/>
      <c r="CA53" s="433"/>
      <c r="CB53" s="433"/>
      <c r="CC53" s="433"/>
      <c r="CD53" s="433"/>
    </row>
    <row r="54" spans="1:82" s="369" customFormat="1" ht="12" customHeight="1">
      <c r="A54" s="358"/>
      <c r="B54" s="430"/>
      <c r="C54" s="366"/>
      <c r="D54" s="471"/>
      <c r="E54" s="428"/>
      <c r="F54" s="357"/>
      <c r="G54" s="428"/>
      <c r="H54" s="916"/>
      <c r="I54" s="917"/>
      <c r="J54" s="917"/>
      <c r="K54" s="917"/>
      <c r="L54" s="917"/>
      <c r="M54" s="917"/>
      <c r="N54" s="917"/>
      <c r="O54" s="917"/>
      <c r="P54" s="917"/>
      <c r="Q54" s="918"/>
      <c r="R54" s="433"/>
      <c r="S54" s="433"/>
      <c r="T54" s="433"/>
      <c r="U54" s="433"/>
      <c r="V54" s="433"/>
      <c r="W54" s="433"/>
      <c r="X54" s="433"/>
      <c r="Y54" s="433"/>
      <c r="Z54" s="433"/>
      <c r="AA54" s="433"/>
      <c r="AB54" s="433"/>
      <c r="AC54" s="433"/>
      <c r="AD54" s="433"/>
      <c r="AE54" s="433"/>
      <c r="AF54" s="433"/>
      <c r="AG54" s="433"/>
      <c r="AH54" s="433"/>
      <c r="AI54" s="433"/>
      <c r="AJ54" s="433"/>
      <c r="AK54" s="433"/>
      <c r="AL54" s="433"/>
      <c r="AM54" s="433"/>
      <c r="AN54" s="433"/>
      <c r="AO54" s="433"/>
      <c r="AP54" s="433"/>
      <c r="AQ54" s="433"/>
      <c r="AR54" s="433"/>
      <c r="AS54" s="433"/>
      <c r="AT54" s="433"/>
      <c r="AU54" s="433"/>
      <c r="AV54" s="433"/>
      <c r="AW54" s="433"/>
      <c r="AX54" s="433"/>
      <c r="AY54" s="433"/>
      <c r="AZ54" s="433"/>
      <c r="BA54" s="433"/>
      <c r="BB54" s="433"/>
      <c r="BC54" s="433"/>
      <c r="BD54" s="433"/>
      <c r="BE54" s="433"/>
      <c r="BF54" s="433"/>
      <c r="BG54" s="433"/>
      <c r="BH54" s="433"/>
      <c r="BI54" s="433"/>
      <c r="BJ54" s="433"/>
      <c r="BK54" s="433"/>
      <c r="BL54" s="433"/>
      <c r="BM54" s="433"/>
      <c r="BN54" s="433"/>
      <c r="BO54" s="433"/>
      <c r="BP54" s="433"/>
      <c r="BQ54" s="433"/>
      <c r="BR54" s="433"/>
      <c r="BS54" s="433"/>
      <c r="BT54" s="433"/>
      <c r="BU54" s="433"/>
      <c r="BV54" s="433"/>
      <c r="BW54" s="433"/>
      <c r="BX54" s="433"/>
      <c r="BY54" s="433"/>
      <c r="BZ54" s="433"/>
      <c r="CA54" s="433"/>
      <c r="CB54" s="433"/>
      <c r="CC54" s="433"/>
      <c r="CD54" s="433"/>
    </row>
    <row r="55" spans="1:82" s="369" customFormat="1" ht="12" customHeight="1">
      <c r="A55" s="358"/>
      <c r="B55" s="430"/>
      <c r="C55" s="366"/>
      <c r="D55" s="471"/>
      <c r="E55" s="428"/>
      <c r="F55" s="357"/>
      <c r="G55" s="428"/>
      <c r="H55" s="916"/>
      <c r="I55" s="917"/>
      <c r="J55" s="917"/>
      <c r="K55" s="917"/>
      <c r="L55" s="917"/>
      <c r="M55" s="917"/>
      <c r="N55" s="917"/>
      <c r="O55" s="917"/>
      <c r="P55" s="917"/>
      <c r="Q55" s="918"/>
      <c r="R55" s="433"/>
      <c r="S55" s="433"/>
      <c r="T55" s="433"/>
      <c r="U55" s="433"/>
      <c r="V55" s="433"/>
      <c r="W55" s="433"/>
      <c r="X55" s="433"/>
      <c r="Y55" s="433"/>
      <c r="Z55" s="433"/>
      <c r="AA55" s="433"/>
      <c r="AB55" s="433"/>
      <c r="AC55" s="433"/>
      <c r="AD55" s="433"/>
      <c r="AE55" s="433"/>
      <c r="AF55" s="433"/>
      <c r="AG55" s="433"/>
      <c r="AH55" s="433"/>
      <c r="AI55" s="433"/>
      <c r="AJ55" s="433"/>
      <c r="AK55" s="433"/>
      <c r="AL55" s="433"/>
      <c r="AM55" s="433"/>
      <c r="AN55" s="433"/>
      <c r="AO55" s="433"/>
      <c r="AP55" s="433"/>
      <c r="AQ55" s="433"/>
      <c r="AR55" s="433"/>
      <c r="AS55" s="433"/>
      <c r="AT55" s="433"/>
      <c r="AU55" s="433"/>
      <c r="AV55" s="433"/>
      <c r="AW55" s="433"/>
      <c r="AX55" s="433"/>
      <c r="AY55" s="433"/>
      <c r="AZ55" s="433"/>
      <c r="BA55" s="433"/>
      <c r="BB55" s="433"/>
      <c r="BC55" s="433"/>
      <c r="BD55" s="433"/>
      <c r="BE55" s="433"/>
      <c r="BF55" s="433"/>
      <c r="BG55" s="433"/>
      <c r="BH55" s="433"/>
      <c r="BI55" s="433"/>
      <c r="BJ55" s="433"/>
      <c r="BK55" s="433"/>
      <c r="BL55" s="433"/>
      <c r="BM55" s="433"/>
      <c r="BN55" s="433"/>
      <c r="BO55" s="433"/>
      <c r="BP55" s="433"/>
      <c r="BQ55" s="433"/>
      <c r="BR55" s="433"/>
      <c r="BS55" s="433"/>
      <c r="BT55" s="433"/>
      <c r="BU55" s="433"/>
      <c r="BV55" s="433"/>
      <c r="BW55" s="433"/>
      <c r="BX55" s="433"/>
      <c r="BY55" s="433"/>
      <c r="BZ55" s="433"/>
      <c r="CA55" s="433"/>
      <c r="CB55" s="433"/>
      <c r="CC55" s="433"/>
      <c r="CD55" s="433"/>
    </row>
    <row r="56" spans="1:82" s="369" customFormat="1" ht="12" customHeight="1">
      <c r="A56" s="358"/>
      <c r="B56" s="430"/>
      <c r="C56" s="366"/>
      <c r="D56" s="429"/>
      <c r="E56" s="428"/>
      <c r="F56" s="357"/>
      <c r="G56" s="428"/>
      <c r="H56" s="916"/>
      <c r="I56" s="917"/>
      <c r="J56" s="917"/>
      <c r="K56" s="917"/>
      <c r="L56" s="917"/>
      <c r="M56" s="917"/>
      <c r="N56" s="917"/>
      <c r="O56" s="917"/>
      <c r="P56" s="917"/>
      <c r="Q56" s="918"/>
      <c r="R56" s="433"/>
      <c r="S56" s="433"/>
      <c r="T56" s="433"/>
      <c r="U56" s="433"/>
      <c r="V56" s="433"/>
      <c r="W56" s="433"/>
      <c r="X56" s="433"/>
      <c r="Y56" s="433"/>
      <c r="Z56" s="433"/>
      <c r="AA56" s="433"/>
      <c r="AB56" s="433"/>
      <c r="AC56" s="433"/>
      <c r="AD56" s="433"/>
      <c r="AE56" s="433"/>
      <c r="AF56" s="433"/>
      <c r="AG56" s="433"/>
      <c r="AH56" s="433"/>
      <c r="AI56" s="433"/>
      <c r="AJ56" s="433"/>
      <c r="AK56" s="433"/>
      <c r="AL56" s="433"/>
      <c r="AM56" s="433"/>
      <c r="AN56" s="433"/>
      <c r="AO56" s="433"/>
      <c r="AP56" s="433"/>
      <c r="AQ56" s="433"/>
      <c r="AR56" s="433"/>
      <c r="AS56" s="433"/>
      <c r="AT56" s="433"/>
      <c r="AU56" s="433"/>
      <c r="AV56" s="433"/>
      <c r="AW56" s="433"/>
      <c r="AX56" s="433"/>
      <c r="AY56" s="433"/>
      <c r="AZ56" s="433"/>
      <c r="BA56" s="433"/>
      <c r="BB56" s="433"/>
      <c r="BC56" s="433"/>
      <c r="BD56" s="433"/>
      <c r="BE56" s="433"/>
      <c r="BF56" s="433"/>
      <c r="BG56" s="433"/>
      <c r="BH56" s="433"/>
      <c r="BI56" s="433"/>
      <c r="BJ56" s="433"/>
      <c r="BK56" s="433"/>
      <c r="BL56" s="433"/>
      <c r="BM56" s="433"/>
      <c r="BN56" s="433"/>
      <c r="BO56" s="433"/>
      <c r="BP56" s="433"/>
      <c r="BQ56" s="433"/>
      <c r="BR56" s="433"/>
      <c r="BS56" s="433"/>
      <c r="BT56" s="433"/>
      <c r="BU56" s="433"/>
      <c r="BV56" s="433"/>
      <c r="BW56" s="433"/>
      <c r="BX56" s="433"/>
      <c r="BY56" s="433"/>
      <c r="BZ56" s="433"/>
      <c r="CA56" s="433"/>
      <c r="CB56" s="433"/>
      <c r="CC56" s="433"/>
      <c r="CD56" s="433"/>
    </row>
    <row r="57" spans="1:82" s="369" customFormat="1" ht="12" customHeight="1">
      <c r="A57" s="358"/>
      <c r="B57" s="430"/>
      <c r="C57" s="366"/>
      <c r="D57" s="429"/>
      <c r="E57" s="428"/>
      <c r="F57" s="357"/>
      <c r="G57" s="428"/>
      <c r="H57" s="916"/>
      <c r="I57" s="917"/>
      <c r="J57" s="917"/>
      <c r="K57" s="917"/>
      <c r="L57" s="917"/>
      <c r="M57" s="917"/>
      <c r="N57" s="917"/>
      <c r="O57" s="917"/>
      <c r="P57" s="917"/>
      <c r="Q57" s="918"/>
      <c r="R57" s="433"/>
      <c r="S57" s="433"/>
      <c r="T57" s="433"/>
      <c r="U57" s="433"/>
      <c r="V57" s="433"/>
      <c r="W57" s="433"/>
      <c r="X57" s="433"/>
      <c r="Y57" s="433"/>
      <c r="Z57" s="433"/>
      <c r="AA57" s="433"/>
      <c r="AB57" s="433"/>
      <c r="AC57" s="433"/>
      <c r="AD57" s="433"/>
      <c r="AE57" s="433"/>
      <c r="AF57" s="433"/>
      <c r="AG57" s="433"/>
      <c r="AH57" s="433"/>
      <c r="AI57" s="433"/>
      <c r="AJ57" s="433"/>
      <c r="AK57" s="433"/>
      <c r="AL57" s="433"/>
      <c r="AM57" s="433"/>
      <c r="AN57" s="433"/>
      <c r="AO57" s="433"/>
      <c r="AP57" s="433"/>
      <c r="AQ57" s="433"/>
      <c r="AR57" s="433"/>
      <c r="AS57" s="433"/>
      <c r="AT57" s="433"/>
      <c r="AU57" s="433"/>
      <c r="AV57" s="433"/>
      <c r="AW57" s="433"/>
      <c r="AX57" s="433"/>
      <c r="AY57" s="433"/>
      <c r="AZ57" s="433"/>
      <c r="BA57" s="433"/>
      <c r="BB57" s="433"/>
      <c r="BC57" s="433"/>
      <c r="BD57" s="433"/>
      <c r="BE57" s="433"/>
      <c r="BF57" s="433"/>
      <c r="BG57" s="433"/>
      <c r="BH57" s="433"/>
      <c r="BI57" s="433"/>
      <c r="BJ57" s="433"/>
      <c r="BK57" s="433"/>
      <c r="BL57" s="433"/>
      <c r="BM57" s="433"/>
      <c r="BN57" s="433"/>
      <c r="BO57" s="433"/>
      <c r="BP57" s="433"/>
      <c r="BQ57" s="433"/>
      <c r="BR57" s="433"/>
      <c r="BS57" s="433"/>
      <c r="BT57" s="433"/>
      <c r="BU57" s="433"/>
      <c r="BV57" s="433"/>
      <c r="BW57" s="433"/>
      <c r="BX57" s="433"/>
      <c r="BY57" s="433"/>
      <c r="BZ57" s="433"/>
      <c r="CA57" s="433"/>
      <c r="CB57" s="433"/>
      <c r="CC57" s="433"/>
      <c r="CD57" s="433"/>
    </row>
    <row r="58" spans="1:82" s="369" customFormat="1" ht="12" customHeight="1">
      <c r="A58" s="354"/>
      <c r="B58" s="430"/>
      <c r="C58" s="366"/>
      <c r="D58" s="471"/>
      <c r="E58" s="428"/>
      <c r="F58" s="357"/>
      <c r="G58" s="428"/>
      <c r="H58" s="916"/>
      <c r="I58" s="917"/>
      <c r="J58" s="917"/>
      <c r="K58" s="917"/>
      <c r="L58" s="917"/>
      <c r="M58" s="917"/>
      <c r="N58" s="917"/>
      <c r="O58" s="917"/>
      <c r="P58" s="917"/>
      <c r="Q58" s="918"/>
      <c r="R58" s="433"/>
      <c r="S58" s="433"/>
      <c r="T58" s="433"/>
      <c r="U58" s="433"/>
      <c r="V58" s="433"/>
      <c r="W58" s="433"/>
      <c r="X58" s="433"/>
      <c r="Y58" s="433"/>
      <c r="Z58" s="433"/>
      <c r="AA58" s="433"/>
      <c r="AB58" s="433"/>
      <c r="AC58" s="433"/>
      <c r="AD58" s="433"/>
      <c r="AE58" s="433"/>
      <c r="AF58" s="433"/>
      <c r="AG58" s="433"/>
      <c r="AH58" s="433"/>
      <c r="AI58" s="433"/>
      <c r="AJ58" s="433"/>
      <c r="AK58" s="433"/>
      <c r="AL58" s="433"/>
      <c r="AM58" s="433"/>
      <c r="AN58" s="433"/>
      <c r="AO58" s="433"/>
      <c r="AP58" s="433"/>
      <c r="AQ58" s="433"/>
      <c r="AR58" s="433"/>
      <c r="AS58" s="433"/>
      <c r="AT58" s="433"/>
      <c r="AU58" s="433"/>
      <c r="AV58" s="433"/>
      <c r="AW58" s="433"/>
      <c r="AX58" s="433"/>
      <c r="AY58" s="433"/>
      <c r="AZ58" s="433"/>
      <c r="BA58" s="433"/>
      <c r="BB58" s="433"/>
      <c r="BC58" s="433"/>
      <c r="BD58" s="433"/>
      <c r="BE58" s="433"/>
      <c r="BF58" s="433"/>
      <c r="BG58" s="433"/>
      <c r="BH58" s="433"/>
      <c r="BI58" s="433"/>
      <c r="BJ58" s="433"/>
      <c r="BK58" s="433"/>
      <c r="BL58" s="433"/>
      <c r="BM58" s="433"/>
      <c r="BN58" s="433"/>
      <c r="BO58" s="433"/>
      <c r="BP58" s="433"/>
      <c r="BQ58" s="433"/>
      <c r="BR58" s="433"/>
      <c r="BS58" s="433"/>
      <c r="BT58" s="433"/>
      <c r="BU58" s="433"/>
      <c r="BV58" s="433"/>
      <c r="BW58" s="433"/>
      <c r="BX58" s="433"/>
      <c r="BY58" s="433"/>
      <c r="BZ58" s="433"/>
      <c r="CA58" s="433"/>
      <c r="CB58" s="433"/>
      <c r="CC58" s="433"/>
      <c r="CD58" s="433"/>
    </row>
    <row r="59" spans="1:82" s="369" customFormat="1" ht="12" customHeight="1">
      <c r="A59" s="358"/>
      <c r="B59" s="430"/>
      <c r="C59" s="366"/>
      <c r="D59" s="429"/>
      <c r="E59" s="428"/>
      <c r="F59" s="357"/>
      <c r="G59" s="428"/>
      <c r="H59" s="916"/>
      <c r="I59" s="917"/>
      <c r="J59" s="917"/>
      <c r="K59" s="917"/>
      <c r="L59" s="917"/>
      <c r="M59" s="917"/>
      <c r="N59" s="917"/>
      <c r="O59" s="917"/>
      <c r="P59" s="917"/>
      <c r="Q59" s="918"/>
      <c r="R59" s="433"/>
      <c r="S59" s="433"/>
      <c r="T59" s="433"/>
      <c r="U59" s="433"/>
      <c r="V59" s="433"/>
      <c r="W59" s="433"/>
      <c r="X59" s="433"/>
      <c r="Y59" s="433"/>
      <c r="Z59" s="433"/>
      <c r="AA59" s="433"/>
      <c r="AB59" s="433"/>
      <c r="AC59" s="433"/>
      <c r="AD59" s="433"/>
      <c r="AE59" s="433"/>
      <c r="AF59" s="433"/>
      <c r="AG59" s="433"/>
      <c r="AH59" s="433"/>
      <c r="AI59" s="433"/>
      <c r="AJ59" s="433"/>
      <c r="AK59" s="433"/>
      <c r="AL59" s="433"/>
      <c r="AM59" s="433"/>
      <c r="AN59" s="433"/>
      <c r="AO59" s="433"/>
      <c r="AP59" s="433"/>
      <c r="AQ59" s="433"/>
      <c r="AR59" s="433"/>
      <c r="AS59" s="433"/>
      <c r="AT59" s="433"/>
      <c r="AU59" s="433"/>
      <c r="AV59" s="433"/>
      <c r="AW59" s="433"/>
      <c r="AX59" s="433"/>
      <c r="AY59" s="433"/>
      <c r="AZ59" s="433"/>
      <c r="BA59" s="433"/>
      <c r="BB59" s="433"/>
      <c r="BC59" s="433"/>
      <c r="BD59" s="433"/>
      <c r="BE59" s="433"/>
      <c r="BF59" s="433"/>
      <c r="BG59" s="433"/>
      <c r="BH59" s="433"/>
      <c r="BI59" s="433"/>
      <c r="BJ59" s="433"/>
      <c r="BK59" s="433"/>
      <c r="BL59" s="433"/>
      <c r="BM59" s="433"/>
      <c r="BN59" s="433"/>
      <c r="BO59" s="433"/>
      <c r="BP59" s="433"/>
      <c r="BQ59" s="433"/>
      <c r="BR59" s="433"/>
      <c r="BS59" s="433"/>
      <c r="BT59" s="433"/>
      <c r="BU59" s="433"/>
      <c r="BV59" s="433"/>
      <c r="BW59" s="433"/>
      <c r="BX59" s="433"/>
      <c r="BY59" s="433"/>
      <c r="BZ59" s="433"/>
      <c r="CA59" s="433"/>
      <c r="CB59" s="433"/>
      <c r="CC59" s="433"/>
      <c r="CD59" s="433"/>
    </row>
    <row r="60" spans="1:82" s="369" customFormat="1" ht="12" customHeight="1">
      <c r="A60" s="358"/>
      <c r="B60" s="430"/>
      <c r="C60" s="366"/>
      <c r="D60" s="429"/>
      <c r="E60" s="428"/>
      <c r="F60" s="357"/>
      <c r="G60" s="428"/>
      <c r="H60" s="916"/>
      <c r="I60" s="917"/>
      <c r="J60" s="917"/>
      <c r="K60" s="917"/>
      <c r="L60" s="917"/>
      <c r="M60" s="917"/>
      <c r="N60" s="917"/>
      <c r="O60" s="917"/>
      <c r="P60" s="917"/>
      <c r="Q60" s="918"/>
      <c r="R60" s="433"/>
      <c r="S60" s="433"/>
      <c r="T60" s="433"/>
      <c r="U60" s="433"/>
      <c r="V60" s="433"/>
      <c r="W60" s="433"/>
      <c r="X60" s="433"/>
      <c r="Y60" s="433"/>
      <c r="Z60" s="433"/>
      <c r="AA60" s="433"/>
      <c r="AB60" s="433"/>
      <c r="AC60" s="433"/>
      <c r="AD60" s="433"/>
      <c r="AE60" s="433"/>
      <c r="AF60" s="433"/>
      <c r="AG60" s="433"/>
      <c r="AH60" s="433"/>
      <c r="AI60" s="433"/>
      <c r="AJ60" s="433"/>
      <c r="AK60" s="433"/>
      <c r="AL60" s="433"/>
      <c r="AM60" s="433"/>
      <c r="AN60" s="433"/>
      <c r="AO60" s="433"/>
      <c r="AP60" s="433"/>
      <c r="AQ60" s="433"/>
      <c r="AR60" s="433"/>
      <c r="AS60" s="433"/>
      <c r="AT60" s="433"/>
      <c r="AU60" s="433"/>
      <c r="AV60" s="433"/>
      <c r="AW60" s="433"/>
      <c r="AX60" s="433"/>
      <c r="AY60" s="433"/>
      <c r="AZ60" s="433"/>
      <c r="BA60" s="433"/>
      <c r="BB60" s="433"/>
      <c r="BC60" s="433"/>
      <c r="BD60" s="433"/>
      <c r="BE60" s="433"/>
      <c r="BF60" s="433"/>
      <c r="BG60" s="433"/>
      <c r="BH60" s="433"/>
      <c r="BI60" s="433"/>
      <c r="BJ60" s="433"/>
      <c r="BK60" s="433"/>
      <c r="BL60" s="433"/>
      <c r="BM60" s="433"/>
      <c r="BN60" s="433"/>
      <c r="BO60" s="433"/>
      <c r="BP60" s="433"/>
      <c r="BQ60" s="433"/>
      <c r="BR60" s="433"/>
      <c r="BS60" s="433"/>
      <c r="BT60" s="433"/>
      <c r="BU60" s="433"/>
      <c r="BV60" s="433"/>
      <c r="BW60" s="433"/>
      <c r="BX60" s="433"/>
      <c r="BY60" s="433"/>
      <c r="BZ60" s="433"/>
      <c r="CA60" s="433"/>
      <c r="CB60" s="433"/>
      <c r="CC60" s="433"/>
      <c r="CD60" s="433"/>
    </row>
    <row r="61" spans="1:82" s="369" customFormat="1" ht="12" customHeight="1">
      <c r="A61" s="358"/>
      <c r="B61" s="430"/>
      <c r="C61" s="366"/>
      <c r="D61" s="471"/>
      <c r="E61" s="428"/>
      <c r="F61" s="357"/>
      <c r="G61" s="428"/>
      <c r="H61" s="916"/>
      <c r="I61" s="917"/>
      <c r="J61" s="917"/>
      <c r="K61" s="917"/>
      <c r="L61" s="917"/>
      <c r="M61" s="917"/>
      <c r="N61" s="917"/>
      <c r="O61" s="917"/>
      <c r="P61" s="917"/>
      <c r="Q61" s="918"/>
      <c r="R61" s="433"/>
      <c r="S61" s="433"/>
      <c r="T61" s="433"/>
      <c r="U61" s="433"/>
      <c r="V61" s="433"/>
      <c r="W61" s="433"/>
      <c r="X61" s="433"/>
      <c r="Y61" s="433"/>
      <c r="Z61" s="433"/>
      <c r="AA61" s="433"/>
      <c r="AB61" s="433"/>
      <c r="AC61" s="433"/>
      <c r="AD61" s="433"/>
      <c r="AE61" s="433"/>
      <c r="AF61" s="433"/>
      <c r="AG61" s="433"/>
      <c r="AH61" s="433"/>
      <c r="AI61" s="433"/>
      <c r="AJ61" s="433"/>
      <c r="AK61" s="433"/>
      <c r="AL61" s="433"/>
      <c r="AM61" s="433"/>
      <c r="AN61" s="433"/>
      <c r="AO61" s="433"/>
      <c r="AP61" s="433"/>
      <c r="AQ61" s="433"/>
      <c r="AR61" s="433"/>
      <c r="AS61" s="433"/>
      <c r="AT61" s="433"/>
      <c r="AU61" s="433"/>
      <c r="AV61" s="433"/>
      <c r="AW61" s="433"/>
      <c r="AX61" s="433"/>
      <c r="AY61" s="433"/>
      <c r="AZ61" s="433"/>
      <c r="BA61" s="433"/>
      <c r="BB61" s="433"/>
      <c r="BC61" s="433"/>
      <c r="BD61" s="433"/>
      <c r="BE61" s="433"/>
      <c r="BF61" s="433"/>
      <c r="BG61" s="433"/>
      <c r="BH61" s="433"/>
      <c r="BI61" s="433"/>
      <c r="BJ61" s="433"/>
      <c r="BK61" s="433"/>
      <c r="BL61" s="433"/>
      <c r="BM61" s="433"/>
      <c r="BN61" s="433"/>
      <c r="BO61" s="433"/>
      <c r="BP61" s="433"/>
      <c r="BQ61" s="433"/>
      <c r="BR61" s="433"/>
      <c r="BS61" s="433"/>
      <c r="BT61" s="433"/>
      <c r="BU61" s="433"/>
      <c r="BV61" s="433"/>
      <c r="BW61" s="433"/>
      <c r="BX61" s="433"/>
      <c r="BY61" s="433"/>
      <c r="BZ61" s="433"/>
      <c r="CA61" s="433"/>
      <c r="CB61" s="433"/>
      <c r="CC61" s="433"/>
      <c r="CD61" s="433"/>
    </row>
    <row r="62" spans="1:82" s="369" customFormat="1" ht="12" customHeight="1">
      <c r="A62" s="358"/>
      <c r="B62" s="430"/>
      <c r="C62" s="366"/>
      <c r="D62" s="429"/>
      <c r="E62" s="428"/>
      <c r="F62" s="357"/>
      <c r="G62" s="428"/>
      <c r="H62" s="916"/>
      <c r="I62" s="917"/>
      <c r="J62" s="917"/>
      <c r="K62" s="917"/>
      <c r="L62" s="917"/>
      <c r="M62" s="917"/>
      <c r="N62" s="917"/>
      <c r="O62" s="917"/>
      <c r="P62" s="917"/>
      <c r="Q62" s="918"/>
      <c r="R62" s="433"/>
      <c r="S62" s="433"/>
      <c r="T62" s="433"/>
      <c r="U62" s="433"/>
      <c r="V62" s="433"/>
      <c r="W62" s="433"/>
      <c r="X62" s="433"/>
      <c r="Y62" s="433"/>
      <c r="Z62" s="433"/>
      <c r="AA62" s="433"/>
      <c r="AB62" s="433"/>
      <c r="AC62" s="433"/>
      <c r="AD62" s="433"/>
      <c r="AE62" s="433"/>
      <c r="AF62" s="433"/>
      <c r="AG62" s="433"/>
      <c r="AH62" s="433"/>
      <c r="AI62" s="433"/>
      <c r="AJ62" s="433"/>
      <c r="AK62" s="433"/>
      <c r="AL62" s="433"/>
      <c r="AM62" s="433"/>
      <c r="AN62" s="433"/>
      <c r="AO62" s="433"/>
      <c r="AP62" s="433"/>
      <c r="AQ62" s="433"/>
      <c r="AR62" s="433"/>
      <c r="AS62" s="433"/>
      <c r="AT62" s="433"/>
      <c r="AU62" s="433"/>
      <c r="AV62" s="433"/>
      <c r="AW62" s="433"/>
      <c r="AX62" s="433"/>
      <c r="AY62" s="433"/>
      <c r="AZ62" s="433"/>
      <c r="BA62" s="433"/>
      <c r="BB62" s="433"/>
      <c r="BC62" s="433"/>
      <c r="BD62" s="433"/>
      <c r="BE62" s="433"/>
      <c r="BF62" s="433"/>
      <c r="BG62" s="433"/>
      <c r="BH62" s="433"/>
      <c r="BI62" s="433"/>
      <c r="BJ62" s="433"/>
      <c r="BK62" s="433"/>
      <c r="BL62" s="433"/>
      <c r="BM62" s="433"/>
      <c r="BN62" s="433"/>
      <c r="BO62" s="433"/>
      <c r="BP62" s="433"/>
      <c r="BQ62" s="433"/>
      <c r="BR62" s="433"/>
      <c r="BS62" s="433"/>
      <c r="BT62" s="433"/>
      <c r="BU62" s="433"/>
      <c r="BV62" s="433"/>
      <c r="BW62" s="433"/>
      <c r="BX62" s="433"/>
      <c r="BY62" s="433"/>
      <c r="BZ62" s="433"/>
      <c r="CA62" s="433"/>
      <c r="CB62" s="433"/>
      <c r="CC62" s="433"/>
      <c r="CD62" s="433"/>
    </row>
    <row r="63" spans="1:82" s="369" customFormat="1" ht="12" customHeight="1">
      <c r="A63" s="358"/>
      <c r="B63" s="430"/>
      <c r="C63" s="366"/>
      <c r="D63" s="429"/>
      <c r="E63" s="428"/>
      <c r="F63" s="357"/>
      <c r="G63" s="428"/>
      <c r="H63" s="916"/>
      <c r="I63" s="917"/>
      <c r="J63" s="917"/>
      <c r="K63" s="917"/>
      <c r="L63" s="917"/>
      <c r="M63" s="917"/>
      <c r="N63" s="917"/>
      <c r="O63" s="917"/>
      <c r="P63" s="917"/>
      <c r="Q63" s="918"/>
      <c r="R63" s="433"/>
      <c r="S63" s="433"/>
      <c r="T63" s="433"/>
      <c r="U63" s="433"/>
      <c r="V63" s="433"/>
      <c r="W63" s="433"/>
      <c r="X63" s="433"/>
      <c r="Y63" s="433"/>
      <c r="Z63" s="433"/>
      <c r="AA63" s="433"/>
      <c r="AB63" s="433"/>
      <c r="AC63" s="433"/>
      <c r="AD63" s="433"/>
      <c r="AE63" s="433"/>
      <c r="AF63" s="433"/>
      <c r="AG63" s="433"/>
      <c r="AH63" s="433"/>
      <c r="AI63" s="433"/>
      <c r="AJ63" s="433"/>
      <c r="AK63" s="433"/>
      <c r="AL63" s="433"/>
      <c r="AM63" s="433"/>
      <c r="AN63" s="433"/>
      <c r="AO63" s="433"/>
      <c r="AP63" s="433"/>
      <c r="AQ63" s="433"/>
      <c r="AR63" s="433"/>
      <c r="AS63" s="433"/>
      <c r="AT63" s="433"/>
      <c r="AU63" s="433"/>
      <c r="AV63" s="433"/>
      <c r="AW63" s="433"/>
      <c r="AX63" s="433"/>
      <c r="AY63" s="433"/>
      <c r="AZ63" s="433"/>
      <c r="BA63" s="433"/>
      <c r="BB63" s="433"/>
      <c r="BC63" s="433"/>
      <c r="BD63" s="433"/>
      <c r="BE63" s="433"/>
      <c r="BF63" s="433"/>
      <c r="BG63" s="433"/>
      <c r="BH63" s="433"/>
      <c r="BI63" s="433"/>
      <c r="BJ63" s="433"/>
      <c r="BK63" s="433"/>
      <c r="BL63" s="433"/>
      <c r="BM63" s="433"/>
      <c r="BN63" s="433"/>
      <c r="BO63" s="433"/>
      <c r="BP63" s="433"/>
      <c r="BQ63" s="433"/>
      <c r="BR63" s="433"/>
      <c r="BS63" s="433"/>
      <c r="BT63" s="433"/>
      <c r="BU63" s="433"/>
      <c r="BV63" s="433"/>
      <c r="BW63" s="433"/>
      <c r="BX63" s="433"/>
      <c r="BY63" s="433"/>
      <c r="BZ63" s="433"/>
      <c r="CA63" s="433"/>
      <c r="CB63" s="433"/>
      <c r="CC63" s="433"/>
      <c r="CD63" s="433"/>
    </row>
    <row r="64" spans="1:82" s="369" customFormat="1" ht="12" customHeight="1">
      <c r="A64" s="358"/>
      <c r="B64" s="430"/>
      <c r="C64" s="366"/>
      <c r="D64" s="471"/>
      <c r="E64" s="428"/>
      <c r="F64" s="357"/>
      <c r="G64" s="428"/>
      <c r="H64" s="916"/>
      <c r="I64" s="917"/>
      <c r="J64" s="917"/>
      <c r="K64" s="917"/>
      <c r="L64" s="917"/>
      <c r="M64" s="917"/>
      <c r="N64" s="917"/>
      <c r="O64" s="917"/>
      <c r="P64" s="917"/>
      <c r="Q64" s="918"/>
      <c r="R64" s="433"/>
      <c r="S64" s="433"/>
      <c r="T64" s="433"/>
      <c r="U64" s="433"/>
      <c r="V64" s="433"/>
      <c r="W64" s="433"/>
      <c r="X64" s="433"/>
      <c r="Y64" s="433"/>
      <c r="Z64" s="433"/>
      <c r="AA64" s="433"/>
      <c r="AB64" s="433"/>
      <c r="AC64" s="433"/>
      <c r="AD64" s="433"/>
      <c r="AE64" s="433"/>
      <c r="AF64" s="433"/>
      <c r="AG64" s="433"/>
      <c r="AH64" s="433"/>
      <c r="AI64" s="433"/>
      <c r="AJ64" s="433"/>
      <c r="AK64" s="433"/>
      <c r="AL64" s="433"/>
      <c r="AM64" s="433"/>
      <c r="AN64" s="433"/>
      <c r="AO64" s="433"/>
      <c r="AP64" s="433"/>
      <c r="AQ64" s="433"/>
      <c r="AR64" s="433"/>
      <c r="AS64" s="433"/>
      <c r="AT64" s="433"/>
      <c r="AU64" s="433"/>
      <c r="AV64" s="433"/>
      <c r="AW64" s="433"/>
      <c r="AX64" s="433"/>
      <c r="AY64" s="433"/>
      <c r="AZ64" s="433"/>
      <c r="BA64" s="433"/>
      <c r="BB64" s="433"/>
      <c r="BC64" s="433"/>
      <c r="BD64" s="433"/>
      <c r="BE64" s="433"/>
      <c r="BF64" s="433"/>
      <c r="BG64" s="433"/>
      <c r="BH64" s="433"/>
      <c r="BI64" s="433"/>
      <c r="BJ64" s="433"/>
      <c r="BK64" s="433"/>
      <c r="BL64" s="433"/>
      <c r="BM64" s="433"/>
      <c r="BN64" s="433"/>
      <c r="BO64" s="433"/>
      <c r="BP64" s="433"/>
      <c r="BQ64" s="433"/>
      <c r="BR64" s="433"/>
      <c r="BS64" s="433"/>
      <c r="BT64" s="433"/>
      <c r="BU64" s="433"/>
      <c r="BV64" s="433"/>
      <c r="BW64" s="433"/>
      <c r="BX64" s="433"/>
      <c r="BY64" s="433"/>
      <c r="BZ64" s="433"/>
      <c r="CA64" s="433"/>
      <c r="CB64" s="433"/>
      <c r="CC64" s="433"/>
      <c r="CD64" s="433"/>
    </row>
    <row r="65" spans="1:82" s="369" customFormat="1" ht="12" customHeight="1">
      <c r="A65" s="354"/>
      <c r="B65" s="430"/>
      <c r="C65" s="366"/>
      <c r="D65" s="471"/>
      <c r="E65" s="428"/>
      <c r="F65" s="357"/>
      <c r="G65" s="428"/>
      <c r="H65" s="916"/>
      <c r="I65" s="917"/>
      <c r="J65" s="917"/>
      <c r="K65" s="917"/>
      <c r="L65" s="917"/>
      <c r="M65" s="917"/>
      <c r="N65" s="917"/>
      <c r="O65" s="917"/>
      <c r="P65" s="917"/>
      <c r="Q65" s="918"/>
      <c r="R65" s="433"/>
      <c r="S65" s="433"/>
      <c r="T65" s="433"/>
      <c r="U65" s="433"/>
      <c r="V65" s="433"/>
      <c r="W65" s="433"/>
      <c r="X65" s="433"/>
      <c r="Y65" s="433"/>
      <c r="Z65" s="433"/>
      <c r="AA65" s="433"/>
      <c r="AB65" s="433"/>
      <c r="AC65" s="433"/>
      <c r="AD65" s="433"/>
      <c r="AE65" s="433"/>
      <c r="AF65" s="433"/>
      <c r="AG65" s="433"/>
      <c r="AH65" s="433"/>
      <c r="AI65" s="433"/>
      <c r="AJ65" s="433"/>
      <c r="AK65" s="433"/>
      <c r="AL65" s="433"/>
      <c r="AM65" s="433"/>
      <c r="AN65" s="433"/>
      <c r="AO65" s="433"/>
      <c r="AP65" s="433"/>
      <c r="AQ65" s="433"/>
      <c r="AR65" s="433"/>
      <c r="AS65" s="433"/>
      <c r="AT65" s="433"/>
      <c r="AU65" s="433"/>
      <c r="AV65" s="433"/>
      <c r="AW65" s="433"/>
      <c r="AX65" s="433"/>
      <c r="AY65" s="433"/>
      <c r="AZ65" s="433"/>
      <c r="BA65" s="433"/>
      <c r="BB65" s="433"/>
      <c r="BC65" s="433"/>
      <c r="BD65" s="433"/>
      <c r="BE65" s="433"/>
      <c r="BF65" s="433"/>
      <c r="BG65" s="433"/>
      <c r="BH65" s="433"/>
      <c r="BI65" s="433"/>
      <c r="BJ65" s="433"/>
      <c r="BK65" s="433"/>
      <c r="BL65" s="433"/>
      <c r="BM65" s="433"/>
      <c r="BN65" s="433"/>
      <c r="BO65" s="433"/>
      <c r="BP65" s="433"/>
      <c r="BQ65" s="433"/>
      <c r="BR65" s="433"/>
      <c r="BS65" s="433"/>
      <c r="BT65" s="433"/>
      <c r="BU65" s="433"/>
      <c r="BV65" s="433"/>
      <c r="BW65" s="433"/>
      <c r="BX65" s="433"/>
      <c r="BY65" s="433"/>
      <c r="BZ65" s="433"/>
      <c r="CA65" s="433"/>
      <c r="CB65" s="433"/>
      <c r="CC65" s="433"/>
      <c r="CD65" s="433"/>
    </row>
    <row r="66" spans="1:82" s="369" customFormat="1" ht="12" customHeight="1">
      <c r="A66" s="358"/>
      <c r="B66" s="430"/>
      <c r="C66" s="366"/>
      <c r="D66" s="471"/>
      <c r="E66" s="428"/>
      <c r="F66" s="357"/>
      <c r="G66" s="428"/>
      <c r="H66" s="916"/>
      <c r="I66" s="917"/>
      <c r="J66" s="917"/>
      <c r="K66" s="917"/>
      <c r="L66" s="917"/>
      <c r="M66" s="917"/>
      <c r="N66" s="917"/>
      <c r="O66" s="917"/>
      <c r="P66" s="917"/>
      <c r="Q66" s="918"/>
      <c r="R66" s="433"/>
      <c r="S66" s="433"/>
      <c r="T66" s="433"/>
      <c r="U66" s="433"/>
      <c r="V66" s="433"/>
      <c r="W66" s="433"/>
      <c r="X66" s="433"/>
      <c r="Y66" s="433"/>
      <c r="Z66" s="433"/>
      <c r="AA66" s="433"/>
      <c r="AB66" s="433"/>
      <c r="AC66" s="433"/>
      <c r="AD66" s="433"/>
      <c r="AE66" s="433"/>
      <c r="AF66" s="433"/>
      <c r="AG66" s="433"/>
      <c r="AH66" s="433"/>
      <c r="AI66" s="433"/>
      <c r="AJ66" s="433"/>
      <c r="AK66" s="433"/>
      <c r="AL66" s="433"/>
      <c r="AM66" s="433"/>
      <c r="AN66" s="433"/>
      <c r="AO66" s="433"/>
      <c r="AP66" s="433"/>
      <c r="AQ66" s="433"/>
      <c r="AR66" s="433"/>
      <c r="AS66" s="433"/>
      <c r="AT66" s="433"/>
      <c r="AU66" s="433"/>
      <c r="AV66" s="433"/>
      <c r="AW66" s="433"/>
      <c r="AX66" s="433"/>
      <c r="AY66" s="433"/>
      <c r="AZ66" s="433"/>
      <c r="BA66" s="433"/>
      <c r="BB66" s="433"/>
      <c r="BC66" s="433"/>
      <c r="BD66" s="433"/>
      <c r="BE66" s="433"/>
      <c r="BF66" s="433"/>
      <c r="BG66" s="433"/>
      <c r="BH66" s="433"/>
      <c r="BI66" s="433"/>
      <c r="BJ66" s="433"/>
      <c r="BK66" s="433"/>
      <c r="BL66" s="433"/>
      <c r="BM66" s="433"/>
      <c r="BN66" s="433"/>
      <c r="BO66" s="433"/>
      <c r="BP66" s="433"/>
      <c r="BQ66" s="433"/>
      <c r="BR66" s="433"/>
      <c r="BS66" s="433"/>
      <c r="BT66" s="433"/>
      <c r="BU66" s="433"/>
      <c r="BV66" s="433"/>
      <c r="BW66" s="433"/>
      <c r="BX66" s="433"/>
      <c r="BY66" s="433"/>
      <c r="BZ66" s="433"/>
      <c r="CA66" s="433"/>
      <c r="CB66" s="433"/>
      <c r="CC66" s="433"/>
      <c r="CD66" s="433"/>
    </row>
    <row r="67" spans="1:82" s="369" customFormat="1" ht="12" customHeight="1">
      <c r="A67" s="358"/>
      <c r="B67" s="430"/>
      <c r="C67" s="366"/>
      <c r="D67" s="471"/>
      <c r="E67" s="428"/>
      <c r="F67" s="357"/>
      <c r="G67" s="428"/>
      <c r="H67" s="916"/>
      <c r="I67" s="917"/>
      <c r="J67" s="917"/>
      <c r="K67" s="917"/>
      <c r="L67" s="917"/>
      <c r="M67" s="917"/>
      <c r="N67" s="917"/>
      <c r="O67" s="917"/>
      <c r="P67" s="917"/>
      <c r="Q67" s="918"/>
      <c r="R67" s="433"/>
      <c r="S67" s="433"/>
      <c r="T67" s="433"/>
      <c r="U67" s="433"/>
      <c r="V67" s="433"/>
      <c r="W67" s="433"/>
      <c r="X67" s="433"/>
      <c r="Y67" s="433"/>
      <c r="Z67" s="433"/>
      <c r="AA67" s="433"/>
      <c r="AB67" s="433"/>
      <c r="AC67" s="433"/>
      <c r="AD67" s="433"/>
      <c r="AE67" s="433"/>
      <c r="AF67" s="433"/>
      <c r="AG67" s="433"/>
      <c r="AH67" s="433"/>
      <c r="AI67" s="433"/>
      <c r="AJ67" s="433"/>
      <c r="AK67" s="433"/>
      <c r="AL67" s="433"/>
      <c r="AM67" s="433"/>
      <c r="AN67" s="433"/>
      <c r="AO67" s="433"/>
      <c r="AP67" s="433"/>
      <c r="AQ67" s="433"/>
      <c r="AR67" s="433"/>
      <c r="AS67" s="433"/>
      <c r="AT67" s="433"/>
      <c r="AU67" s="433"/>
      <c r="AV67" s="433"/>
      <c r="AW67" s="433"/>
      <c r="AX67" s="433"/>
      <c r="AY67" s="433"/>
      <c r="AZ67" s="433"/>
      <c r="BA67" s="433"/>
      <c r="BB67" s="433"/>
      <c r="BC67" s="433"/>
      <c r="BD67" s="433"/>
      <c r="BE67" s="433"/>
      <c r="BF67" s="433"/>
      <c r="BG67" s="433"/>
      <c r="BH67" s="433"/>
      <c r="BI67" s="433"/>
      <c r="BJ67" s="433"/>
      <c r="BK67" s="433"/>
      <c r="BL67" s="433"/>
      <c r="BM67" s="433"/>
      <c r="BN67" s="433"/>
      <c r="BO67" s="433"/>
      <c r="BP67" s="433"/>
      <c r="BQ67" s="433"/>
      <c r="BR67" s="433"/>
      <c r="BS67" s="433"/>
      <c r="BT67" s="433"/>
      <c r="BU67" s="433"/>
      <c r="BV67" s="433"/>
      <c r="BW67" s="433"/>
      <c r="BX67" s="433"/>
      <c r="BY67" s="433"/>
      <c r="BZ67" s="433"/>
      <c r="CA67" s="433"/>
      <c r="CB67" s="433"/>
      <c r="CC67" s="433"/>
      <c r="CD67" s="433"/>
    </row>
    <row r="68" spans="1:82" s="369" customFormat="1" ht="12" customHeight="1">
      <c r="A68" s="358"/>
      <c r="B68" s="430"/>
      <c r="C68" s="366"/>
      <c r="D68" s="429"/>
      <c r="E68" s="428"/>
      <c r="F68" s="357"/>
      <c r="G68" s="428"/>
      <c r="H68" s="916"/>
      <c r="I68" s="917"/>
      <c r="J68" s="917"/>
      <c r="K68" s="917"/>
      <c r="L68" s="917"/>
      <c r="M68" s="917"/>
      <c r="N68" s="917"/>
      <c r="O68" s="917"/>
      <c r="P68" s="917"/>
      <c r="Q68" s="918"/>
      <c r="R68" s="433"/>
      <c r="S68" s="433"/>
      <c r="T68" s="433"/>
      <c r="U68" s="433"/>
      <c r="V68" s="433"/>
      <c r="W68" s="433"/>
      <c r="X68" s="433"/>
      <c r="Y68" s="433"/>
      <c r="Z68" s="433"/>
      <c r="AA68" s="433"/>
      <c r="AB68" s="433"/>
      <c r="AC68" s="433"/>
      <c r="AD68" s="433"/>
      <c r="AE68" s="433"/>
      <c r="AF68" s="433"/>
      <c r="AG68" s="433"/>
      <c r="AH68" s="433"/>
      <c r="AI68" s="433"/>
      <c r="AJ68" s="433"/>
      <c r="AK68" s="433"/>
      <c r="AL68" s="433"/>
      <c r="AM68" s="433"/>
      <c r="AN68" s="433"/>
      <c r="AO68" s="433"/>
      <c r="AP68" s="433"/>
      <c r="AQ68" s="433"/>
      <c r="AR68" s="433"/>
      <c r="AS68" s="433"/>
      <c r="AT68" s="433"/>
      <c r="AU68" s="433"/>
      <c r="AV68" s="433"/>
      <c r="AW68" s="433"/>
      <c r="AX68" s="433"/>
      <c r="AY68" s="433"/>
      <c r="AZ68" s="433"/>
      <c r="BA68" s="433"/>
      <c r="BB68" s="433"/>
      <c r="BC68" s="433"/>
      <c r="BD68" s="433"/>
      <c r="BE68" s="433"/>
      <c r="BF68" s="433"/>
      <c r="BG68" s="433"/>
      <c r="BH68" s="433"/>
      <c r="BI68" s="433"/>
      <c r="BJ68" s="433"/>
      <c r="BK68" s="433"/>
      <c r="BL68" s="433"/>
      <c r="BM68" s="433"/>
      <c r="BN68" s="433"/>
      <c r="BO68" s="433"/>
      <c r="BP68" s="433"/>
      <c r="BQ68" s="433"/>
      <c r="BR68" s="433"/>
      <c r="BS68" s="433"/>
      <c r="BT68" s="433"/>
      <c r="BU68" s="433"/>
      <c r="BV68" s="433"/>
      <c r="BW68" s="433"/>
      <c r="BX68" s="433"/>
      <c r="BY68" s="433"/>
      <c r="BZ68" s="433"/>
      <c r="CA68" s="433"/>
      <c r="CB68" s="433"/>
      <c r="CC68" s="433"/>
      <c r="CD68" s="433"/>
    </row>
    <row r="69" spans="1:82" s="369" customFormat="1" ht="12" customHeight="1">
      <c r="A69" s="358"/>
      <c r="B69" s="430"/>
      <c r="C69" s="366"/>
      <c r="D69" s="471"/>
      <c r="E69" s="428"/>
      <c r="F69" s="357"/>
      <c r="G69" s="428"/>
      <c r="H69" s="916"/>
      <c r="I69" s="917"/>
      <c r="J69" s="917"/>
      <c r="K69" s="917"/>
      <c r="L69" s="917"/>
      <c r="M69" s="917"/>
      <c r="N69" s="917"/>
      <c r="O69" s="917"/>
      <c r="P69" s="917"/>
      <c r="Q69" s="918"/>
      <c r="R69" s="433"/>
      <c r="S69" s="433"/>
      <c r="T69" s="433"/>
      <c r="U69" s="433"/>
      <c r="V69" s="433"/>
      <c r="W69" s="433"/>
      <c r="X69" s="433"/>
      <c r="Y69" s="433"/>
      <c r="Z69" s="433"/>
      <c r="AA69" s="433"/>
      <c r="AB69" s="433"/>
      <c r="AC69" s="433"/>
      <c r="AD69" s="433"/>
      <c r="AE69" s="433"/>
      <c r="AF69" s="433"/>
      <c r="AG69" s="433"/>
      <c r="AH69" s="433"/>
      <c r="AI69" s="433"/>
      <c r="AJ69" s="433"/>
      <c r="AK69" s="433"/>
      <c r="AL69" s="433"/>
      <c r="AM69" s="433"/>
      <c r="AN69" s="433"/>
      <c r="AO69" s="433"/>
      <c r="AP69" s="433"/>
      <c r="AQ69" s="433"/>
      <c r="AR69" s="433"/>
      <c r="AS69" s="433"/>
      <c r="AT69" s="433"/>
      <c r="AU69" s="433"/>
      <c r="AV69" s="433"/>
      <c r="AW69" s="433"/>
      <c r="AX69" s="433"/>
      <c r="AY69" s="433"/>
      <c r="AZ69" s="433"/>
      <c r="BA69" s="433"/>
      <c r="BB69" s="433"/>
      <c r="BC69" s="433"/>
      <c r="BD69" s="433"/>
      <c r="BE69" s="433"/>
      <c r="BF69" s="433"/>
      <c r="BG69" s="433"/>
      <c r="BH69" s="433"/>
      <c r="BI69" s="433"/>
      <c r="BJ69" s="433"/>
      <c r="BK69" s="433"/>
      <c r="BL69" s="433"/>
      <c r="BM69" s="433"/>
      <c r="BN69" s="433"/>
      <c r="BO69" s="433"/>
      <c r="BP69" s="433"/>
      <c r="BQ69" s="433"/>
      <c r="BR69" s="433"/>
      <c r="BS69" s="433"/>
      <c r="BT69" s="433"/>
      <c r="BU69" s="433"/>
      <c r="BV69" s="433"/>
      <c r="BW69" s="433"/>
      <c r="BX69" s="433"/>
      <c r="BY69" s="433"/>
      <c r="BZ69" s="433"/>
      <c r="CA69" s="433"/>
      <c r="CB69" s="433"/>
      <c r="CC69" s="433"/>
      <c r="CD69" s="433"/>
    </row>
    <row r="70" spans="1:82" s="369" customFormat="1" ht="12" customHeight="1">
      <c r="A70" s="358"/>
      <c r="B70" s="430"/>
      <c r="C70" s="366"/>
      <c r="D70" s="429"/>
      <c r="E70" s="428"/>
      <c r="F70" s="357"/>
      <c r="G70" s="428"/>
      <c r="H70" s="916"/>
      <c r="I70" s="917"/>
      <c r="J70" s="917"/>
      <c r="K70" s="917"/>
      <c r="L70" s="917"/>
      <c r="M70" s="917"/>
      <c r="N70" s="917"/>
      <c r="O70" s="917"/>
      <c r="P70" s="917"/>
      <c r="Q70" s="918"/>
      <c r="R70" s="433"/>
      <c r="S70" s="433"/>
      <c r="T70" s="433"/>
      <c r="U70" s="433"/>
      <c r="V70" s="433"/>
      <c r="W70" s="433"/>
      <c r="X70" s="433"/>
      <c r="Y70" s="433"/>
      <c r="Z70" s="433"/>
      <c r="AA70" s="433"/>
      <c r="AB70" s="433"/>
      <c r="AC70" s="433"/>
      <c r="AD70" s="433"/>
      <c r="AE70" s="433"/>
      <c r="AF70" s="433"/>
      <c r="AG70" s="433"/>
      <c r="AH70" s="433"/>
      <c r="AI70" s="433"/>
      <c r="AJ70" s="433"/>
      <c r="AK70" s="433"/>
      <c r="AL70" s="433"/>
      <c r="AM70" s="433"/>
      <c r="AN70" s="433"/>
      <c r="AO70" s="433"/>
      <c r="AP70" s="433"/>
      <c r="AQ70" s="433"/>
      <c r="AR70" s="433"/>
      <c r="AS70" s="433"/>
      <c r="AT70" s="433"/>
      <c r="AU70" s="433"/>
      <c r="AV70" s="433"/>
      <c r="AW70" s="433"/>
      <c r="AX70" s="433"/>
      <c r="AY70" s="433"/>
      <c r="AZ70" s="433"/>
      <c r="BA70" s="433"/>
      <c r="BB70" s="433"/>
      <c r="BC70" s="433"/>
      <c r="BD70" s="433"/>
      <c r="BE70" s="433"/>
      <c r="BF70" s="433"/>
      <c r="BG70" s="433"/>
      <c r="BH70" s="433"/>
      <c r="BI70" s="433"/>
      <c r="BJ70" s="433"/>
      <c r="BK70" s="433"/>
      <c r="BL70" s="433"/>
      <c r="BM70" s="433"/>
      <c r="BN70" s="433"/>
      <c r="BO70" s="433"/>
      <c r="BP70" s="433"/>
      <c r="BQ70" s="433"/>
      <c r="BR70" s="433"/>
      <c r="BS70" s="433"/>
      <c r="BT70" s="433"/>
      <c r="BU70" s="433"/>
      <c r="BV70" s="433"/>
      <c r="BW70" s="433"/>
      <c r="BX70" s="433"/>
      <c r="BY70" s="433"/>
      <c r="BZ70" s="433"/>
      <c r="CA70" s="433"/>
      <c r="CB70" s="433"/>
      <c r="CC70" s="433"/>
      <c r="CD70" s="433"/>
    </row>
    <row r="71" spans="1:82" s="369" customFormat="1" ht="12" customHeight="1">
      <c r="A71" s="354"/>
      <c r="B71" s="430"/>
      <c r="C71" s="366"/>
      <c r="D71" s="471"/>
      <c r="E71" s="428"/>
      <c r="F71" s="357"/>
      <c r="G71" s="428"/>
      <c r="H71" s="916"/>
      <c r="I71" s="917"/>
      <c r="J71" s="917"/>
      <c r="K71" s="917"/>
      <c r="L71" s="917"/>
      <c r="M71" s="917"/>
      <c r="N71" s="917"/>
      <c r="O71" s="917"/>
      <c r="P71" s="917"/>
      <c r="Q71" s="918"/>
      <c r="R71" s="433"/>
      <c r="S71" s="433"/>
      <c r="T71" s="433"/>
      <c r="U71" s="433"/>
      <c r="V71" s="433"/>
      <c r="W71" s="433"/>
      <c r="X71" s="433"/>
      <c r="Y71" s="433"/>
      <c r="Z71" s="433"/>
      <c r="AA71" s="433"/>
      <c r="AB71" s="433"/>
      <c r="AC71" s="433"/>
      <c r="AD71" s="433"/>
      <c r="AE71" s="433"/>
      <c r="AF71" s="433"/>
      <c r="AG71" s="433"/>
      <c r="AH71" s="433"/>
      <c r="AI71" s="433"/>
      <c r="AJ71" s="433"/>
      <c r="AK71" s="433"/>
      <c r="AL71" s="433"/>
      <c r="AM71" s="433"/>
      <c r="AN71" s="433"/>
      <c r="AO71" s="433"/>
      <c r="AP71" s="433"/>
      <c r="AQ71" s="433"/>
      <c r="AR71" s="433"/>
      <c r="AS71" s="433"/>
      <c r="AT71" s="433"/>
      <c r="AU71" s="433"/>
      <c r="AV71" s="433"/>
      <c r="AW71" s="433"/>
      <c r="AX71" s="433"/>
      <c r="AY71" s="433"/>
      <c r="AZ71" s="433"/>
      <c r="BA71" s="433"/>
      <c r="BB71" s="433"/>
      <c r="BC71" s="433"/>
      <c r="BD71" s="433"/>
      <c r="BE71" s="433"/>
      <c r="BF71" s="433"/>
      <c r="BG71" s="433"/>
      <c r="BH71" s="433"/>
      <c r="BI71" s="433"/>
      <c r="BJ71" s="433"/>
      <c r="BK71" s="433"/>
      <c r="BL71" s="433"/>
      <c r="BM71" s="433"/>
      <c r="BN71" s="433"/>
      <c r="BO71" s="433"/>
      <c r="BP71" s="433"/>
      <c r="BQ71" s="433"/>
      <c r="BR71" s="433"/>
      <c r="BS71" s="433"/>
      <c r="BT71" s="433"/>
      <c r="BU71" s="433"/>
      <c r="BV71" s="433"/>
      <c r="BW71" s="433"/>
      <c r="BX71" s="433"/>
      <c r="BY71" s="433"/>
      <c r="BZ71" s="433"/>
      <c r="CA71" s="433"/>
      <c r="CB71" s="433"/>
      <c r="CC71" s="433"/>
      <c r="CD71" s="433"/>
    </row>
    <row r="72" spans="1:82" s="369" customFormat="1" ht="12" customHeight="1">
      <c r="A72" s="358"/>
      <c r="B72" s="430"/>
      <c r="C72" s="366"/>
      <c r="D72" s="471"/>
      <c r="E72" s="428"/>
      <c r="F72" s="357"/>
      <c r="G72" s="428"/>
      <c r="H72" s="916"/>
      <c r="I72" s="917"/>
      <c r="J72" s="917"/>
      <c r="K72" s="917"/>
      <c r="L72" s="917"/>
      <c r="M72" s="917"/>
      <c r="N72" s="917"/>
      <c r="O72" s="917"/>
      <c r="P72" s="917"/>
      <c r="Q72" s="918"/>
      <c r="R72" s="433"/>
      <c r="S72" s="433"/>
      <c r="T72" s="433"/>
      <c r="U72" s="433"/>
      <c r="V72" s="433"/>
      <c r="W72" s="433"/>
      <c r="X72" s="433"/>
      <c r="Y72" s="433"/>
      <c r="Z72" s="433"/>
      <c r="AA72" s="433"/>
      <c r="AB72" s="433"/>
      <c r="AC72" s="433"/>
      <c r="AD72" s="433"/>
      <c r="AE72" s="433"/>
      <c r="AF72" s="433"/>
      <c r="AG72" s="433"/>
      <c r="AH72" s="433"/>
      <c r="AI72" s="433"/>
      <c r="AJ72" s="433"/>
      <c r="AK72" s="433"/>
      <c r="AL72" s="433"/>
      <c r="AM72" s="433"/>
      <c r="AN72" s="433"/>
      <c r="AO72" s="433"/>
      <c r="AP72" s="433"/>
      <c r="AQ72" s="433"/>
      <c r="AR72" s="433"/>
      <c r="AS72" s="433"/>
      <c r="AT72" s="433"/>
      <c r="AU72" s="433"/>
      <c r="AV72" s="433"/>
      <c r="AW72" s="433"/>
      <c r="AX72" s="433"/>
      <c r="AY72" s="433"/>
      <c r="AZ72" s="433"/>
      <c r="BA72" s="433"/>
      <c r="BB72" s="433"/>
      <c r="BC72" s="433"/>
      <c r="BD72" s="433"/>
      <c r="BE72" s="433"/>
      <c r="BF72" s="433"/>
      <c r="BG72" s="433"/>
      <c r="BH72" s="433"/>
      <c r="BI72" s="433"/>
      <c r="BJ72" s="433"/>
      <c r="BK72" s="433"/>
      <c r="BL72" s="433"/>
      <c r="BM72" s="433"/>
      <c r="BN72" s="433"/>
      <c r="BO72" s="433"/>
      <c r="BP72" s="433"/>
      <c r="BQ72" s="433"/>
      <c r="BR72" s="433"/>
      <c r="BS72" s="433"/>
      <c r="BT72" s="433"/>
      <c r="BU72" s="433"/>
      <c r="BV72" s="433"/>
      <c r="BW72" s="433"/>
      <c r="BX72" s="433"/>
      <c r="BY72" s="433"/>
      <c r="BZ72" s="433"/>
      <c r="CA72" s="433"/>
      <c r="CB72" s="433"/>
      <c r="CC72" s="433"/>
      <c r="CD72" s="433"/>
    </row>
    <row r="73" spans="1:82" s="369" customFormat="1" ht="12" customHeight="1">
      <c r="A73" s="358"/>
      <c r="B73" s="430"/>
      <c r="C73" s="366"/>
      <c r="D73" s="471"/>
      <c r="E73" s="428"/>
      <c r="F73" s="357"/>
      <c r="G73" s="428"/>
      <c r="H73" s="916"/>
      <c r="I73" s="917"/>
      <c r="J73" s="917"/>
      <c r="K73" s="917"/>
      <c r="L73" s="917"/>
      <c r="M73" s="917"/>
      <c r="N73" s="917"/>
      <c r="O73" s="917"/>
      <c r="P73" s="917"/>
      <c r="Q73" s="918"/>
      <c r="R73" s="433"/>
      <c r="S73" s="433"/>
      <c r="T73" s="433"/>
      <c r="U73" s="433"/>
      <c r="V73" s="433"/>
      <c r="W73" s="433"/>
      <c r="X73" s="433"/>
      <c r="Y73" s="433"/>
      <c r="Z73" s="433"/>
      <c r="AA73" s="433"/>
      <c r="AB73" s="433"/>
      <c r="AC73" s="433"/>
      <c r="AD73" s="433"/>
      <c r="AE73" s="433"/>
      <c r="AF73" s="433"/>
      <c r="AG73" s="433"/>
      <c r="AH73" s="433"/>
      <c r="AI73" s="433"/>
      <c r="AJ73" s="433"/>
      <c r="AK73" s="433"/>
      <c r="AL73" s="433"/>
      <c r="AM73" s="433"/>
      <c r="AN73" s="433"/>
      <c r="AO73" s="433"/>
      <c r="AP73" s="433"/>
      <c r="AQ73" s="433"/>
      <c r="AR73" s="433"/>
      <c r="AS73" s="433"/>
      <c r="AT73" s="433"/>
      <c r="AU73" s="433"/>
      <c r="AV73" s="433"/>
      <c r="AW73" s="433"/>
      <c r="AX73" s="433"/>
      <c r="AY73" s="433"/>
      <c r="AZ73" s="433"/>
      <c r="BA73" s="433"/>
      <c r="BB73" s="433"/>
      <c r="BC73" s="433"/>
      <c r="BD73" s="433"/>
      <c r="BE73" s="433"/>
      <c r="BF73" s="433"/>
      <c r="BG73" s="433"/>
      <c r="BH73" s="433"/>
      <c r="BI73" s="433"/>
      <c r="BJ73" s="433"/>
      <c r="BK73" s="433"/>
      <c r="BL73" s="433"/>
      <c r="BM73" s="433"/>
      <c r="BN73" s="433"/>
      <c r="BO73" s="433"/>
      <c r="BP73" s="433"/>
      <c r="BQ73" s="433"/>
      <c r="BR73" s="433"/>
      <c r="BS73" s="433"/>
      <c r="BT73" s="433"/>
      <c r="BU73" s="433"/>
      <c r="BV73" s="433"/>
      <c r="BW73" s="433"/>
      <c r="BX73" s="433"/>
      <c r="BY73" s="433"/>
      <c r="BZ73" s="433"/>
      <c r="CA73" s="433"/>
      <c r="CB73" s="433"/>
      <c r="CC73" s="433"/>
      <c r="CD73" s="433"/>
    </row>
    <row r="74" spans="1:82" s="369" customFormat="1" ht="12" customHeight="1">
      <c r="A74" s="358"/>
      <c r="B74" s="430"/>
      <c r="C74" s="366"/>
      <c r="D74" s="471"/>
      <c r="E74" s="428"/>
      <c r="F74" s="357"/>
      <c r="G74" s="428"/>
      <c r="H74" s="916"/>
      <c r="I74" s="917"/>
      <c r="J74" s="917"/>
      <c r="K74" s="917"/>
      <c r="L74" s="917"/>
      <c r="M74" s="917"/>
      <c r="N74" s="917"/>
      <c r="O74" s="917"/>
      <c r="P74" s="917"/>
      <c r="Q74" s="918"/>
      <c r="R74" s="433"/>
      <c r="S74" s="433"/>
      <c r="T74" s="433"/>
      <c r="U74" s="433"/>
      <c r="V74" s="433"/>
      <c r="W74" s="433"/>
      <c r="X74" s="433"/>
      <c r="Y74" s="433"/>
      <c r="Z74" s="433"/>
      <c r="AA74" s="433"/>
      <c r="AB74" s="433"/>
      <c r="AC74" s="433"/>
      <c r="AD74" s="433"/>
      <c r="AE74" s="433"/>
      <c r="AF74" s="433"/>
      <c r="AG74" s="433"/>
      <c r="AH74" s="433"/>
      <c r="AI74" s="433"/>
      <c r="AJ74" s="433"/>
      <c r="AK74" s="433"/>
      <c r="AL74" s="433"/>
      <c r="AM74" s="433"/>
      <c r="AN74" s="433"/>
      <c r="AO74" s="433"/>
      <c r="AP74" s="433"/>
      <c r="AQ74" s="433"/>
      <c r="AR74" s="433"/>
      <c r="AS74" s="433"/>
      <c r="AT74" s="433"/>
      <c r="AU74" s="433"/>
      <c r="AV74" s="433"/>
      <c r="AW74" s="433"/>
      <c r="AX74" s="433"/>
      <c r="AY74" s="433"/>
      <c r="AZ74" s="433"/>
      <c r="BA74" s="433"/>
      <c r="BB74" s="433"/>
      <c r="BC74" s="433"/>
      <c r="BD74" s="433"/>
      <c r="BE74" s="433"/>
      <c r="BF74" s="433"/>
      <c r="BG74" s="433"/>
      <c r="BH74" s="433"/>
      <c r="BI74" s="433"/>
      <c r="BJ74" s="433"/>
      <c r="BK74" s="433"/>
      <c r="BL74" s="433"/>
      <c r="BM74" s="433"/>
      <c r="BN74" s="433"/>
      <c r="BO74" s="433"/>
      <c r="BP74" s="433"/>
      <c r="BQ74" s="433"/>
      <c r="BR74" s="433"/>
      <c r="BS74" s="433"/>
      <c r="BT74" s="433"/>
      <c r="BU74" s="433"/>
      <c r="BV74" s="433"/>
      <c r="BW74" s="433"/>
      <c r="BX74" s="433"/>
      <c r="BY74" s="433"/>
      <c r="BZ74" s="433"/>
      <c r="CA74" s="433"/>
      <c r="CB74" s="433"/>
      <c r="CC74" s="433"/>
      <c r="CD74" s="433"/>
    </row>
    <row r="75" spans="1:82" s="369" customFormat="1" ht="12" customHeight="1">
      <c r="A75" s="358"/>
      <c r="B75" s="430"/>
      <c r="C75" s="366"/>
      <c r="D75" s="471"/>
      <c r="E75" s="428"/>
      <c r="F75" s="357"/>
      <c r="G75" s="428"/>
      <c r="H75" s="916"/>
      <c r="I75" s="917"/>
      <c r="J75" s="917"/>
      <c r="K75" s="917"/>
      <c r="L75" s="917"/>
      <c r="M75" s="917"/>
      <c r="N75" s="917"/>
      <c r="O75" s="917"/>
      <c r="P75" s="917"/>
      <c r="Q75" s="918"/>
      <c r="R75" s="433"/>
      <c r="S75" s="433"/>
      <c r="T75" s="433"/>
      <c r="U75" s="433"/>
      <c r="V75" s="433"/>
      <c r="W75" s="433"/>
      <c r="X75" s="433"/>
      <c r="Y75" s="433"/>
      <c r="Z75" s="433"/>
      <c r="AA75" s="433"/>
      <c r="AB75" s="433"/>
      <c r="AC75" s="433"/>
      <c r="AD75" s="433"/>
      <c r="AE75" s="433"/>
      <c r="AF75" s="433"/>
      <c r="AG75" s="433"/>
      <c r="AH75" s="433"/>
      <c r="AI75" s="433"/>
      <c r="AJ75" s="433"/>
      <c r="AK75" s="433"/>
      <c r="AL75" s="433"/>
      <c r="AM75" s="433"/>
      <c r="AN75" s="433"/>
      <c r="AO75" s="433"/>
      <c r="AP75" s="433"/>
      <c r="AQ75" s="433"/>
      <c r="AR75" s="433"/>
      <c r="AS75" s="433"/>
      <c r="AT75" s="433"/>
      <c r="AU75" s="433"/>
      <c r="AV75" s="433"/>
      <c r="AW75" s="433"/>
      <c r="AX75" s="433"/>
      <c r="AY75" s="433"/>
      <c r="AZ75" s="433"/>
      <c r="BA75" s="433"/>
      <c r="BB75" s="433"/>
      <c r="BC75" s="433"/>
      <c r="BD75" s="433"/>
      <c r="BE75" s="433"/>
      <c r="BF75" s="433"/>
      <c r="BG75" s="433"/>
      <c r="BH75" s="433"/>
      <c r="BI75" s="433"/>
      <c r="BJ75" s="433"/>
      <c r="BK75" s="433"/>
      <c r="BL75" s="433"/>
      <c r="BM75" s="433"/>
      <c r="BN75" s="433"/>
      <c r="BO75" s="433"/>
      <c r="BP75" s="433"/>
      <c r="BQ75" s="433"/>
      <c r="BR75" s="433"/>
      <c r="BS75" s="433"/>
      <c r="BT75" s="433"/>
      <c r="BU75" s="433"/>
      <c r="BV75" s="433"/>
      <c r="BW75" s="433"/>
      <c r="BX75" s="433"/>
      <c r="BY75" s="433"/>
      <c r="BZ75" s="433"/>
      <c r="CA75" s="433"/>
      <c r="CB75" s="433"/>
      <c r="CC75" s="433"/>
      <c r="CD75" s="433"/>
    </row>
    <row r="76" spans="1:82" s="369" customFormat="1" ht="12" customHeight="1">
      <c r="A76" s="358"/>
      <c r="B76" s="430"/>
      <c r="C76" s="366"/>
      <c r="D76" s="429"/>
      <c r="E76" s="428"/>
      <c r="F76" s="357"/>
      <c r="G76" s="428"/>
      <c r="H76" s="916"/>
      <c r="I76" s="917"/>
      <c r="J76" s="917"/>
      <c r="K76" s="917"/>
      <c r="L76" s="917"/>
      <c r="M76" s="917"/>
      <c r="N76" s="917"/>
      <c r="O76" s="917"/>
      <c r="P76" s="917"/>
      <c r="Q76" s="918"/>
      <c r="R76" s="433"/>
      <c r="S76" s="433"/>
      <c r="T76" s="433"/>
      <c r="U76" s="433"/>
      <c r="V76" s="433"/>
      <c r="W76" s="433"/>
      <c r="X76" s="433"/>
      <c r="Y76" s="433"/>
      <c r="Z76" s="433"/>
      <c r="AA76" s="433"/>
      <c r="AB76" s="433"/>
      <c r="AC76" s="433"/>
      <c r="AD76" s="433"/>
      <c r="AE76" s="433"/>
      <c r="AF76" s="433"/>
      <c r="AG76" s="433"/>
      <c r="AH76" s="433"/>
      <c r="AI76" s="433"/>
      <c r="AJ76" s="433"/>
      <c r="AK76" s="433"/>
      <c r="AL76" s="433"/>
      <c r="AM76" s="433"/>
      <c r="AN76" s="433"/>
      <c r="AO76" s="433"/>
      <c r="AP76" s="433"/>
      <c r="AQ76" s="433"/>
      <c r="AR76" s="433"/>
      <c r="AS76" s="433"/>
      <c r="AT76" s="433"/>
      <c r="AU76" s="433"/>
      <c r="AV76" s="433"/>
      <c r="AW76" s="433"/>
      <c r="AX76" s="433"/>
      <c r="AY76" s="433"/>
      <c r="AZ76" s="433"/>
      <c r="BA76" s="433"/>
      <c r="BB76" s="433"/>
      <c r="BC76" s="433"/>
      <c r="BD76" s="433"/>
      <c r="BE76" s="433"/>
      <c r="BF76" s="433"/>
      <c r="BG76" s="433"/>
      <c r="BH76" s="433"/>
      <c r="BI76" s="433"/>
      <c r="BJ76" s="433"/>
      <c r="BK76" s="433"/>
      <c r="BL76" s="433"/>
      <c r="BM76" s="433"/>
      <c r="BN76" s="433"/>
      <c r="BO76" s="433"/>
      <c r="BP76" s="433"/>
      <c r="BQ76" s="433"/>
      <c r="BR76" s="433"/>
      <c r="BS76" s="433"/>
      <c r="BT76" s="433"/>
      <c r="BU76" s="433"/>
      <c r="BV76" s="433"/>
      <c r="BW76" s="433"/>
      <c r="BX76" s="433"/>
      <c r="BY76" s="433"/>
      <c r="BZ76" s="433"/>
      <c r="CA76" s="433"/>
      <c r="CB76" s="433"/>
      <c r="CC76" s="433"/>
      <c r="CD76" s="433"/>
    </row>
    <row r="77" spans="1:82" s="369" customFormat="1" ht="12" customHeight="1">
      <c r="A77" s="358"/>
      <c r="B77" s="430"/>
      <c r="C77" s="366"/>
      <c r="D77" s="429"/>
      <c r="E77" s="428"/>
      <c r="F77" s="357"/>
      <c r="G77" s="428"/>
      <c r="H77" s="916"/>
      <c r="I77" s="917"/>
      <c r="J77" s="917"/>
      <c r="K77" s="917"/>
      <c r="L77" s="917"/>
      <c r="M77" s="917"/>
      <c r="N77" s="917"/>
      <c r="O77" s="917"/>
      <c r="P77" s="917"/>
      <c r="Q77" s="918"/>
      <c r="R77" s="433"/>
      <c r="S77" s="433"/>
      <c r="T77" s="433"/>
      <c r="U77" s="433"/>
      <c r="V77" s="433"/>
      <c r="W77" s="433"/>
      <c r="X77" s="433"/>
      <c r="Y77" s="433"/>
      <c r="Z77" s="433"/>
      <c r="AA77" s="433"/>
      <c r="AB77" s="433"/>
      <c r="AC77" s="433"/>
      <c r="AD77" s="433"/>
      <c r="AE77" s="433"/>
      <c r="AF77" s="433"/>
      <c r="AG77" s="433"/>
      <c r="AH77" s="433"/>
      <c r="AI77" s="433"/>
      <c r="AJ77" s="433"/>
      <c r="AK77" s="433"/>
      <c r="AL77" s="433"/>
      <c r="AM77" s="433"/>
      <c r="AN77" s="433"/>
      <c r="AO77" s="433"/>
      <c r="AP77" s="433"/>
      <c r="AQ77" s="433"/>
      <c r="AR77" s="433"/>
      <c r="AS77" s="433"/>
      <c r="AT77" s="433"/>
      <c r="AU77" s="433"/>
      <c r="AV77" s="433"/>
      <c r="AW77" s="433"/>
      <c r="AX77" s="433"/>
      <c r="AY77" s="433"/>
      <c r="AZ77" s="433"/>
      <c r="BA77" s="433"/>
      <c r="BB77" s="433"/>
      <c r="BC77" s="433"/>
      <c r="BD77" s="433"/>
      <c r="BE77" s="433"/>
      <c r="BF77" s="433"/>
      <c r="BG77" s="433"/>
      <c r="BH77" s="433"/>
      <c r="BI77" s="433"/>
      <c r="BJ77" s="433"/>
      <c r="BK77" s="433"/>
      <c r="BL77" s="433"/>
      <c r="BM77" s="433"/>
      <c r="BN77" s="433"/>
      <c r="BO77" s="433"/>
      <c r="BP77" s="433"/>
      <c r="BQ77" s="433"/>
      <c r="BR77" s="433"/>
      <c r="BS77" s="433"/>
      <c r="BT77" s="433"/>
      <c r="BU77" s="433"/>
      <c r="BV77" s="433"/>
      <c r="BW77" s="433"/>
      <c r="BX77" s="433"/>
      <c r="BY77" s="433"/>
      <c r="BZ77" s="433"/>
      <c r="CA77" s="433"/>
      <c r="CB77" s="433"/>
      <c r="CC77" s="433"/>
      <c r="CD77" s="433"/>
    </row>
    <row r="78" spans="1:82" s="369" customFormat="1" ht="12" customHeight="1">
      <c r="A78" s="358"/>
      <c r="B78" s="430"/>
      <c r="C78" s="366"/>
      <c r="D78" s="429"/>
      <c r="E78" s="428"/>
      <c r="F78" s="357"/>
      <c r="G78" s="428"/>
      <c r="H78" s="916"/>
      <c r="I78" s="917"/>
      <c r="J78" s="917"/>
      <c r="K78" s="917"/>
      <c r="L78" s="917"/>
      <c r="M78" s="917"/>
      <c r="N78" s="917"/>
      <c r="O78" s="917"/>
      <c r="P78" s="917"/>
      <c r="Q78" s="918"/>
      <c r="R78" s="433"/>
      <c r="S78" s="433"/>
      <c r="T78" s="433"/>
      <c r="U78" s="433"/>
      <c r="V78" s="433"/>
      <c r="W78" s="433"/>
      <c r="X78" s="433"/>
      <c r="Y78" s="433"/>
      <c r="Z78" s="433"/>
      <c r="AA78" s="433"/>
      <c r="AB78" s="433"/>
      <c r="AC78" s="433"/>
      <c r="AD78" s="433"/>
      <c r="AE78" s="433"/>
      <c r="AF78" s="433"/>
      <c r="AG78" s="433"/>
      <c r="AH78" s="433"/>
      <c r="AI78" s="433"/>
      <c r="AJ78" s="433"/>
      <c r="AK78" s="433"/>
      <c r="AL78" s="433"/>
      <c r="AM78" s="433"/>
      <c r="AN78" s="433"/>
      <c r="AO78" s="433"/>
      <c r="AP78" s="433"/>
      <c r="AQ78" s="433"/>
      <c r="AR78" s="433"/>
      <c r="AS78" s="433"/>
      <c r="AT78" s="433"/>
      <c r="AU78" s="433"/>
      <c r="AV78" s="433"/>
      <c r="AW78" s="433"/>
      <c r="AX78" s="433"/>
      <c r="AY78" s="433"/>
      <c r="AZ78" s="433"/>
      <c r="BA78" s="433"/>
      <c r="BB78" s="433"/>
      <c r="BC78" s="433"/>
      <c r="BD78" s="433"/>
      <c r="BE78" s="433"/>
      <c r="BF78" s="433"/>
      <c r="BG78" s="433"/>
      <c r="BH78" s="433"/>
      <c r="BI78" s="433"/>
      <c r="BJ78" s="433"/>
      <c r="BK78" s="433"/>
      <c r="BL78" s="433"/>
      <c r="BM78" s="433"/>
      <c r="BN78" s="433"/>
      <c r="BO78" s="433"/>
      <c r="BP78" s="433"/>
      <c r="BQ78" s="433"/>
      <c r="BR78" s="433"/>
      <c r="BS78" s="433"/>
      <c r="BT78" s="433"/>
      <c r="BU78" s="433"/>
      <c r="BV78" s="433"/>
      <c r="BW78" s="433"/>
      <c r="BX78" s="433"/>
      <c r="BY78" s="433"/>
      <c r="BZ78" s="433"/>
      <c r="CA78" s="433"/>
      <c r="CB78" s="433"/>
      <c r="CC78" s="433"/>
      <c r="CD78" s="433"/>
    </row>
    <row r="79" spans="1:82" s="369" customFormat="1" ht="12" customHeight="1">
      <c r="A79" s="354"/>
      <c r="B79" s="430"/>
      <c r="C79" s="366"/>
      <c r="D79" s="429"/>
      <c r="E79" s="428"/>
      <c r="F79" s="357"/>
      <c r="G79" s="428"/>
      <c r="H79" s="916"/>
      <c r="I79" s="917"/>
      <c r="J79" s="917"/>
      <c r="K79" s="917"/>
      <c r="L79" s="917"/>
      <c r="M79" s="917"/>
      <c r="N79" s="917"/>
      <c r="O79" s="917"/>
      <c r="P79" s="917"/>
      <c r="Q79" s="918"/>
      <c r="R79" s="433"/>
      <c r="S79" s="433"/>
      <c r="T79" s="433"/>
      <c r="U79" s="433"/>
      <c r="V79" s="433"/>
      <c r="W79" s="433"/>
      <c r="X79" s="433"/>
      <c r="Y79" s="433"/>
      <c r="Z79" s="433"/>
      <c r="AA79" s="433"/>
      <c r="AB79" s="433"/>
      <c r="AC79" s="433"/>
      <c r="AD79" s="433"/>
      <c r="AE79" s="433"/>
      <c r="AF79" s="433"/>
      <c r="AG79" s="433"/>
      <c r="AH79" s="433"/>
      <c r="AI79" s="433"/>
      <c r="AJ79" s="433"/>
      <c r="AK79" s="433"/>
      <c r="AL79" s="433"/>
      <c r="AM79" s="433"/>
      <c r="AN79" s="433"/>
      <c r="AO79" s="433"/>
      <c r="AP79" s="433"/>
      <c r="AQ79" s="433"/>
      <c r="AR79" s="433"/>
      <c r="AS79" s="433"/>
      <c r="AT79" s="433"/>
      <c r="AU79" s="433"/>
      <c r="AV79" s="433"/>
      <c r="AW79" s="433"/>
      <c r="AX79" s="433"/>
      <c r="AY79" s="433"/>
      <c r="AZ79" s="433"/>
      <c r="BA79" s="433"/>
      <c r="BB79" s="433"/>
      <c r="BC79" s="433"/>
      <c r="BD79" s="433"/>
      <c r="BE79" s="433"/>
      <c r="BF79" s="433"/>
      <c r="BG79" s="433"/>
      <c r="BH79" s="433"/>
      <c r="BI79" s="433"/>
      <c r="BJ79" s="433"/>
      <c r="BK79" s="433"/>
      <c r="BL79" s="433"/>
      <c r="BM79" s="433"/>
      <c r="BN79" s="433"/>
      <c r="BO79" s="433"/>
      <c r="BP79" s="433"/>
      <c r="BQ79" s="433"/>
      <c r="BR79" s="433"/>
      <c r="BS79" s="433"/>
      <c r="BT79" s="433"/>
      <c r="BU79" s="433"/>
      <c r="BV79" s="433"/>
      <c r="BW79" s="433"/>
      <c r="BX79" s="433"/>
      <c r="BY79" s="433"/>
      <c r="BZ79" s="433"/>
      <c r="CA79" s="433"/>
      <c r="CB79" s="433"/>
      <c r="CC79" s="433"/>
      <c r="CD79" s="433"/>
    </row>
    <row r="80" spans="1:82">
      <c r="A80" s="358"/>
      <c r="B80" s="430"/>
      <c r="C80" s="366"/>
      <c r="D80" s="429"/>
      <c r="E80" s="428"/>
      <c r="F80" s="357"/>
      <c r="G80" s="428"/>
      <c r="H80" s="916"/>
      <c r="I80" s="917"/>
      <c r="J80" s="917"/>
      <c r="K80" s="917"/>
      <c r="L80" s="917"/>
      <c r="M80" s="917"/>
      <c r="N80" s="917"/>
      <c r="O80" s="917"/>
      <c r="P80" s="917"/>
      <c r="Q80" s="918"/>
    </row>
    <row r="81" spans="1:17">
      <c r="A81" s="358"/>
      <c r="B81" s="430"/>
      <c r="C81" s="366"/>
      <c r="D81" s="429"/>
      <c r="E81" s="428"/>
      <c r="F81" s="357"/>
      <c r="G81" s="428"/>
      <c r="H81" s="916"/>
      <c r="I81" s="917"/>
      <c r="J81" s="917"/>
      <c r="K81" s="917"/>
      <c r="L81" s="917"/>
      <c r="M81" s="917"/>
      <c r="N81" s="917"/>
      <c r="O81" s="917"/>
      <c r="P81" s="917"/>
      <c r="Q81" s="918"/>
    </row>
    <row r="82" spans="1:17">
      <c r="A82" s="358"/>
      <c r="B82" s="430"/>
      <c r="C82" s="366"/>
      <c r="D82" s="429"/>
      <c r="E82" s="428"/>
      <c r="F82" s="357"/>
      <c r="G82" s="428"/>
      <c r="H82" s="916"/>
      <c r="I82" s="917"/>
      <c r="J82" s="917"/>
      <c r="K82" s="917"/>
      <c r="L82" s="917"/>
      <c r="M82" s="917"/>
      <c r="N82" s="917"/>
      <c r="O82" s="917"/>
      <c r="P82" s="917"/>
      <c r="Q82" s="918"/>
    </row>
    <row r="83" spans="1:17">
      <c r="A83" s="358"/>
      <c r="B83" s="430"/>
      <c r="C83" s="366"/>
      <c r="D83" s="429"/>
      <c r="E83" s="428"/>
      <c r="F83" s="357"/>
      <c r="G83" s="428"/>
      <c r="H83" s="916"/>
      <c r="I83" s="917"/>
      <c r="J83" s="917"/>
      <c r="K83" s="917"/>
      <c r="L83" s="917"/>
      <c r="M83" s="917"/>
      <c r="N83" s="917"/>
      <c r="O83" s="917"/>
      <c r="P83" s="917"/>
      <c r="Q83" s="918"/>
    </row>
    <row r="84" spans="1:17">
      <c r="A84" s="358"/>
      <c r="B84" s="430"/>
      <c r="C84" s="366"/>
      <c r="D84" s="429"/>
      <c r="E84" s="428"/>
      <c r="F84" s="357"/>
      <c r="G84" s="428"/>
      <c r="H84" s="916"/>
      <c r="I84" s="917"/>
      <c r="J84" s="917"/>
      <c r="K84" s="917"/>
      <c r="L84" s="917"/>
      <c r="M84" s="917"/>
      <c r="N84" s="917"/>
      <c r="O84" s="917"/>
      <c r="P84" s="917"/>
      <c r="Q84" s="918"/>
    </row>
    <row r="85" spans="1:17">
      <c r="A85" s="358"/>
      <c r="B85" s="430"/>
      <c r="C85" s="366"/>
      <c r="D85" s="429"/>
      <c r="E85" s="428"/>
      <c r="F85" s="357"/>
      <c r="G85" s="428"/>
      <c r="H85" s="916"/>
      <c r="I85" s="917"/>
      <c r="J85" s="917"/>
      <c r="K85" s="917"/>
      <c r="L85" s="917"/>
      <c r="M85" s="917"/>
      <c r="N85" s="917"/>
      <c r="O85" s="917"/>
      <c r="P85" s="917"/>
      <c r="Q85" s="918"/>
    </row>
    <row r="86" spans="1:17">
      <c r="A86" s="358"/>
      <c r="B86" s="430"/>
      <c r="C86" s="366"/>
      <c r="D86" s="429"/>
      <c r="E86" s="428"/>
      <c r="F86" s="357"/>
      <c r="G86" s="428"/>
      <c r="H86" s="916"/>
      <c r="I86" s="917"/>
      <c r="J86" s="917"/>
      <c r="K86" s="917"/>
      <c r="L86" s="917"/>
      <c r="M86" s="917"/>
      <c r="N86" s="917"/>
      <c r="O86" s="917"/>
      <c r="P86" s="917"/>
      <c r="Q86" s="918"/>
    </row>
    <row r="87" spans="1:17">
      <c r="A87" s="358"/>
      <c r="B87" s="430"/>
      <c r="C87" s="366"/>
      <c r="D87" s="429"/>
      <c r="E87" s="428"/>
      <c r="F87" s="357"/>
      <c r="G87" s="428"/>
      <c r="H87" s="916"/>
      <c r="I87" s="917"/>
      <c r="J87" s="917"/>
      <c r="K87" s="917"/>
      <c r="L87" s="917"/>
      <c r="M87" s="917"/>
      <c r="N87" s="917"/>
      <c r="O87" s="917"/>
      <c r="P87" s="917"/>
      <c r="Q87" s="918"/>
    </row>
    <row r="88" spans="1:17">
      <c r="A88" s="358"/>
      <c r="B88" s="430"/>
      <c r="C88" s="366"/>
      <c r="D88" s="429"/>
      <c r="E88" s="428"/>
      <c r="F88" s="357"/>
      <c r="G88" s="428"/>
      <c r="H88" s="916"/>
      <c r="I88" s="917"/>
      <c r="J88" s="917"/>
      <c r="K88" s="917"/>
      <c r="L88" s="917"/>
      <c r="M88" s="917"/>
      <c r="N88" s="917"/>
      <c r="O88" s="917"/>
      <c r="P88" s="917"/>
      <c r="Q88" s="918"/>
    </row>
    <row r="89" spans="1:17">
      <c r="A89" s="358"/>
      <c r="B89" s="430"/>
      <c r="C89" s="366"/>
      <c r="D89" s="429"/>
      <c r="E89" s="428"/>
      <c r="F89" s="357"/>
      <c r="G89" s="428"/>
      <c r="H89" s="916"/>
      <c r="I89" s="917"/>
      <c r="J89" s="917"/>
      <c r="K89" s="917"/>
      <c r="L89" s="917"/>
      <c r="M89" s="917"/>
      <c r="N89" s="917"/>
      <c r="O89" s="917"/>
      <c r="P89" s="917"/>
      <c r="Q89" s="918"/>
    </row>
    <row r="90" spans="1:17">
      <c r="A90" s="358"/>
      <c r="B90" s="430"/>
      <c r="C90" s="366"/>
      <c r="D90" s="429"/>
      <c r="E90" s="428"/>
      <c r="F90" s="357"/>
      <c r="G90" s="428"/>
      <c r="H90" s="916"/>
      <c r="I90" s="917"/>
      <c r="J90" s="917"/>
      <c r="K90" s="917"/>
      <c r="L90" s="917"/>
      <c r="M90" s="917"/>
      <c r="N90" s="917"/>
      <c r="O90" s="917"/>
      <c r="P90" s="917"/>
      <c r="Q90" s="918"/>
    </row>
    <row r="91" spans="1:17">
      <c r="A91" s="358"/>
      <c r="B91" s="430"/>
      <c r="C91" s="366"/>
      <c r="D91" s="429"/>
      <c r="E91" s="428"/>
      <c r="F91" s="357"/>
      <c r="G91" s="428"/>
      <c r="H91" s="916"/>
      <c r="I91" s="917"/>
      <c r="J91" s="917"/>
      <c r="K91" s="917"/>
      <c r="L91" s="917"/>
      <c r="M91" s="917"/>
      <c r="N91" s="917"/>
      <c r="O91" s="917"/>
      <c r="P91" s="917"/>
      <c r="Q91" s="918"/>
    </row>
    <row r="92" spans="1:17">
      <c r="A92" s="358"/>
      <c r="B92" s="430"/>
      <c r="C92" s="366"/>
      <c r="D92" s="429"/>
      <c r="E92" s="428"/>
      <c r="F92" s="357"/>
      <c r="G92" s="428"/>
      <c r="H92" s="916"/>
      <c r="I92" s="917"/>
      <c r="J92" s="917"/>
      <c r="K92" s="917"/>
      <c r="L92" s="917"/>
      <c r="M92" s="917"/>
      <c r="N92" s="917"/>
      <c r="O92" s="917"/>
      <c r="P92" s="917"/>
      <c r="Q92" s="918"/>
    </row>
    <row r="93" spans="1:17">
      <c r="A93" s="358"/>
      <c r="B93" s="430"/>
      <c r="C93" s="366"/>
      <c r="D93" s="429"/>
      <c r="E93" s="428"/>
      <c r="F93" s="357"/>
      <c r="G93" s="428"/>
      <c r="H93" s="916"/>
      <c r="I93" s="917"/>
      <c r="J93" s="917"/>
      <c r="K93" s="917"/>
      <c r="L93" s="917"/>
      <c r="M93" s="917"/>
      <c r="N93" s="917"/>
      <c r="O93" s="917"/>
      <c r="P93" s="917"/>
      <c r="Q93" s="918"/>
    </row>
    <row r="94" spans="1:17">
      <c r="A94" s="358"/>
      <c r="B94" s="430"/>
      <c r="C94" s="366"/>
      <c r="D94" s="429"/>
      <c r="E94" s="428"/>
      <c r="F94" s="357"/>
      <c r="G94" s="428"/>
      <c r="H94" s="916"/>
      <c r="I94" s="917"/>
      <c r="J94" s="917"/>
      <c r="K94" s="917"/>
      <c r="L94" s="917"/>
      <c r="M94" s="917"/>
      <c r="N94" s="917"/>
      <c r="O94" s="917"/>
      <c r="P94" s="917"/>
      <c r="Q94" s="918"/>
    </row>
    <row r="95" spans="1:17">
      <c r="A95" s="358"/>
      <c r="B95" s="430"/>
      <c r="C95" s="366"/>
      <c r="D95" s="429"/>
      <c r="E95" s="428"/>
      <c r="F95" s="357"/>
      <c r="G95" s="428"/>
      <c r="H95" s="916"/>
      <c r="I95" s="917"/>
      <c r="J95" s="917"/>
      <c r="K95" s="917"/>
      <c r="L95" s="917"/>
      <c r="M95" s="917"/>
      <c r="N95" s="917"/>
      <c r="O95" s="917"/>
      <c r="P95" s="917"/>
      <c r="Q95" s="918"/>
    </row>
    <row r="96" spans="1:17">
      <c r="A96" s="358"/>
      <c r="B96" s="430"/>
      <c r="C96" s="366"/>
      <c r="D96" s="429"/>
      <c r="E96" s="428"/>
      <c r="F96" s="357"/>
      <c r="G96" s="428"/>
      <c r="H96" s="916"/>
      <c r="I96" s="917"/>
      <c r="J96" s="917"/>
      <c r="K96" s="917"/>
      <c r="L96" s="917"/>
      <c r="M96" s="917"/>
      <c r="N96" s="917"/>
      <c r="O96" s="917"/>
      <c r="P96" s="917"/>
      <c r="Q96" s="918"/>
    </row>
    <row r="97" spans="1:17">
      <c r="A97" s="358"/>
      <c r="B97" s="430"/>
      <c r="C97" s="366"/>
      <c r="D97" s="429"/>
      <c r="E97" s="428"/>
      <c r="F97" s="357"/>
      <c r="G97" s="428"/>
      <c r="H97" s="916"/>
      <c r="I97" s="917"/>
      <c r="J97" s="917"/>
      <c r="K97" s="917"/>
      <c r="L97" s="917"/>
      <c r="M97" s="917"/>
      <c r="N97" s="917"/>
      <c r="O97" s="917"/>
      <c r="P97" s="917"/>
      <c r="Q97" s="918"/>
    </row>
    <row r="98" spans="1:17">
      <c r="A98" s="358"/>
      <c r="B98" s="430"/>
      <c r="C98" s="366"/>
      <c r="D98" s="429"/>
      <c r="E98" s="428"/>
      <c r="F98" s="357"/>
      <c r="G98" s="428"/>
      <c r="H98" s="916"/>
      <c r="I98" s="917"/>
      <c r="J98" s="917"/>
      <c r="K98" s="917"/>
      <c r="L98" s="917"/>
      <c r="M98" s="917"/>
      <c r="N98" s="917"/>
      <c r="O98" s="917"/>
      <c r="P98" s="917"/>
      <c r="Q98" s="918"/>
    </row>
    <row r="99" spans="1:17">
      <c r="A99" s="358"/>
      <c r="B99" s="430"/>
      <c r="C99" s="366"/>
      <c r="D99" s="429"/>
      <c r="E99" s="428"/>
      <c r="F99" s="357"/>
      <c r="G99" s="428"/>
      <c r="H99" s="916"/>
      <c r="I99" s="917"/>
      <c r="J99" s="917"/>
      <c r="K99" s="917"/>
      <c r="L99" s="917"/>
      <c r="M99" s="917"/>
      <c r="N99" s="917"/>
      <c r="O99" s="917"/>
      <c r="P99" s="917"/>
      <c r="Q99" s="918"/>
    </row>
    <row r="100" spans="1:17">
      <c r="A100" s="358"/>
      <c r="B100" s="430"/>
      <c r="C100" s="366"/>
      <c r="D100" s="429"/>
      <c r="E100" s="428"/>
      <c r="F100" s="357"/>
      <c r="G100" s="428"/>
      <c r="H100" s="916"/>
      <c r="I100" s="917"/>
      <c r="J100" s="917"/>
      <c r="K100" s="917"/>
      <c r="L100" s="917"/>
      <c r="M100" s="917"/>
      <c r="N100" s="917"/>
      <c r="O100" s="917"/>
      <c r="P100" s="917"/>
      <c r="Q100" s="918"/>
    </row>
    <row r="101" spans="1:17">
      <c r="A101" s="358"/>
      <c r="B101" s="430"/>
      <c r="C101" s="366"/>
      <c r="D101" s="429"/>
      <c r="E101" s="428"/>
      <c r="F101" s="357"/>
      <c r="G101" s="428"/>
      <c r="H101" s="916"/>
      <c r="I101" s="917"/>
      <c r="J101" s="917"/>
      <c r="K101" s="917"/>
      <c r="L101" s="917"/>
      <c r="M101" s="917"/>
      <c r="N101" s="917"/>
      <c r="O101" s="917"/>
      <c r="P101" s="917"/>
      <c r="Q101" s="918"/>
    </row>
    <row r="102" spans="1:17">
      <c r="A102" s="358"/>
      <c r="B102" s="430"/>
      <c r="C102" s="366"/>
      <c r="D102" s="429"/>
      <c r="E102" s="428"/>
      <c r="F102" s="357"/>
      <c r="G102" s="428"/>
      <c r="H102" s="916"/>
      <c r="I102" s="917"/>
      <c r="J102" s="917"/>
      <c r="K102" s="917"/>
      <c r="L102" s="917"/>
      <c r="M102" s="917"/>
      <c r="N102" s="917"/>
      <c r="O102" s="917"/>
      <c r="P102" s="917"/>
      <c r="Q102" s="918"/>
    </row>
    <row r="103" spans="1:17">
      <c r="A103" s="358"/>
      <c r="B103" s="430"/>
      <c r="C103" s="366"/>
      <c r="D103" s="429"/>
      <c r="E103" s="428"/>
      <c r="F103" s="357"/>
      <c r="G103" s="428"/>
      <c r="H103" s="916"/>
      <c r="I103" s="917"/>
      <c r="J103" s="917"/>
      <c r="K103" s="917"/>
      <c r="L103" s="917"/>
      <c r="M103" s="917"/>
      <c r="N103" s="917"/>
      <c r="O103" s="917"/>
      <c r="P103" s="917"/>
      <c r="Q103" s="918"/>
    </row>
    <row r="104" spans="1:17">
      <c r="A104" s="358"/>
      <c r="B104" s="430"/>
      <c r="C104" s="366"/>
      <c r="D104" s="429"/>
      <c r="E104" s="428"/>
      <c r="F104" s="357"/>
      <c r="G104" s="428"/>
      <c r="H104" s="916"/>
      <c r="I104" s="917"/>
      <c r="J104" s="917"/>
      <c r="K104" s="917"/>
      <c r="L104" s="917"/>
      <c r="M104" s="917"/>
      <c r="N104" s="917"/>
      <c r="O104" s="917"/>
      <c r="P104" s="917"/>
      <c r="Q104" s="918"/>
    </row>
    <row r="105" spans="1:17">
      <c r="A105" s="358"/>
      <c r="B105" s="430"/>
      <c r="C105" s="366"/>
      <c r="D105" s="429"/>
      <c r="E105" s="428"/>
      <c r="F105" s="357"/>
      <c r="G105" s="428"/>
      <c r="H105" s="916"/>
      <c r="I105" s="917"/>
      <c r="J105" s="917"/>
      <c r="K105" s="917"/>
      <c r="L105" s="917"/>
      <c r="M105" s="917"/>
      <c r="N105" s="917"/>
      <c r="O105" s="917"/>
      <c r="P105" s="917"/>
      <c r="Q105" s="918"/>
    </row>
    <row r="106" spans="1:17">
      <c r="A106" s="358"/>
      <c r="B106" s="430"/>
      <c r="C106" s="366"/>
      <c r="D106" s="429"/>
      <c r="E106" s="428"/>
      <c r="F106" s="357"/>
      <c r="G106" s="428"/>
      <c r="H106" s="916"/>
      <c r="I106" s="917"/>
      <c r="J106" s="917"/>
      <c r="K106" s="917"/>
      <c r="L106" s="917"/>
      <c r="M106" s="917"/>
      <c r="N106" s="917"/>
      <c r="O106" s="917"/>
      <c r="P106" s="917"/>
      <c r="Q106" s="918"/>
    </row>
    <row r="107" spans="1:17">
      <c r="A107" s="358"/>
      <c r="B107" s="430"/>
      <c r="C107" s="366"/>
      <c r="D107" s="429"/>
      <c r="E107" s="428"/>
      <c r="F107" s="357"/>
      <c r="G107" s="428"/>
      <c r="H107" s="916"/>
      <c r="I107" s="917"/>
      <c r="J107" s="917"/>
      <c r="K107" s="917"/>
      <c r="L107" s="917"/>
      <c r="M107" s="917"/>
      <c r="N107" s="917"/>
      <c r="O107" s="917"/>
      <c r="P107" s="917"/>
      <c r="Q107" s="918"/>
    </row>
    <row r="108" spans="1:17">
      <c r="A108" s="358"/>
      <c r="B108" s="430"/>
      <c r="C108" s="366"/>
      <c r="D108" s="429"/>
      <c r="E108" s="428"/>
      <c r="F108" s="357"/>
      <c r="G108" s="428"/>
      <c r="H108" s="916"/>
      <c r="I108" s="917"/>
      <c r="J108" s="917"/>
      <c r="K108" s="917"/>
      <c r="L108" s="917"/>
      <c r="M108" s="917"/>
      <c r="N108" s="917"/>
      <c r="O108" s="917"/>
      <c r="P108" s="917"/>
      <c r="Q108" s="918"/>
    </row>
    <row r="109" spans="1:17">
      <c r="A109" s="358"/>
      <c r="B109" s="430"/>
      <c r="C109" s="366"/>
      <c r="D109" s="429"/>
      <c r="E109" s="428"/>
      <c r="F109" s="357"/>
      <c r="G109" s="428"/>
      <c r="H109" s="916"/>
      <c r="I109" s="917"/>
      <c r="J109" s="917"/>
      <c r="K109" s="917"/>
      <c r="L109" s="917"/>
      <c r="M109" s="917"/>
      <c r="N109" s="917"/>
      <c r="O109" s="917"/>
      <c r="P109" s="917"/>
      <c r="Q109" s="918"/>
    </row>
    <row r="110" spans="1:17">
      <c r="A110" s="358"/>
      <c r="B110" s="430"/>
      <c r="C110" s="366"/>
      <c r="D110" s="429"/>
      <c r="E110" s="428"/>
      <c r="F110" s="357"/>
      <c r="G110" s="428"/>
      <c r="H110" s="916"/>
      <c r="I110" s="917"/>
      <c r="J110" s="917"/>
      <c r="K110" s="917"/>
      <c r="L110" s="917"/>
      <c r="M110" s="917"/>
      <c r="N110" s="917"/>
      <c r="O110" s="917"/>
      <c r="P110" s="917"/>
      <c r="Q110" s="918"/>
    </row>
    <row r="111" spans="1:17">
      <c r="A111" s="358"/>
      <c r="B111" s="430"/>
      <c r="C111" s="366"/>
      <c r="D111" s="429"/>
      <c r="E111" s="428"/>
      <c r="F111" s="357"/>
      <c r="G111" s="428"/>
      <c r="H111" s="916"/>
      <c r="I111" s="917"/>
      <c r="J111" s="917"/>
      <c r="K111" s="917"/>
      <c r="L111" s="917"/>
      <c r="M111" s="917"/>
      <c r="N111" s="917"/>
      <c r="O111" s="917"/>
      <c r="P111" s="917"/>
      <c r="Q111" s="918"/>
    </row>
    <row r="112" spans="1:17">
      <c r="A112" s="358"/>
      <c r="B112" s="430"/>
      <c r="C112" s="366"/>
      <c r="D112" s="429"/>
      <c r="E112" s="428"/>
      <c r="F112" s="357"/>
      <c r="G112" s="428"/>
      <c r="H112" s="916"/>
      <c r="I112" s="917"/>
      <c r="J112" s="917"/>
      <c r="K112" s="917"/>
      <c r="L112" s="917"/>
      <c r="M112" s="917"/>
      <c r="N112" s="917"/>
      <c r="O112" s="917"/>
      <c r="P112" s="917"/>
      <c r="Q112" s="918"/>
    </row>
    <row r="113" spans="1:17">
      <c r="A113" s="358"/>
      <c r="B113" s="430"/>
      <c r="C113" s="366"/>
      <c r="D113" s="429"/>
      <c r="E113" s="428"/>
      <c r="F113" s="357"/>
      <c r="G113" s="428"/>
      <c r="H113" s="916"/>
      <c r="I113" s="917"/>
      <c r="J113" s="917"/>
      <c r="K113" s="917"/>
      <c r="L113" s="917"/>
      <c r="M113" s="917"/>
      <c r="N113" s="917"/>
      <c r="O113" s="917"/>
      <c r="P113" s="917"/>
      <c r="Q113" s="918"/>
    </row>
    <row r="114" spans="1:17">
      <c r="A114" s="358"/>
      <c r="B114" s="430"/>
      <c r="C114" s="366"/>
      <c r="D114" s="429"/>
      <c r="E114" s="428"/>
      <c r="F114" s="357"/>
      <c r="G114" s="428"/>
      <c r="H114" s="916"/>
      <c r="I114" s="917"/>
      <c r="J114" s="917"/>
      <c r="K114" s="917"/>
      <c r="L114" s="917"/>
      <c r="M114" s="917"/>
      <c r="N114" s="917"/>
      <c r="O114" s="917"/>
      <c r="P114" s="917"/>
      <c r="Q114" s="918"/>
    </row>
    <row r="115" spans="1:17">
      <c r="A115" s="358"/>
      <c r="B115" s="430"/>
      <c r="C115" s="366"/>
      <c r="D115" s="429"/>
      <c r="E115" s="428"/>
      <c r="F115" s="357"/>
      <c r="G115" s="428"/>
      <c r="H115" s="916"/>
      <c r="I115" s="917"/>
      <c r="J115" s="917"/>
      <c r="K115" s="917"/>
      <c r="L115" s="917"/>
      <c r="M115" s="917"/>
      <c r="N115" s="917"/>
      <c r="O115" s="917"/>
      <c r="P115" s="917"/>
      <c r="Q115" s="918"/>
    </row>
    <row r="116" spans="1:17">
      <c r="A116" s="358"/>
      <c r="B116" s="430"/>
      <c r="C116" s="366"/>
      <c r="D116" s="429"/>
      <c r="E116" s="428"/>
      <c r="F116" s="357"/>
      <c r="G116" s="428"/>
      <c r="H116" s="916"/>
      <c r="I116" s="917"/>
      <c r="J116" s="917"/>
      <c r="K116" s="917"/>
      <c r="L116" s="917"/>
      <c r="M116" s="917"/>
      <c r="N116" s="917"/>
      <c r="O116" s="917"/>
      <c r="P116" s="917"/>
      <c r="Q116" s="918"/>
    </row>
    <row r="117" spans="1:17">
      <c r="A117" s="358"/>
      <c r="B117" s="430"/>
      <c r="C117" s="366"/>
      <c r="D117" s="429"/>
      <c r="E117" s="428"/>
      <c r="F117" s="357"/>
      <c r="G117" s="428"/>
      <c r="H117" s="916"/>
      <c r="I117" s="917"/>
      <c r="J117" s="917"/>
      <c r="K117" s="917"/>
      <c r="L117" s="917"/>
      <c r="M117" s="917"/>
      <c r="N117" s="917"/>
      <c r="O117" s="917"/>
      <c r="P117" s="917"/>
      <c r="Q117" s="918"/>
    </row>
    <row r="118" spans="1:17">
      <c r="A118" s="358"/>
      <c r="B118" s="430"/>
      <c r="C118" s="366"/>
      <c r="D118" s="429"/>
      <c r="E118" s="428"/>
      <c r="F118" s="357"/>
      <c r="G118" s="428"/>
      <c r="H118" s="916"/>
      <c r="I118" s="917"/>
      <c r="J118" s="917"/>
      <c r="K118" s="917"/>
      <c r="L118" s="917"/>
      <c r="M118" s="917"/>
      <c r="N118" s="917"/>
      <c r="O118" s="917"/>
      <c r="P118" s="917"/>
      <c r="Q118" s="918"/>
    </row>
    <row r="119" spans="1:17">
      <c r="A119" s="358"/>
      <c r="B119" s="430"/>
      <c r="C119" s="366"/>
      <c r="D119" s="429"/>
      <c r="E119" s="428"/>
      <c r="F119" s="357"/>
      <c r="G119" s="428"/>
      <c r="H119" s="916"/>
      <c r="I119" s="917"/>
      <c r="J119" s="917"/>
      <c r="K119" s="917"/>
      <c r="L119" s="917"/>
      <c r="M119" s="917"/>
      <c r="N119" s="917"/>
      <c r="O119" s="917"/>
      <c r="P119" s="917"/>
      <c r="Q119" s="918"/>
    </row>
    <row r="120" spans="1:17">
      <c r="A120" s="358"/>
      <c r="B120" s="430"/>
      <c r="C120" s="366"/>
      <c r="D120" s="429"/>
      <c r="E120" s="428"/>
      <c r="F120" s="357"/>
      <c r="G120" s="428"/>
      <c r="H120" s="916"/>
      <c r="I120" s="917"/>
      <c r="J120" s="917"/>
      <c r="K120" s="917"/>
      <c r="L120" s="917"/>
      <c r="M120" s="917"/>
      <c r="N120" s="917"/>
      <c r="O120" s="917"/>
      <c r="P120" s="917"/>
      <c r="Q120" s="918"/>
    </row>
    <row r="121" spans="1:17">
      <c r="A121" s="358"/>
      <c r="B121" s="430"/>
      <c r="C121" s="366"/>
      <c r="D121" s="429"/>
      <c r="E121" s="428"/>
      <c r="F121" s="357"/>
      <c r="G121" s="428"/>
      <c r="H121" s="916"/>
      <c r="I121" s="917"/>
      <c r="J121" s="917"/>
      <c r="K121" s="917"/>
      <c r="L121" s="917"/>
      <c r="M121" s="917"/>
      <c r="N121" s="917"/>
      <c r="O121" s="917"/>
      <c r="P121" s="917"/>
      <c r="Q121" s="918"/>
    </row>
    <row r="122" spans="1:17">
      <c r="A122" s="358"/>
      <c r="B122" s="430"/>
      <c r="C122" s="366"/>
      <c r="D122" s="429"/>
      <c r="E122" s="428"/>
      <c r="F122" s="357"/>
      <c r="G122" s="428"/>
      <c r="H122" s="916"/>
      <c r="I122" s="917"/>
      <c r="J122" s="917"/>
      <c r="K122" s="917"/>
      <c r="L122" s="917"/>
      <c r="M122" s="917"/>
      <c r="N122" s="917"/>
      <c r="O122" s="917"/>
      <c r="P122" s="917"/>
      <c r="Q122" s="918"/>
    </row>
    <row r="123" spans="1:17">
      <c r="A123" s="358"/>
      <c r="B123" s="430"/>
      <c r="C123" s="366"/>
      <c r="D123" s="429"/>
      <c r="E123" s="428"/>
      <c r="F123" s="357"/>
      <c r="G123" s="428"/>
      <c r="H123" s="916"/>
      <c r="I123" s="917"/>
      <c r="J123" s="917"/>
      <c r="K123" s="917"/>
      <c r="L123" s="917"/>
      <c r="M123" s="917"/>
      <c r="N123" s="917"/>
      <c r="O123" s="917"/>
      <c r="P123" s="917"/>
      <c r="Q123" s="918"/>
    </row>
    <row r="124" spans="1:17">
      <c r="A124" s="358"/>
      <c r="B124" s="430"/>
      <c r="C124" s="366"/>
      <c r="D124" s="429"/>
      <c r="E124" s="428"/>
      <c r="F124" s="357"/>
      <c r="G124" s="359"/>
      <c r="H124" s="916"/>
      <c r="I124" s="917"/>
      <c r="J124" s="917"/>
      <c r="K124" s="917"/>
      <c r="L124" s="917"/>
      <c r="M124" s="917"/>
      <c r="N124" s="917"/>
      <c r="O124" s="917"/>
      <c r="P124" s="917"/>
      <c r="Q124" s="918"/>
    </row>
    <row r="125" spans="1:17">
      <c r="A125" s="358"/>
      <c r="B125" s="430"/>
      <c r="C125" s="366"/>
      <c r="D125" s="429"/>
      <c r="E125" s="428"/>
      <c r="F125" s="357"/>
      <c r="G125" s="359"/>
      <c r="H125" s="916"/>
      <c r="I125" s="917"/>
      <c r="J125" s="917"/>
      <c r="K125" s="917"/>
      <c r="L125" s="917"/>
      <c r="M125" s="917"/>
      <c r="N125" s="917"/>
      <c r="O125" s="917"/>
      <c r="P125" s="917"/>
      <c r="Q125" s="918"/>
    </row>
    <row r="126" spans="1:17">
      <c r="A126" s="358"/>
      <c r="B126" s="430"/>
      <c r="C126" s="366"/>
      <c r="D126" s="429"/>
      <c r="E126" s="428"/>
      <c r="F126" s="357"/>
      <c r="G126" s="359"/>
      <c r="H126" s="916"/>
      <c r="I126" s="917"/>
      <c r="J126" s="917"/>
      <c r="K126" s="917"/>
      <c r="L126" s="917"/>
      <c r="M126" s="917"/>
      <c r="N126" s="917"/>
      <c r="O126" s="917"/>
      <c r="P126" s="917"/>
      <c r="Q126" s="918"/>
    </row>
    <row r="127" spans="1:17">
      <c r="A127" s="358"/>
      <c r="B127" s="430"/>
      <c r="C127" s="366"/>
      <c r="D127" s="429"/>
      <c r="E127" s="428"/>
      <c r="F127" s="357"/>
      <c r="G127" s="359"/>
      <c r="H127" s="916"/>
      <c r="I127" s="917"/>
      <c r="J127" s="917"/>
      <c r="K127" s="917"/>
      <c r="L127" s="917"/>
      <c r="M127" s="917"/>
      <c r="N127" s="917"/>
      <c r="O127" s="917"/>
      <c r="P127" s="917"/>
      <c r="Q127" s="918"/>
    </row>
    <row r="128" spans="1:17">
      <c r="A128" s="358"/>
      <c r="B128" s="430"/>
      <c r="C128" s="366"/>
      <c r="D128" s="429"/>
      <c r="E128" s="428"/>
      <c r="F128" s="357"/>
      <c r="G128" s="359"/>
      <c r="H128" s="916"/>
      <c r="I128" s="917"/>
      <c r="J128" s="917"/>
      <c r="K128" s="917"/>
      <c r="L128" s="917"/>
      <c r="M128" s="917"/>
      <c r="N128" s="917"/>
      <c r="O128" s="917"/>
      <c r="P128" s="917"/>
      <c r="Q128" s="918"/>
    </row>
    <row r="129" spans="1:17">
      <c r="A129" s="358"/>
      <c r="B129" s="430"/>
      <c r="C129" s="366"/>
      <c r="D129" s="429"/>
      <c r="E129" s="428"/>
      <c r="F129" s="357"/>
      <c r="G129" s="359"/>
      <c r="H129" s="916"/>
      <c r="I129" s="917"/>
      <c r="J129" s="917"/>
      <c r="K129" s="917"/>
      <c r="L129" s="917"/>
      <c r="M129" s="917"/>
      <c r="N129" s="917"/>
      <c r="O129" s="917"/>
      <c r="P129" s="917"/>
      <c r="Q129" s="918"/>
    </row>
    <row r="130" spans="1:17">
      <c r="A130" s="220"/>
      <c r="B130" s="220"/>
      <c r="C130" s="220"/>
      <c r="D130" s="220"/>
      <c r="E130" s="220"/>
      <c r="F130" s="220"/>
      <c r="G130" s="220"/>
      <c r="H130" s="220"/>
      <c r="I130" s="220"/>
      <c r="J130" s="220"/>
      <c r="K130" s="220"/>
      <c r="L130" s="220"/>
      <c r="M130" s="220"/>
      <c r="N130" s="220"/>
      <c r="O130" s="220"/>
      <c r="P130" s="220"/>
      <c r="Q130" s="220"/>
    </row>
    <row r="131" spans="1:17">
      <c r="A131" s="220"/>
      <c r="B131" s="220"/>
      <c r="C131" s="220"/>
      <c r="D131" s="220"/>
      <c r="E131" s="220"/>
      <c r="F131" s="220"/>
      <c r="G131" s="220"/>
      <c r="H131" s="220"/>
      <c r="I131" s="220"/>
      <c r="J131" s="220"/>
      <c r="K131" s="220"/>
      <c r="L131" s="220"/>
      <c r="M131" s="220"/>
      <c r="N131" s="220"/>
      <c r="O131" s="220"/>
      <c r="P131" s="220"/>
      <c r="Q131" s="220"/>
    </row>
    <row r="132" spans="1:17">
      <c r="A132" s="220"/>
      <c r="B132" s="220"/>
      <c r="C132" s="220"/>
      <c r="D132" s="220"/>
      <c r="E132" s="220"/>
      <c r="F132" s="220"/>
      <c r="G132" s="220"/>
      <c r="H132" s="220"/>
      <c r="I132" s="220"/>
      <c r="J132" s="220"/>
      <c r="K132" s="220"/>
      <c r="L132" s="220"/>
      <c r="M132" s="220"/>
      <c r="N132" s="220"/>
      <c r="O132" s="220"/>
      <c r="P132" s="220"/>
      <c r="Q132" s="220"/>
    </row>
    <row r="133" spans="1:17">
      <c r="A133" s="220"/>
      <c r="B133" s="220"/>
      <c r="C133" s="220"/>
      <c r="D133" s="220"/>
      <c r="E133" s="220"/>
      <c r="F133" s="220"/>
      <c r="G133" s="220"/>
      <c r="H133" s="220"/>
      <c r="I133" s="220"/>
      <c r="J133" s="220"/>
      <c r="K133" s="220"/>
      <c r="L133" s="220"/>
      <c r="M133" s="220"/>
      <c r="N133" s="220"/>
      <c r="O133" s="220"/>
      <c r="P133" s="220"/>
      <c r="Q133" s="220"/>
    </row>
    <row r="134" spans="1:17">
      <c r="A134" s="220"/>
      <c r="B134" s="220"/>
      <c r="C134" s="220"/>
      <c r="D134" s="220"/>
      <c r="E134" s="220"/>
      <c r="F134" s="220"/>
      <c r="G134" s="220"/>
      <c r="H134" s="220"/>
      <c r="I134" s="220"/>
      <c r="J134" s="220"/>
      <c r="K134" s="220"/>
      <c r="L134" s="220"/>
      <c r="M134" s="220"/>
      <c r="N134" s="220"/>
      <c r="O134" s="220"/>
      <c r="P134" s="220"/>
      <c r="Q134" s="220"/>
    </row>
    <row r="135" spans="1:17">
      <c r="A135" s="220"/>
      <c r="B135" s="220"/>
      <c r="C135" s="220"/>
      <c r="D135" s="220"/>
      <c r="E135" s="220"/>
      <c r="F135" s="220"/>
      <c r="G135" s="220"/>
      <c r="H135" s="220"/>
      <c r="I135" s="220"/>
      <c r="J135" s="220"/>
      <c r="K135" s="220"/>
      <c r="L135" s="220"/>
      <c r="M135" s="220"/>
      <c r="N135" s="220"/>
      <c r="O135" s="220"/>
      <c r="P135" s="220"/>
      <c r="Q135" s="220"/>
    </row>
    <row r="136" spans="1:17">
      <c r="A136" s="220"/>
      <c r="B136" s="220"/>
      <c r="C136" s="220"/>
      <c r="D136" s="220"/>
      <c r="E136" s="220"/>
      <c r="F136" s="220"/>
      <c r="G136" s="220"/>
      <c r="H136" s="220"/>
      <c r="I136" s="220"/>
      <c r="J136" s="220"/>
      <c r="K136" s="220"/>
      <c r="L136" s="220"/>
      <c r="M136" s="220"/>
      <c r="N136" s="220"/>
      <c r="O136" s="220"/>
      <c r="P136" s="220"/>
      <c r="Q136" s="220"/>
    </row>
    <row r="137" spans="1:17">
      <c r="A137" s="220"/>
      <c r="B137" s="220"/>
      <c r="C137" s="220"/>
      <c r="D137" s="220"/>
      <c r="E137" s="220"/>
      <c r="F137" s="220"/>
      <c r="G137" s="220"/>
      <c r="H137" s="220"/>
      <c r="I137" s="220"/>
      <c r="J137" s="220"/>
      <c r="K137" s="220"/>
      <c r="L137" s="220"/>
      <c r="M137" s="220"/>
      <c r="N137" s="220"/>
      <c r="O137" s="220"/>
      <c r="P137" s="220"/>
      <c r="Q137" s="220"/>
    </row>
    <row r="138" spans="1:17">
      <c r="A138" s="220"/>
      <c r="B138" s="220"/>
      <c r="C138" s="220"/>
      <c r="D138" s="220"/>
      <c r="E138" s="220"/>
      <c r="F138" s="220"/>
      <c r="G138" s="220"/>
      <c r="H138" s="220"/>
      <c r="I138" s="220"/>
      <c r="J138" s="220"/>
      <c r="K138" s="220"/>
      <c r="L138" s="220"/>
      <c r="M138" s="220"/>
      <c r="N138" s="220"/>
      <c r="O138" s="220"/>
      <c r="P138" s="220"/>
      <c r="Q138" s="220"/>
    </row>
    <row r="139" spans="1:17">
      <c r="A139" s="220"/>
      <c r="B139" s="220"/>
      <c r="C139" s="220"/>
      <c r="D139" s="220"/>
      <c r="E139" s="220"/>
      <c r="F139" s="220"/>
      <c r="G139" s="220"/>
      <c r="H139" s="220"/>
      <c r="I139" s="220"/>
      <c r="J139" s="220"/>
      <c r="K139" s="220"/>
      <c r="L139" s="220"/>
      <c r="M139" s="220"/>
      <c r="N139" s="220"/>
      <c r="O139" s="220"/>
      <c r="P139" s="220"/>
      <c r="Q139" s="220"/>
    </row>
    <row r="140" spans="1:17">
      <c r="A140" s="220"/>
      <c r="B140" s="220"/>
      <c r="C140" s="220"/>
      <c r="D140" s="220"/>
      <c r="E140" s="220"/>
      <c r="F140" s="220"/>
      <c r="G140" s="220"/>
      <c r="H140" s="220"/>
      <c r="I140" s="220"/>
      <c r="J140" s="220"/>
      <c r="K140" s="220"/>
      <c r="L140" s="220"/>
      <c r="M140" s="220"/>
      <c r="N140" s="220"/>
      <c r="O140" s="220"/>
      <c r="P140" s="220"/>
      <c r="Q140" s="220"/>
    </row>
    <row r="141" spans="1:17">
      <c r="A141" s="220"/>
      <c r="B141" s="220"/>
      <c r="C141" s="220"/>
      <c r="D141" s="220"/>
      <c r="E141" s="220"/>
      <c r="F141" s="220"/>
      <c r="G141" s="220"/>
      <c r="H141" s="220"/>
      <c r="I141" s="220"/>
      <c r="J141" s="220"/>
      <c r="K141" s="220"/>
      <c r="L141" s="220"/>
      <c r="M141" s="220"/>
      <c r="N141" s="220"/>
      <c r="O141" s="220"/>
      <c r="P141" s="220"/>
      <c r="Q141" s="220"/>
    </row>
    <row r="142" spans="1:17">
      <c r="A142" s="220"/>
      <c r="B142" s="220"/>
      <c r="C142" s="220"/>
      <c r="D142" s="220"/>
      <c r="E142" s="220"/>
      <c r="F142" s="220"/>
      <c r="G142" s="220"/>
      <c r="H142" s="220"/>
      <c r="I142" s="220"/>
      <c r="J142" s="220"/>
      <c r="K142" s="220"/>
      <c r="L142" s="220"/>
      <c r="M142" s="220"/>
      <c r="N142" s="220"/>
      <c r="O142" s="220"/>
      <c r="P142" s="220"/>
      <c r="Q142" s="220"/>
    </row>
    <row r="143" spans="1:17">
      <c r="A143" s="220"/>
      <c r="B143" s="220"/>
      <c r="C143" s="220"/>
      <c r="D143" s="220"/>
      <c r="E143" s="220"/>
      <c r="F143" s="220"/>
      <c r="G143" s="220"/>
      <c r="H143" s="220"/>
      <c r="I143" s="220"/>
      <c r="J143" s="220"/>
      <c r="K143" s="220"/>
      <c r="L143" s="220"/>
      <c r="M143" s="220"/>
      <c r="N143" s="220"/>
      <c r="O143" s="220"/>
      <c r="P143" s="220"/>
      <c r="Q143" s="220"/>
    </row>
    <row r="144" spans="1:17">
      <c r="A144" s="220"/>
      <c r="B144" s="220"/>
      <c r="C144" s="220"/>
      <c r="D144" s="220"/>
      <c r="E144" s="220"/>
      <c r="F144" s="220"/>
      <c r="G144" s="220"/>
      <c r="H144" s="220"/>
      <c r="I144" s="220"/>
      <c r="J144" s="220"/>
      <c r="K144" s="220"/>
      <c r="L144" s="220"/>
      <c r="M144" s="220"/>
      <c r="N144" s="220"/>
      <c r="O144" s="220"/>
      <c r="P144" s="220"/>
      <c r="Q144" s="220"/>
    </row>
    <row r="145" spans="1:17">
      <c r="A145" s="220"/>
      <c r="B145" s="220"/>
      <c r="C145" s="220"/>
      <c r="D145" s="220"/>
      <c r="E145" s="220"/>
      <c r="F145" s="220"/>
      <c r="G145" s="220"/>
      <c r="H145" s="220"/>
      <c r="I145" s="220"/>
      <c r="J145" s="220"/>
      <c r="K145" s="220"/>
      <c r="L145" s="220"/>
      <c r="M145" s="220"/>
      <c r="N145" s="220"/>
      <c r="O145" s="220"/>
      <c r="P145" s="220"/>
      <c r="Q145" s="220"/>
    </row>
    <row r="146" spans="1:17">
      <c r="A146" s="220"/>
      <c r="B146" s="220"/>
      <c r="C146" s="220"/>
      <c r="D146" s="220"/>
      <c r="E146" s="220"/>
      <c r="F146" s="220"/>
      <c r="G146" s="220"/>
      <c r="H146" s="220"/>
      <c r="I146" s="220"/>
      <c r="J146" s="220"/>
      <c r="K146" s="220"/>
      <c r="L146" s="220"/>
      <c r="M146" s="220"/>
      <c r="N146" s="220"/>
      <c r="O146" s="220"/>
      <c r="P146" s="220"/>
      <c r="Q146" s="220"/>
    </row>
    <row r="147" spans="1:17">
      <c r="A147" s="220"/>
      <c r="B147" s="220"/>
      <c r="C147" s="220"/>
      <c r="D147" s="220"/>
      <c r="E147" s="220"/>
      <c r="F147" s="220"/>
      <c r="G147" s="220"/>
      <c r="H147" s="220"/>
      <c r="I147" s="220"/>
      <c r="J147" s="220"/>
      <c r="K147" s="220"/>
      <c r="L147" s="220"/>
      <c r="M147" s="220"/>
      <c r="N147" s="220"/>
      <c r="O147" s="220"/>
      <c r="P147" s="220"/>
      <c r="Q147" s="220"/>
    </row>
    <row r="148" spans="1:17">
      <c r="A148" s="220"/>
      <c r="B148" s="220"/>
      <c r="C148" s="220"/>
      <c r="D148" s="220"/>
      <c r="E148" s="220"/>
      <c r="F148" s="220"/>
      <c r="G148" s="220"/>
      <c r="H148" s="220"/>
      <c r="I148" s="220"/>
      <c r="J148" s="220"/>
      <c r="K148" s="220"/>
      <c r="L148" s="220"/>
      <c r="M148" s="220"/>
      <c r="N148" s="220"/>
      <c r="O148" s="220"/>
      <c r="P148" s="220"/>
      <c r="Q148" s="220"/>
    </row>
    <row r="149" spans="1:17">
      <c r="A149" s="220"/>
      <c r="B149" s="220"/>
      <c r="C149" s="220"/>
      <c r="D149" s="220"/>
      <c r="E149" s="220"/>
      <c r="F149" s="220"/>
      <c r="G149" s="220"/>
      <c r="H149" s="220"/>
      <c r="I149" s="220"/>
      <c r="J149" s="220"/>
      <c r="K149" s="220"/>
      <c r="L149" s="220"/>
      <c r="M149" s="220"/>
      <c r="N149" s="220"/>
      <c r="O149" s="220"/>
      <c r="P149" s="220"/>
      <c r="Q149" s="220"/>
    </row>
    <row r="150" spans="1:17">
      <c r="A150" s="220"/>
      <c r="B150" s="220"/>
      <c r="C150" s="220"/>
      <c r="D150" s="220"/>
      <c r="E150" s="220"/>
      <c r="F150" s="220"/>
      <c r="G150" s="220"/>
      <c r="H150" s="220"/>
      <c r="I150" s="220"/>
      <c r="J150" s="220"/>
      <c r="K150" s="220"/>
      <c r="L150" s="220"/>
      <c r="M150" s="220"/>
      <c r="N150" s="220"/>
      <c r="O150" s="220"/>
      <c r="P150" s="220"/>
      <c r="Q150" s="220"/>
    </row>
    <row r="151" spans="1:17">
      <c r="A151" s="220"/>
      <c r="B151" s="220"/>
      <c r="C151" s="220"/>
      <c r="D151" s="220"/>
      <c r="E151" s="220"/>
      <c r="F151" s="220"/>
      <c r="G151" s="220"/>
      <c r="H151" s="220"/>
      <c r="I151" s="220"/>
      <c r="J151" s="220"/>
      <c r="K151" s="220"/>
      <c r="L151" s="220"/>
      <c r="M151" s="220"/>
      <c r="N151" s="220"/>
      <c r="O151" s="220"/>
      <c r="P151" s="220"/>
      <c r="Q151" s="220"/>
    </row>
    <row r="152" spans="1:17">
      <c r="A152" s="220"/>
      <c r="B152" s="220"/>
      <c r="C152" s="220"/>
      <c r="D152" s="220"/>
      <c r="E152" s="220"/>
      <c r="F152" s="220"/>
      <c r="G152" s="220"/>
      <c r="H152" s="220"/>
      <c r="I152" s="220"/>
      <c r="J152" s="220"/>
      <c r="K152" s="220"/>
      <c r="L152" s="220"/>
      <c r="M152" s="220"/>
      <c r="N152" s="220"/>
      <c r="O152" s="220"/>
      <c r="P152" s="220"/>
      <c r="Q152" s="220"/>
    </row>
    <row r="153" spans="1:17">
      <c r="A153" s="220"/>
      <c r="B153" s="220"/>
      <c r="C153" s="220"/>
      <c r="D153" s="220"/>
      <c r="E153" s="220"/>
      <c r="F153" s="220"/>
      <c r="G153" s="220"/>
      <c r="H153" s="220"/>
      <c r="I153" s="220"/>
      <c r="J153" s="220"/>
      <c r="K153" s="220"/>
      <c r="L153" s="220"/>
      <c r="M153" s="220"/>
      <c r="N153" s="220"/>
      <c r="O153" s="220"/>
      <c r="P153" s="220"/>
      <c r="Q153" s="220"/>
    </row>
    <row r="154" spans="1:17">
      <c r="A154" s="220"/>
      <c r="B154" s="220"/>
      <c r="C154" s="220"/>
      <c r="D154" s="220"/>
      <c r="E154" s="220"/>
      <c r="F154" s="220"/>
      <c r="G154" s="220"/>
      <c r="H154" s="220"/>
      <c r="I154" s="220"/>
      <c r="J154" s="220"/>
      <c r="K154" s="220"/>
      <c r="L154" s="220"/>
      <c r="M154" s="220"/>
      <c r="N154" s="220"/>
      <c r="O154" s="220"/>
      <c r="P154" s="220"/>
      <c r="Q154" s="220"/>
    </row>
    <row r="155" spans="1:17">
      <c r="A155" s="220"/>
      <c r="B155" s="220"/>
      <c r="C155" s="220"/>
      <c r="D155" s="220"/>
      <c r="E155" s="220"/>
      <c r="F155" s="220"/>
      <c r="G155" s="220"/>
      <c r="H155" s="220"/>
      <c r="I155" s="220"/>
      <c r="J155" s="220"/>
      <c r="K155" s="220"/>
      <c r="L155" s="220"/>
      <c r="M155" s="220"/>
      <c r="N155" s="220"/>
      <c r="O155" s="220"/>
      <c r="P155" s="220"/>
      <c r="Q155" s="220"/>
    </row>
    <row r="156" spans="1:17">
      <c r="A156" s="220"/>
      <c r="B156" s="220"/>
      <c r="C156" s="220"/>
      <c r="D156" s="220"/>
      <c r="E156" s="220"/>
      <c r="F156" s="220"/>
      <c r="G156" s="220"/>
      <c r="H156" s="220"/>
      <c r="I156" s="220"/>
      <c r="J156" s="220"/>
      <c r="K156" s="220"/>
      <c r="L156" s="220"/>
      <c r="M156" s="220"/>
      <c r="N156" s="220"/>
      <c r="O156" s="220"/>
      <c r="P156" s="220"/>
      <c r="Q156" s="220"/>
    </row>
    <row r="157" spans="1:17">
      <c r="A157" s="220"/>
      <c r="B157" s="220"/>
      <c r="C157" s="220"/>
      <c r="D157" s="220"/>
      <c r="E157" s="220"/>
      <c r="F157" s="220"/>
      <c r="G157" s="220"/>
      <c r="H157" s="220"/>
      <c r="I157" s="220"/>
      <c r="J157" s="220"/>
      <c r="K157" s="220"/>
      <c r="L157" s="220"/>
      <c r="M157" s="220"/>
      <c r="N157" s="220"/>
      <c r="O157" s="220"/>
      <c r="P157" s="220"/>
      <c r="Q157" s="220"/>
    </row>
    <row r="158" spans="1:17">
      <c r="A158" s="220"/>
      <c r="B158" s="220"/>
      <c r="C158" s="220"/>
      <c r="D158" s="220"/>
      <c r="E158" s="220"/>
      <c r="F158" s="220"/>
      <c r="G158" s="220"/>
      <c r="H158" s="220"/>
      <c r="I158" s="220"/>
      <c r="J158" s="220"/>
      <c r="K158" s="220"/>
      <c r="L158" s="220"/>
      <c r="M158" s="220"/>
      <c r="N158" s="220"/>
      <c r="O158" s="220"/>
      <c r="P158" s="220"/>
      <c r="Q158" s="220"/>
    </row>
    <row r="159" spans="1:17">
      <c r="A159" s="220"/>
      <c r="B159" s="220"/>
      <c r="C159" s="220"/>
      <c r="D159" s="220"/>
      <c r="E159" s="220"/>
      <c r="F159" s="220"/>
      <c r="G159" s="220"/>
      <c r="H159" s="220"/>
      <c r="I159" s="220"/>
      <c r="J159" s="220"/>
      <c r="K159" s="220"/>
      <c r="L159" s="220"/>
      <c r="M159" s="220"/>
      <c r="N159" s="220"/>
      <c r="O159" s="220"/>
      <c r="P159" s="220"/>
      <c r="Q159" s="220"/>
    </row>
    <row r="160" spans="1:17">
      <c r="A160" s="220"/>
      <c r="B160" s="220"/>
      <c r="C160" s="220"/>
      <c r="D160" s="220"/>
      <c r="E160" s="220"/>
      <c r="F160" s="220"/>
      <c r="G160" s="220"/>
      <c r="H160" s="220"/>
      <c r="I160" s="220"/>
      <c r="J160" s="220"/>
      <c r="K160" s="220"/>
      <c r="L160" s="220"/>
      <c r="M160" s="220"/>
      <c r="N160" s="220"/>
      <c r="O160" s="220"/>
      <c r="P160" s="220"/>
      <c r="Q160" s="220"/>
    </row>
    <row r="161" spans="1:17">
      <c r="A161" s="220"/>
      <c r="B161" s="220"/>
      <c r="C161" s="220"/>
      <c r="D161" s="220"/>
      <c r="E161" s="220"/>
      <c r="F161" s="220"/>
      <c r="G161" s="220"/>
      <c r="H161" s="220"/>
      <c r="I161" s="220"/>
      <c r="J161" s="220"/>
      <c r="K161" s="220"/>
      <c r="L161" s="220"/>
      <c r="M161" s="220"/>
      <c r="N161" s="220"/>
      <c r="O161" s="220"/>
      <c r="P161" s="220"/>
      <c r="Q161" s="220"/>
    </row>
    <row r="162" spans="1:17">
      <c r="A162" s="220"/>
      <c r="B162" s="220"/>
      <c r="C162" s="220"/>
      <c r="D162" s="220"/>
      <c r="E162" s="220"/>
      <c r="F162" s="220"/>
      <c r="G162" s="220"/>
      <c r="H162" s="220"/>
      <c r="I162" s="220"/>
      <c r="J162" s="220"/>
      <c r="K162" s="220"/>
      <c r="L162" s="220"/>
      <c r="M162" s="220"/>
      <c r="N162" s="220"/>
      <c r="O162" s="220"/>
      <c r="P162" s="220"/>
      <c r="Q162" s="220"/>
    </row>
    <row r="163" spans="1:17">
      <c r="A163" s="220"/>
      <c r="B163" s="220"/>
      <c r="C163" s="220"/>
      <c r="D163" s="220"/>
      <c r="E163" s="220"/>
      <c r="F163" s="220"/>
      <c r="G163" s="220"/>
      <c r="H163" s="220"/>
      <c r="I163" s="220"/>
      <c r="J163" s="220"/>
      <c r="K163" s="220"/>
      <c r="L163" s="220"/>
      <c r="M163" s="220"/>
      <c r="N163" s="220"/>
      <c r="O163" s="220"/>
      <c r="P163" s="220"/>
      <c r="Q163" s="220"/>
    </row>
    <row r="164" spans="1:17">
      <c r="A164" s="220"/>
      <c r="B164" s="220"/>
      <c r="C164" s="220"/>
      <c r="D164" s="220"/>
      <c r="E164" s="220"/>
      <c r="F164" s="220"/>
      <c r="G164" s="220"/>
      <c r="H164" s="220"/>
      <c r="I164" s="220"/>
      <c r="J164" s="220"/>
      <c r="K164" s="220"/>
      <c r="L164" s="220"/>
      <c r="M164" s="220"/>
      <c r="N164" s="220"/>
      <c r="O164" s="220"/>
      <c r="P164" s="220"/>
      <c r="Q164" s="220"/>
    </row>
    <row r="165" spans="1:17">
      <c r="A165" s="220"/>
      <c r="B165" s="220"/>
      <c r="C165" s="220"/>
      <c r="D165" s="220"/>
      <c r="E165" s="220"/>
      <c r="F165" s="220"/>
      <c r="G165" s="220"/>
      <c r="H165" s="220"/>
      <c r="I165" s="220"/>
      <c r="J165" s="220"/>
      <c r="K165" s="220"/>
      <c r="L165" s="220"/>
      <c r="M165" s="220"/>
      <c r="N165" s="220"/>
      <c r="O165" s="220"/>
      <c r="P165" s="220"/>
      <c r="Q165" s="220"/>
    </row>
    <row r="166" spans="1:17">
      <c r="A166" s="220"/>
      <c r="B166" s="220"/>
      <c r="C166" s="220"/>
      <c r="D166" s="220"/>
      <c r="E166" s="220"/>
      <c r="F166" s="220"/>
      <c r="G166" s="220"/>
      <c r="H166" s="220"/>
      <c r="I166" s="220"/>
      <c r="J166" s="220"/>
      <c r="K166" s="220"/>
      <c r="L166" s="220"/>
      <c r="M166" s="220"/>
      <c r="N166" s="220"/>
      <c r="O166" s="220"/>
      <c r="P166" s="220"/>
      <c r="Q166" s="220"/>
    </row>
    <row r="167" spans="1:17">
      <c r="A167" s="220"/>
      <c r="B167" s="220"/>
      <c r="C167" s="220"/>
      <c r="D167" s="220"/>
      <c r="E167" s="220"/>
      <c r="F167" s="220"/>
      <c r="G167" s="220"/>
      <c r="H167" s="220"/>
      <c r="I167" s="220"/>
      <c r="J167" s="220"/>
      <c r="K167" s="220"/>
      <c r="L167" s="220"/>
      <c r="M167" s="220"/>
      <c r="N167" s="220"/>
      <c r="O167" s="220"/>
      <c r="P167" s="220"/>
      <c r="Q167" s="220"/>
    </row>
    <row r="168" spans="1:17">
      <c r="A168" s="220"/>
      <c r="B168" s="220"/>
      <c r="C168" s="220"/>
      <c r="D168" s="220"/>
      <c r="E168" s="220"/>
      <c r="F168" s="220"/>
      <c r="G168" s="220"/>
      <c r="H168" s="220"/>
      <c r="I168" s="220"/>
      <c r="J168" s="220"/>
      <c r="K168" s="220"/>
      <c r="L168" s="220"/>
      <c r="M168" s="220"/>
      <c r="N168" s="220"/>
      <c r="O168" s="220"/>
      <c r="P168" s="220"/>
      <c r="Q168" s="220"/>
    </row>
    <row r="169" spans="1:17">
      <c r="A169" s="220"/>
      <c r="B169" s="220"/>
      <c r="C169" s="220"/>
      <c r="D169" s="220"/>
      <c r="E169" s="220"/>
      <c r="F169" s="220"/>
      <c r="G169" s="220"/>
      <c r="H169" s="220"/>
      <c r="I169" s="220"/>
      <c r="J169" s="220"/>
      <c r="K169" s="220"/>
      <c r="L169" s="220"/>
      <c r="M169" s="220"/>
      <c r="N169" s="220"/>
      <c r="O169" s="220"/>
      <c r="P169" s="220"/>
      <c r="Q169" s="220"/>
    </row>
    <row r="170" spans="1:17">
      <c r="A170" s="220"/>
      <c r="B170" s="220"/>
      <c r="C170" s="220"/>
      <c r="D170" s="220"/>
      <c r="E170" s="220"/>
      <c r="F170" s="220"/>
      <c r="G170" s="220"/>
      <c r="H170" s="220"/>
      <c r="I170" s="220"/>
      <c r="J170" s="220"/>
      <c r="K170" s="220"/>
      <c r="L170" s="220"/>
      <c r="M170" s="220"/>
      <c r="N170" s="220"/>
      <c r="O170" s="220"/>
      <c r="P170" s="220"/>
      <c r="Q170" s="220"/>
    </row>
    <row r="171" spans="1:17">
      <c r="A171" s="220"/>
      <c r="B171" s="220"/>
      <c r="C171" s="220"/>
      <c r="D171" s="220"/>
      <c r="E171" s="220"/>
      <c r="F171" s="220"/>
      <c r="G171" s="220"/>
      <c r="H171" s="220"/>
      <c r="I171" s="220"/>
      <c r="J171" s="220"/>
      <c r="K171" s="220"/>
      <c r="L171" s="220"/>
      <c r="M171" s="220"/>
      <c r="N171" s="220"/>
      <c r="O171" s="220"/>
      <c r="P171" s="220"/>
      <c r="Q171" s="220"/>
    </row>
    <row r="172" spans="1:17">
      <c r="A172" s="220"/>
      <c r="B172" s="220"/>
      <c r="C172" s="220"/>
      <c r="D172" s="220"/>
      <c r="E172" s="220"/>
      <c r="F172" s="220"/>
      <c r="G172" s="220"/>
      <c r="H172" s="220"/>
      <c r="I172" s="220"/>
      <c r="J172" s="220"/>
      <c r="K172" s="220"/>
      <c r="L172" s="220"/>
      <c r="M172" s="220"/>
      <c r="N172" s="220"/>
      <c r="O172" s="220"/>
      <c r="P172" s="220"/>
      <c r="Q172" s="220"/>
    </row>
    <row r="173" spans="1:17">
      <c r="A173" s="220"/>
      <c r="B173" s="220"/>
      <c r="C173" s="220"/>
      <c r="D173" s="220"/>
      <c r="E173" s="220"/>
      <c r="F173" s="220"/>
      <c r="G173" s="220"/>
      <c r="H173" s="220"/>
      <c r="I173" s="220"/>
      <c r="J173" s="220"/>
      <c r="K173" s="220"/>
      <c r="L173" s="220"/>
      <c r="M173" s="220"/>
      <c r="N173" s="220"/>
      <c r="O173" s="220"/>
      <c r="P173" s="220"/>
      <c r="Q173" s="220"/>
    </row>
    <row r="174" spans="1:17">
      <c r="A174" s="220"/>
      <c r="B174" s="220"/>
      <c r="C174" s="220"/>
      <c r="D174" s="220"/>
      <c r="E174" s="220"/>
      <c r="F174" s="220"/>
      <c r="G174" s="220"/>
      <c r="H174" s="220"/>
      <c r="I174" s="220"/>
      <c r="J174" s="220"/>
      <c r="K174" s="220"/>
      <c r="L174" s="220"/>
      <c r="M174" s="220"/>
      <c r="N174" s="220"/>
      <c r="O174" s="220"/>
      <c r="P174" s="220"/>
      <c r="Q174" s="220"/>
    </row>
    <row r="175" spans="1:17">
      <c r="A175" s="220"/>
      <c r="B175" s="220"/>
      <c r="C175" s="220"/>
      <c r="D175" s="220"/>
      <c r="E175" s="220"/>
      <c r="F175" s="220"/>
      <c r="G175" s="220"/>
      <c r="H175" s="220"/>
      <c r="I175" s="220"/>
      <c r="J175" s="220"/>
      <c r="K175" s="220"/>
      <c r="L175" s="220"/>
      <c r="M175" s="220"/>
      <c r="N175" s="220"/>
      <c r="O175" s="220"/>
      <c r="P175" s="220"/>
      <c r="Q175" s="220"/>
    </row>
    <row r="176" spans="1:17">
      <c r="A176" s="220"/>
      <c r="B176" s="220"/>
      <c r="C176" s="220"/>
      <c r="D176" s="220"/>
      <c r="E176" s="220"/>
      <c r="F176" s="220"/>
      <c r="G176" s="220"/>
      <c r="H176" s="220"/>
      <c r="I176" s="220"/>
      <c r="J176" s="220"/>
      <c r="K176" s="220"/>
      <c r="L176" s="220"/>
      <c r="M176" s="220"/>
      <c r="N176" s="220"/>
      <c r="O176" s="220"/>
      <c r="P176" s="220"/>
      <c r="Q176" s="220"/>
    </row>
    <row r="177" spans="1:17">
      <c r="A177" s="220"/>
      <c r="B177" s="220"/>
      <c r="C177" s="220"/>
      <c r="D177" s="220"/>
      <c r="E177" s="220"/>
      <c r="F177" s="220"/>
      <c r="G177" s="220"/>
      <c r="H177" s="220"/>
      <c r="I177" s="220"/>
      <c r="J177" s="220"/>
      <c r="K177" s="220"/>
      <c r="L177" s="220"/>
      <c r="M177" s="220"/>
      <c r="N177" s="220"/>
      <c r="O177" s="220"/>
      <c r="P177" s="220"/>
      <c r="Q177" s="220"/>
    </row>
    <row r="178" spans="1:17">
      <c r="A178" s="220"/>
      <c r="B178" s="220"/>
      <c r="C178" s="220"/>
      <c r="D178" s="220"/>
      <c r="E178" s="220"/>
      <c r="F178" s="220"/>
      <c r="G178" s="220"/>
      <c r="H178" s="220"/>
      <c r="I178" s="220"/>
      <c r="J178" s="220"/>
      <c r="K178" s="220"/>
      <c r="L178" s="220"/>
      <c r="M178" s="220"/>
      <c r="N178" s="220"/>
      <c r="O178" s="220"/>
      <c r="P178" s="220"/>
      <c r="Q178" s="220"/>
    </row>
    <row r="179" spans="1:17">
      <c r="A179" s="220"/>
      <c r="B179" s="220"/>
      <c r="C179" s="220"/>
      <c r="D179" s="220"/>
      <c r="E179" s="220"/>
      <c r="F179" s="220"/>
      <c r="G179" s="220"/>
      <c r="H179" s="220"/>
      <c r="I179" s="220"/>
      <c r="J179" s="220"/>
      <c r="K179" s="220"/>
      <c r="L179" s="220"/>
      <c r="M179" s="220"/>
      <c r="N179" s="220"/>
      <c r="O179" s="220"/>
      <c r="P179" s="220"/>
      <c r="Q179" s="220"/>
    </row>
    <row r="180" spans="1:17">
      <c r="A180" s="220"/>
      <c r="B180" s="220"/>
      <c r="C180" s="220"/>
      <c r="D180" s="220"/>
      <c r="E180" s="220"/>
      <c r="F180" s="220"/>
      <c r="G180" s="220"/>
      <c r="H180" s="220"/>
      <c r="I180" s="220"/>
      <c r="J180" s="220"/>
      <c r="K180" s="220"/>
      <c r="L180" s="220"/>
      <c r="M180" s="220"/>
      <c r="N180" s="220"/>
      <c r="O180" s="220"/>
      <c r="P180" s="220"/>
      <c r="Q180" s="220"/>
    </row>
    <row r="181" spans="1:17">
      <c r="A181" s="220"/>
      <c r="B181" s="220"/>
      <c r="C181" s="220"/>
      <c r="D181" s="220"/>
      <c r="E181" s="220"/>
      <c r="F181" s="220"/>
      <c r="G181" s="220"/>
      <c r="H181" s="220"/>
      <c r="I181" s="220"/>
      <c r="J181" s="220"/>
      <c r="K181" s="220"/>
      <c r="L181" s="220"/>
      <c r="M181" s="220"/>
      <c r="N181" s="220"/>
      <c r="O181" s="220"/>
      <c r="P181" s="220"/>
      <c r="Q181" s="220"/>
    </row>
    <row r="182" spans="1:17">
      <c r="A182" s="220"/>
      <c r="B182" s="220"/>
      <c r="C182" s="220"/>
      <c r="D182" s="220"/>
      <c r="E182" s="220"/>
      <c r="F182" s="220"/>
      <c r="G182" s="220"/>
      <c r="H182" s="220"/>
      <c r="I182" s="220"/>
      <c r="J182" s="220"/>
      <c r="K182" s="220"/>
      <c r="L182" s="220"/>
      <c r="M182" s="220"/>
      <c r="N182" s="220"/>
      <c r="O182" s="220"/>
      <c r="P182" s="220"/>
      <c r="Q182" s="220"/>
    </row>
    <row r="183" spans="1:17">
      <c r="A183" s="220"/>
      <c r="B183" s="220"/>
      <c r="C183" s="220"/>
      <c r="D183" s="220"/>
      <c r="E183" s="220"/>
      <c r="F183" s="220"/>
      <c r="G183" s="220"/>
      <c r="H183" s="220"/>
      <c r="I183" s="220"/>
      <c r="J183" s="220"/>
      <c r="K183" s="220"/>
      <c r="L183" s="220"/>
      <c r="M183" s="220"/>
      <c r="N183" s="220"/>
      <c r="O183" s="220"/>
      <c r="P183" s="220"/>
      <c r="Q183" s="220"/>
    </row>
    <row r="184" spans="1:17">
      <c r="A184" s="220"/>
      <c r="B184" s="220"/>
      <c r="C184" s="220"/>
      <c r="D184" s="220"/>
      <c r="E184" s="220"/>
      <c r="F184" s="220"/>
      <c r="G184" s="220"/>
      <c r="H184" s="220"/>
      <c r="I184" s="220"/>
      <c r="J184" s="220"/>
      <c r="K184" s="220"/>
      <c r="L184" s="220"/>
      <c r="M184" s="220"/>
      <c r="N184" s="220"/>
      <c r="O184" s="220"/>
      <c r="P184" s="220"/>
      <c r="Q184" s="220"/>
    </row>
    <row r="185" spans="1:17">
      <c r="A185" s="220"/>
      <c r="B185" s="220"/>
      <c r="C185" s="220"/>
      <c r="D185" s="220"/>
      <c r="E185" s="220"/>
      <c r="F185" s="220"/>
      <c r="G185" s="220"/>
      <c r="H185" s="220"/>
      <c r="I185" s="220"/>
      <c r="J185" s="220"/>
      <c r="K185" s="220"/>
      <c r="L185" s="220"/>
      <c r="M185" s="220"/>
      <c r="N185" s="220"/>
      <c r="O185" s="220"/>
      <c r="P185" s="220"/>
      <c r="Q185" s="220"/>
    </row>
    <row r="186" spans="1:17">
      <c r="A186" s="220"/>
      <c r="B186" s="220"/>
      <c r="C186" s="220"/>
      <c r="D186" s="220"/>
      <c r="E186" s="220"/>
      <c r="F186" s="220"/>
      <c r="G186" s="220"/>
      <c r="H186" s="220"/>
      <c r="I186" s="220"/>
      <c r="J186" s="220"/>
      <c r="K186" s="220"/>
      <c r="L186" s="220"/>
      <c r="M186" s="220"/>
      <c r="N186" s="220"/>
      <c r="O186" s="220"/>
      <c r="P186" s="220"/>
      <c r="Q186" s="220"/>
    </row>
    <row r="187" spans="1:17">
      <c r="A187" s="220"/>
      <c r="B187" s="220"/>
      <c r="C187" s="220"/>
      <c r="D187" s="220"/>
      <c r="E187" s="220"/>
      <c r="F187" s="220"/>
      <c r="G187" s="220"/>
      <c r="H187" s="220"/>
      <c r="I187" s="220"/>
      <c r="J187" s="220"/>
      <c r="K187" s="220"/>
      <c r="L187" s="220"/>
      <c r="M187" s="220"/>
      <c r="N187" s="220"/>
      <c r="O187" s="220"/>
      <c r="P187" s="220"/>
      <c r="Q187" s="220"/>
    </row>
    <row r="188" spans="1:17">
      <c r="A188" s="220"/>
      <c r="B188" s="220"/>
      <c r="C188" s="220"/>
      <c r="D188" s="220"/>
      <c r="E188" s="220"/>
      <c r="F188" s="220"/>
      <c r="G188" s="220"/>
      <c r="H188" s="220"/>
      <c r="I188" s="220"/>
      <c r="J188" s="220"/>
      <c r="K188" s="220"/>
      <c r="L188" s="220"/>
      <c r="M188" s="220"/>
      <c r="N188" s="220"/>
      <c r="O188" s="220"/>
      <c r="P188" s="220"/>
      <c r="Q188" s="220"/>
    </row>
    <row r="189" spans="1:17">
      <c r="A189" s="220"/>
      <c r="B189" s="220"/>
      <c r="C189" s="220"/>
      <c r="D189" s="220"/>
      <c r="E189" s="220"/>
      <c r="F189" s="220"/>
      <c r="G189" s="220"/>
      <c r="H189" s="220"/>
      <c r="I189" s="220"/>
      <c r="J189" s="220"/>
      <c r="K189" s="220"/>
      <c r="L189" s="220"/>
      <c r="M189" s="220"/>
      <c r="N189" s="220"/>
      <c r="O189" s="220"/>
      <c r="P189" s="220"/>
      <c r="Q189" s="220"/>
    </row>
    <row r="190" spans="1:17">
      <c r="A190" s="220"/>
      <c r="B190" s="220"/>
      <c r="C190" s="220"/>
      <c r="D190" s="220"/>
      <c r="E190" s="220"/>
      <c r="F190" s="220"/>
      <c r="G190" s="220"/>
      <c r="H190" s="220"/>
      <c r="I190" s="220"/>
      <c r="J190" s="220"/>
      <c r="K190" s="220"/>
      <c r="L190" s="220"/>
      <c r="M190" s="220"/>
      <c r="N190" s="220"/>
      <c r="O190" s="220"/>
      <c r="P190" s="220"/>
      <c r="Q190" s="220"/>
    </row>
    <row r="191" spans="1:17">
      <c r="A191" s="220"/>
      <c r="B191" s="220"/>
      <c r="C191" s="220"/>
      <c r="D191" s="220"/>
      <c r="E191" s="220"/>
      <c r="F191" s="220"/>
      <c r="G191" s="220"/>
      <c r="H191" s="220"/>
      <c r="I191" s="1085"/>
      <c r="J191" s="1085"/>
      <c r="K191" s="1085"/>
      <c r="L191" s="220"/>
      <c r="M191" s="220"/>
      <c r="N191" s="220"/>
      <c r="O191" s="220"/>
      <c r="P191" s="220"/>
      <c r="Q191" s="220"/>
    </row>
    <row r="192" spans="1:17">
      <c r="A192" s="220"/>
      <c r="B192" s="220"/>
      <c r="C192" s="220"/>
      <c r="D192" s="220"/>
      <c r="E192" s="220"/>
      <c r="F192" s="220"/>
      <c r="G192" s="220"/>
      <c r="H192" s="220"/>
      <c r="I192" s="1085"/>
      <c r="J192" s="1085"/>
      <c r="K192" s="1085"/>
      <c r="L192" s="220"/>
      <c r="M192" s="220"/>
      <c r="N192" s="220"/>
      <c r="O192" s="220"/>
      <c r="P192" s="220"/>
      <c r="Q192" s="220"/>
    </row>
    <row r="193" spans="1:17">
      <c r="A193" s="220"/>
      <c r="B193" s="220"/>
      <c r="C193" s="220"/>
      <c r="D193" s="220"/>
      <c r="E193" s="220"/>
      <c r="F193" s="220"/>
      <c r="G193" s="220"/>
      <c r="H193" s="220"/>
      <c r="I193" s="1085"/>
      <c r="J193" s="1085"/>
      <c r="K193" s="1085"/>
      <c r="L193" s="220"/>
      <c r="M193" s="220"/>
      <c r="N193" s="220"/>
      <c r="O193" s="220"/>
      <c r="P193" s="220"/>
      <c r="Q193" s="220"/>
    </row>
    <row r="194" spans="1:17">
      <c r="A194" s="220"/>
      <c r="B194" s="220"/>
      <c r="C194" s="220"/>
      <c r="D194" s="220"/>
      <c r="E194" s="220"/>
      <c r="F194" s="220"/>
      <c r="G194" s="220"/>
      <c r="H194" s="220"/>
      <c r="I194" s="1085"/>
      <c r="J194" s="1085"/>
      <c r="K194" s="1085"/>
      <c r="L194" s="220"/>
      <c r="M194" s="220"/>
      <c r="N194" s="220"/>
      <c r="O194" s="220"/>
      <c r="P194" s="220"/>
      <c r="Q194" s="220"/>
    </row>
    <row r="195" spans="1:17">
      <c r="A195" s="220"/>
      <c r="B195" s="220"/>
      <c r="C195" s="220"/>
      <c r="D195" s="220"/>
      <c r="E195" s="220"/>
      <c r="F195" s="220"/>
      <c r="G195" s="220"/>
      <c r="H195" s="220"/>
      <c r="I195" s="1085"/>
      <c r="J195" s="1085"/>
      <c r="K195" s="1085"/>
      <c r="L195" s="220"/>
      <c r="M195" s="220"/>
      <c r="N195" s="220"/>
      <c r="O195" s="220"/>
      <c r="P195" s="220"/>
      <c r="Q195" s="220"/>
    </row>
    <row r="196" spans="1:17">
      <c r="A196" s="220"/>
      <c r="B196" s="220"/>
      <c r="C196" s="220"/>
      <c r="D196" s="220"/>
      <c r="E196" s="220"/>
      <c r="F196" s="220"/>
      <c r="G196" s="220"/>
      <c r="H196" s="220"/>
      <c r="I196" s="1085"/>
      <c r="J196" s="1085"/>
      <c r="K196" s="1085"/>
      <c r="L196" s="220"/>
      <c r="M196" s="220"/>
      <c r="N196" s="220"/>
      <c r="O196" s="220"/>
      <c r="P196" s="220"/>
      <c r="Q196" s="220"/>
    </row>
    <row r="197" spans="1:17">
      <c r="A197" s="220"/>
      <c r="B197" s="220"/>
      <c r="C197" s="220"/>
      <c r="D197" s="220"/>
      <c r="E197" s="220"/>
      <c r="F197" s="220"/>
      <c r="G197" s="220"/>
      <c r="H197" s="220"/>
      <c r="I197" s="1085"/>
      <c r="J197" s="1085"/>
      <c r="K197" s="1085"/>
      <c r="L197" s="220"/>
      <c r="M197" s="220"/>
      <c r="N197" s="220"/>
      <c r="O197" s="220"/>
      <c r="P197" s="220"/>
      <c r="Q197" s="220"/>
    </row>
    <row r="198" spans="1:17">
      <c r="A198" s="220"/>
      <c r="B198" s="220"/>
      <c r="C198" s="220"/>
      <c r="D198" s="220"/>
      <c r="E198" s="220"/>
      <c r="F198" s="220"/>
      <c r="G198" s="220"/>
      <c r="H198" s="220"/>
      <c r="I198" s="1085"/>
      <c r="J198" s="1085"/>
      <c r="K198" s="1085"/>
      <c r="L198" s="220"/>
      <c r="M198" s="220"/>
      <c r="N198" s="220"/>
      <c r="O198" s="220"/>
      <c r="P198" s="220"/>
      <c r="Q198" s="220"/>
    </row>
    <row r="199" spans="1:17">
      <c r="A199" s="220"/>
      <c r="B199" s="220"/>
      <c r="C199" s="220"/>
      <c r="D199" s="220"/>
      <c r="E199" s="220"/>
      <c r="F199" s="220"/>
      <c r="G199" s="220"/>
      <c r="H199" s="220"/>
      <c r="I199" s="1085"/>
      <c r="J199" s="1085"/>
      <c r="K199" s="1085"/>
      <c r="L199" s="220"/>
      <c r="M199" s="220"/>
      <c r="N199" s="220"/>
      <c r="O199" s="220"/>
      <c r="P199" s="220"/>
      <c r="Q199" s="220"/>
    </row>
    <row r="200" spans="1:17">
      <c r="A200" s="220"/>
      <c r="B200" s="220"/>
      <c r="C200" s="220"/>
      <c r="D200" s="220"/>
      <c r="E200" s="220"/>
      <c r="F200" s="220"/>
      <c r="G200" s="220"/>
      <c r="H200" s="220"/>
      <c r="I200" s="1085"/>
      <c r="J200" s="1085"/>
      <c r="K200" s="1085"/>
      <c r="L200" s="220"/>
      <c r="M200" s="220"/>
      <c r="N200" s="220"/>
      <c r="O200" s="220"/>
      <c r="P200" s="220"/>
      <c r="Q200" s="220"/>
    </row>
    <row r="201" spans="1:17">
      <c r="A201" s="220"/>
      <c r="B201" s="220"/>
      <c r="C201" s="220"/>
      <c r="D201" s="220"/>
      <c r="E201" s="220"/>
      <c r="F201" s="220"/>
      <c r="G201" s="220"/>
      <c r="H201" s="220"/>
      <c r="I201" s="1085"/>
      <c r="J201" s="1085"/>
      <c r="K201" s="1085"/>
      <c r="L201" s="220"/>
      <c r="M201" s="220"/>
      <c r="N201" s="220"/>
      <c r="O201" s="220"/>
      <c r="P201" s="220"/>
      <c r="Q201" s="220"/>
    </row>
    <row r="202" spans="1:17">
      <c r="A202" s="220"/>
      <c r="B202" s="220"/>
      <c r="C202" s="220"/>
      <c r="D202" s="220"/>
      <c r="E202" s="220"/>
      <c r="F202" s="220"/>
      <c r="G202" s="220"/>
      <c r="H202" s="220"/>
      <c r="I202" s="1085"/>
      <c r="J202" s="1085"/>
      <c r="K202" s="1085"/>
      <c r="L202" s="220"/>
      <c r="M202" s="220"/>
      <c r="N202" s="220"/>
      <c r="O202" s="220"/>
      <c r="P202" s="220"/>
      <c r="Q202" s="220"/>
    </row>
    <row r="203" spans="1:17">
      <c r="A203" s="220"/>
      <c r="B203" s="220"/>
      <c r="C203" s="220"/>
      <c r="D203" s="220"/>
      <c r="E203" s="220"/>
      <c r="F203" s="220"/>
      <c r="G203" s="220"/>
      <c r="H203" s="220"/>
      <c r="I203" s="1085"/>
      <c r="J203" s="1085"/>
      <c r="K203" s="1085"/>
      <c r="L203" s="220"/>
      <c r="M203" s="220"/>
      <c r="N203" s="220"/>
      <c r="O203" s="220"/>
      <c r="P203" s="220"/>
      <c r="Q203" s="220"/>
    </row>
    <row r="204" spans="1:17">
      <c r="A204" s="220"/>
      <c r="B204" s="220"/>
      <c r="C204" s="220"/>
      <c r="D204" s="220"/>
      <c r="E204" s="220"/>
      <c r="F204" s="220"/>
      <c r="G204" s="220"/>
      <c r="H204" s="220"/>
      <c r="I204" s="1085"/>
      <c r="J204" s="1085"/>
      <c r="K204" s="1085"/>
      <c r="L204" s="220"/>
      <c r="M204" s="220"/>
      <c r="N204" s="220"/>
      <c r="O204" s="220"/>
      <c r="P204" s="220"/>
      <c r="Q204" s="220"/>
    </row>
    <row r="205" spans="1:17">
      <c r="A205" s="220"/>
      <c r="B205" s="220"/>
      <c r="C205" s="220"/>
      <c r="D205" s="220"/>
      <c r="E205" s="220"/>
      <c r="F205" s="220"/>
      <c r="G205" s="220"/>
      <c r="H205" s="220"/>
      <c r="I205" s="1085"/>
      <c r="J205" s="1085"/>
      <c r="K205" s="1085"/>
      <c r="L205" s="220"/>
      <c r="M205" s="220"/>
      <c r="N205" s="220"/>
      <c r="O205" s="220"/>
      <c r="P205" s="220"/>
      <c r="Q205" s="220"/>
    </row>
    <row r="206" spans="1:17">
      <c r="A206" s="220"/>
      <c r="B206" s="220"/>
      <c r="C206" s="220"/>
      <c r="D206" s="220"/>
      <c r="E206" s="220"/>
      <c r="F206" s="220"/>
      <c r="G206" s="220"/>
      <c r="H206" s="220"/>
      <c r="I206" s="1085"/>
      <c r="J206" s="1085"/>
      <c r="K206" s="1085"/>
      <c r="L206" s="220"/>
      <c r="M206" s="220"/>
      <c r="N206" s="220"/>
      <c r="O206" s="220"/>
      <c r="P206" s="220"/>
      <c r="Q206" s="220"/>
    </row>
    <row r="207" spans="1:17">
      <c r="A207" s="220"/>
      <c r="B207" s="220"/>
      <c r="C207" s="220"/>
      <c r="D207" s="220"/>
      <c r="E207" s="220"/>
      <c r="F207" s="220"/>
      <c r="G207" s="220"/>
      <c r="H207" s="220"/>
      <c r="I207" s="1085"/>
      <c r="J207" s="1085"/>
      <c r="K207" s="1085"/>
      <c r="L207" s="220"/>
      <c r="M207" s="220"/>
      <c r="N207" s="220"/>
      <c r="O207" s="220"/>
      <c r="P207" s="220"/>
      <c r="Q207" s="220"/>
    </row>
    <row r="208" spans="1:17">
      <c r="A208" s="220"/>
      <c r="B208" s="220"/>
      <c r="C208" s="220"/>
      <c r="D208" s="220"/>
      <c r="E208" s="220"/>
      <c r="F208" s="220"/>
      <c r="G208" s="220"/>
      <c r="H208" s="220"/>
      <c r="I208" s="1085"/>
      <c r="J208" s="1085"/>
      <c r="K208" s="1085"/>
      <c r="L208" s="220"/>
      <c r="M208" s="220"/>
      <c r="N208" s="220"/>
      <c r="O208" s="220"/>
      <c r="P208" s="220"/>
      <c r="Q208" s="220"/>
    </row>
    <row r="209" spans="1:17">
      <c r="A209" s="220"/>
      <c r="B209" s="220"/>
      <c r="C209" s="220"/>
      <c r="D209" s="220"/>
      <c r="E209" s="220"/>
      <c r="F209" s="220"/>
      <c r="G209" s="220"/>
      <c r="H209" s="220"/>
      <c r="I209" s="1085"/>
      <c r="J209" s="1085"/>
      <c r="K209" s="1085"/>
      <c r="L209" s="220"/>
      <c r="M209" s="220"/>
      <c r="N209" s="220"/>
      <c r="O209" s="220"/>
      <c r="P209" s="220"/>
      <c r="Q209" s="220"/>
    </row>
    <row r="210" spans="1:17">
      <c r="A210" s="220"/>
      <c r="B210" s="220"/>
      <c r="C210" s="220"/>
      <c r="D210" s="220"/>
      <c r="E210" s="220"/>
      <c r="F210" s="220"/>
      <c r="G210" s="220"/>
      <c r="H210" s="220"/>
      <c r="I210" s="1085"/>
      <c r="J210" s="1085"/>
      <c r="K210" s="1085"/>
      <c r="L210" s="220"/>
      <c r="M210" s="220"/>
      <c r="N210" s="220"/>
      <c r="O210" s="220"/>
      <c r="P210" s="220"/>
      <c r="Q210" s="220"/>
    </row>
    <row r="211" spans="1:17">
      <c r="A211" s="220"/>
      <c r="B211" s="220"/>
      <c r="C211" s="220"/>
      <c r="D211" s="220"/>
      <c r="E211" s="220"/>
      <c r="F211" s="220"/>
      <c r="G211" s="220"/>
      <c r="H211" s="220"/>
      <c r="I211" s="1085"/>
      <c r="J211" s="1085"/>
      <c r="K211" s="1085"/>
      <c r="L211" s="220"/>
      <c r="M211" s="220"/>
      <c r="N211" s="220"/>
      <c r="O211" s="220"/>
      <c r="P211" s="220"/>
      <c r="Q211" s="220"/>
    </row>
    <row r="212" spans="1:17">
      <c r="A212" s="220"/>
      <c r="B212" s="220"/>
      <c r="C212" s="220"/>
      <c r="D212" s="220"/>
      <c r="E212" s="220"/>
      <c r="F212" s="220"/>
      <c r="G212" s="220"/>
      <c r="H212" s="220"/>
      <c r="I212" s="1085"/>
      <c r="J212" s="1085"/>
      <c r="K212" s="1085"/>
      <c r="L212" s="220"/>
      <c r="M212" s="220"/>
      <c r="N212" s="220"/>
      <c r="O212" s="220"/>
      <c r="P212" s="220"/>
      <c r="Q212" s="220"/>
    </row>
    <row r="213" spans="1:17">
      <c r="A213" s="220"/>
      <c r="B213" s="220"/>
      <c r="C213" s="220"/>
      <c r="D213" s="220"/>
      <c r="E213" s="220"/>
      <c r="F213" s="220"/>
      <c r="G213" s="220"/>
      <c r="H213" s="220"/>
      <c r="I213" s="1085"/>
      <c r="J213" s="1085"/>
      <c r="K213" s="1085"/>
      <c r="L213" s="220"/>
      <c r="M213" s="220"/>
      <c r="N213" s="220"/>
      <c r="O213" s="220"/>
      <c r="P213" s="220"/>
      <c r="Q213" s="220"/>
    </row>
    <row r="214" spans="1:17">
      <c r="A214" s="220"/>
      <c r="B214" s="220"/>
      <c r="C214" s="220"/>
      <c r="D214" s="220"/>
      <c r="E214" s="220"/>
      <c r="F214" s="220"/>
      <c r="G214" s="220"/>
      <c r="H214" s="220"/>
      <c r="I214" s="1085"/>
      <c r="J214" s="1085"/>
      <c r="K214" s="1085"/>
      <c r="L214" s="220"/>
      <c r="M214" s="220"/>
      <c r="N214" s="220"/>
      <c r="O214" s="220"/>
      <c r="P214" s="220"/>
      <c r="Q214" s="220"/>
    </row>
    <row r="215" spans="1:17">
      <c r="A215" s="220"/>
      <c r="B215" s="220"/>
      <c r="C215" s="220"/>
      <c r="D215" s="220"/>
      <c r="E215" s="220"/>
      <c r="F215" s="220"/>
      <c r="G215" s="220"/>
      <c r="H215" s="220"/>
      <c r="I215" s="1085"/>
      <c r="J215" s="1085"/>
      <c r="K215" s="1085"/>
      <c r="L215" s="220"/>
      <c r="M215" s="220"/>
      <c r="N215" s="220"/>
      <c r="O215" s="220"/>
      <c r="P215" s="220"/>
      <c r="Q215" s="220"/>
    </row>
    <row r="216" spans="1:17">
      <c r="A216" s="220"/>
      <c r="B216" s="220"/>
      <c r="C216" s="220"/>
      <c r="D216" s="220"/>
      <c r="E216" s="220"/>
      <c r="F216" s="220"/>
      <c r="G216" s="220"/>
      <c r="H216" s="220"/>
      <c r="I216" s="1085"/>
      <c r="J216" s="1085"/>
      <c r="K216" s="1085"/>
      <c r="L216" s="220"/>
      <c r="M216" s="220"/>
      <c r="N216" s="220"/>
      <c r="O216" s="220"/>
      <c r="P216" s="220"/>
      <c r="Q216" s="220"/>
    </row>
    <row r="217" spans="1:17">
      <c r="A217" s="220"/>
      <c r="B217" s="220"/>
      <c r="C217" s="220"/>
      <c r="D217" s="220"/>
      <c r="E217" s="220"/>
      <c r="F217" s="220"/>
      <c r="G217" s="220"/>
      <c r="H217" s="220"/>
      <c r="I217" s="1085"/>
      <c r="J217" s="1085"/>
      <c r="K217" s="1085"/>
      <c r="L217" s="220"/>
      <c r="M217" s="220"/>
      <c r="N217" s="220"/>
      <c r="O217" s="220"/>
      <c r="P217" s="220"/>
      <c r="Q217" s="220"/>
    </row>
    <row r="218" spans="1:17">
      <c r="A218" s="220"/>
      <c r="B218" s="220"/>
      <c r="C218" s="220"/>
      <c r="D218" s="220"/>
      <c r="E218" s="220"/>
      <c r="F218" s="220"/>
      <c r="G218" s="220"/>
      <c r="H218" s="220"/>
      <c r="I218" s="1085"/>
      <c r="J218" s="1085"/>
      <c r="K218" s="1085"/>
      <c r="L218" s="220"/>
      <c r="M218" s="220"/>
      <c r="N218" s="220"/>
      <c r="O218" s="220"/>
      <c r="P218" s="220"/>
      <c r="Q218" s="220"/>
    </row>
    <row r="219" spans="1:17">
      <c r="A219" s="220"/>
      <c r="B219" s="220"/>
      <c r="C219" s="220"/>
      <c r="D219" s="220"/>
      <c r="E219" s="220"/>
      <c r="F219" s="220"/>
      <c r="G219" s="220"/>
      <c r="H219" s="220"/>
      <c r="I219" s="1085"/>
      <c r="J219" s="1085"/>
      <c r="K219" s="1085"/>
      <c r="L219" s="220"/>
      <c r="M219" s="220"/>
      <c r="N219" s="220"/>
      <c r="O219" s="220"/>
      <c r="P219" s="220"/>
      <c r="Q219" s="220"/>
    </row>
    <row r="220" spans="1:17">
      <c r="A220" s="220"/>
      <c r="B220" s="220"/>
      <c r="C220" s="220"/>
      <c r="D220" s="220"/>
      <c r="E220" s="220"/>
      <c r="F220" s="220"/>
      <c r="G220" s="220"/>
      <c r="H220" s="220"/>
      <c r="I220" s="1085"/>
      <c r="J220" s="1085"/>
      <c r="K220" s="1085"/>
      <c r="L220" s="220"/>
      <c r="M220" s="220"/>
      <c r="N220" s="220"/>
      <c r="O220" s="220"/>
      <c r="P220" s="220"/>
      <c r="Q220" s="220"/>
    </row>
    <row r="221" spans="1:17">
      <c r="A221" s="220"/>
      <c r="B221" s="220"/>
      <c r="C221" s="220"/>
      <c r="D221" s="220"/>
      <c r="E221" s="220"/>
      <c r="F221" s="220"/>
      <c r="G221" s="220"/>
      <c r="H221" s="220"/>
      <c r="I221" s="1085"/>
      <c r="J221" s="1085"/>
      <c r="K221" s="1085"/>
      <c r="L221" s="220"/>
      <c r="M221" s="220"/>
      <c r="N221" s="220"/>
      <c r="O221" s="220"/>
      <c r="P221" s="220"/>
      <c r="Q221" s="220"/>
    </row>
    <row r="222" spans="1:17">
      <c r="A222" s="220"/>
      <c r="B222" s="220"/>
      <c r="C222" s="220"/>
      <c r="D222" s="220"/>
      <c r="E222" s="220"/>
      <c r="F222" s="220"/>
      <c r="G222" s="220"/>
      <c r="H222" s="220"/>
      <c r="I222" s="1085"/>
      <c r="J222" s="1085"/>
      <c r="K222" s="1085"/>
      <c r="L222" s="220"/>
      <c r="M222" s="220"/>
      <c r="N222" s="220"/>
      <c r="O222" s="220"/>
      <c r="P222" s="220"/>
      <c r="Q222" s="220"/>
    </row>
    <row r="223" spans="1:17">
      <c r="A223" s="220"/>
      <c r="B223" s="220"/>
      <c r="C223" s="220"/>
      <c r="D223" s="220"/>
      <c r="E223" s="220"/>
      <c r="F223" s="220"/>
      <c r="G223" s="220"/>
      <c r="H223" s="220"/>
      <c r="I223" s="1085"/>
      <c r="J223" s="1085"/>
      <c r="K223" s="1085"/>
      <c r="L223" s="220"/>
      <c r="M223" s="220"/>
      <c r="N223" s="220"/>
      <c r="O223" s="220"/>
      <c r="P223" s="220"/>
      <c r="Q223" s="220"/>
    </row>
    <row r="224" spans="1:17">
      <c r="A224" s="220"/>
      <c r="B224" s="220"/>
      <c r="C224" s="220"/>
      <c r="D224" s="220"/>
      <c r="E224" s="220"/>
      <c r="F224" s="220"/>
      <c r="G224" s="220"/>
      <c r="H224" s="220"/>
      <c r="I224" s="1085"/>
      <c r="J224" s="1085"/>
      <c r="K224" s="1085"/>
      <c r="L224" s="220"/>
      <c r="M224" s="220"/>
      <c r="N224" s="220"/>
      <c r="O224" s="220"/>
      <c r="P224" s="220"/>
      <c r="Q224" s="220"/>
    </row>
    <row r="225" spans="1:17">
      <c r="A225" s="220"/>
      <c r="B225" s="220"/>
      <c r="C225" s="220"/>
      <c r="D225" s="220"/>
      <c r="E225" s="220"/>
      <c r="F225" s="220"/>
      <c r="G225" s="220"/>
      <c r="H225" s="220"/>
      <c r="I225" s="1085"/>
      <c r="J225" s="1085"/>
      <c r="K225" s="1085"/>
      <c r="L225" s="220"/>
      <c r="M225" s="220"/>
      <c r="N225" s="220"/>
      <c r="O225" s="220"/>
      <c r="P225" s="220"/>
      <c r="Q225" s="220"/>
    </row>
    <row r="226" spans="1:17">
      <c r="A226" s="220"/>
      <c r="B226" s="220"/>
      <c r="C226" s="220"/>
      <c r="D226" s="220"/>
      <c r="E226" s="220"/>
      <c r="F226" s="220"/>
      <c r="G226" s="220"/>
      <c r="H226" s="220"/>
      <c r="I226" s="1085"/>
      <c r="J226" s="1085"/>
      <c r="K226" s="1085"/>
      <c r="L226" s="220"/>
      <c r="M226" s="220"/>
      <c r="N226" s="220"/>
      <c r="O226" s="220"/>
      <c r="P226" s="220"/>
      <c r="Q226" s="220"/>
    </row>
    <row r="227" spans="1:17">
      <c r="A227" s="220"/>
      <c r="B227" s="220"/>
      <c r="C227" s="220"/>
      <c r="D227" s="220"/>
      <c r="E227" s="220"/>
      <c r="F227" s="220"/>
      <c r="G227" s="220"/>
      <c r="H227" s="220"/>
      <c r="I227" s="1085"/>
      <c r="J227" s="1085"/>
      <c r="K227" s="1085"/>
      <c r="L227" s="220"/>
      <c r="M227" s="220"/>
      <c r="N227" s="220"/>
      <c r="O227" s="220"/>
      <c r="P227" s="220"/>
      <c r="Q227" s="220"/>
    </row>
    <row r="228" spans="1:17">
      <c r="A228" s="220"/>
      <c r="B228" s="220"/>
      <c r="C228" s="220"/>
      <c r="D228" s="220"/>
      <c r="E228" s="220"/>
      <c r="F228" s="220"/>
      <c r="G228" s="220"/>
      <c r="H228" s="220"/>
      <c r="I228" s="1085"/>
      <c r="J228" s="1085"/>
      <c r="K228" s="1085"/>
      <c r="L228" s="220"/>
      <c r="M228" s="220"/>
      <c r="N228" s="220"/>
      <c r="O228" s="220"/>
      <c r="P228" s="220"/>
      <c r="Q228" s="220"/>
    </row>
    <row r="229" spans="1:17">
      <c r="A229" s="220"/>
      <c r="B229" s="220"/>
      <c r="C229" s="220"/>
      <c r="D229" s="220"/>
      <c r="E229" s="220"/>
      <c r="F229" s="220"/>
      <c r="G229" s="220"/>
      <c r="H229" s="220"/>
      <c r="I229" s="1085"/>
      <c r="J229" s="1085"/>
      <c r="K229" s="1085"/>
      <c r="L229" s="220"/>
      <c r="M229" s="220"/>
      <c r="N229" s="220"/>
      <c r="O229" s="220"/>
      <c r="P229" s="220"/>
      <c r="Q229" s="220"/>
    </row>
    <row r="230" spans="1:17">
      <c r="A230" s="220"/>
      <c r="B230" s="220"/>
      <c r="C230" s="220"/>
      <c r="D230" s="220"/>
      <c r="E230" s="220"/>
      <c r="F230" s="220"/>
      <c r="G230" s="220"/>
      <c r="H230" s="220"/>
      <c r="I230" s="1085"/>
      <c r="J230" s="1085"/>
      <c r="K230" s="1085"/>
      <c r="L230" s="220"/>
      <c r="M230" s="220"/>
      <c r="N230" s="220"/>
      <c r="O230" s="220"/>
      <c r="P230" s="220"/>
      <c r="Q230" s="220"/>
    </row>
    <row r="231" spans="1:17">
      <c r="A231" s="220"/>
      <c r="B231" s="220"/>
      <c r="C231" s="220"/>
      <c r="D231" s="220"/>
      <c r="E231" s="220"/>
      <c r="F231" s="220"/>
      <c r="G231" s="220"/>
      <c r="H231" s="220"/>
      <c r="I231" s="1085"/>
      <c r="J231" s="1085"/>
      <c r="K231" s="1085"/>
      <c r="L231" s="220"/>
      <c r="M231" s="220"/>
      <c r="N231" s="220"/>
      <c r="O231" s="220"/>
      <c r="P231" s="220"/>
      <c r="Q231" s="220"/>
    </row>
    <row r="232" spans="1:17">
      <c r="A232" s="220"/>
      <c r="B232" s="220"/>
      <c r="C232" s="220"/>
      <c r="D232" s="220"/>
      <c r="E232" s="220"/>
      <c r="F232" s="220"/>
      <c r="G232" s="220"/>
      <c r="H232" s="220"/>
      <c r="I232" s="1085"/>
      <c r="J232" s="1085"/>
      <c r="K232" s="1085"/>
      <c r="L232" s="220"/>
      <c r="M232" s="220"/>
      <c r="N232" s="220"/>
      <c r="O232" s="220"/>
      <c r="P232" s="220"/>
      <c r="Q232" s="220"/>
    </row>
    <row r="233" spans="1:17">
      <c r="A233" s="220"/>
      <c r="B233" s="220"/>
      <c r="C233" s="220"/>
      <c r="D233" s="220"/>
      <c r="E233" s="220"/>
      <c r="F233" s="220"/>
      <c r="G233" s="220"/>
      <c r="H233" s="220"/>
      <c r="I233" s="1085"/>
      <c r="J233" s="1085"/>
      <c r="K233" s="1085"/>
      <c r="L233" s="220"/>
      <c r="M233" s="220"/>
      <c r="N233" s="220"/>
      <c r="O233" s="220"/>
      <c r="P233" s="220"/>
      <c r="Q233" s="220"/>
    </row>
    <row r="234" spans="1:17">
      <c r="A234" s="220"/>
      <c r="B234" s="220"/>
      <c r="C234" s="220"/>
      <c r="D234" s="220"/>
      <c r="E234" s="220"/>
      <c r="F234" s="220"/>
      <c r="G234" s="220"/>
      <c r="H234" s="220"/>
      <c r="I234" s="1085"/>
      <c r="J234" s="1085"/>
      <c r="K234" s="1085"/>
      <c r="L234" s="220"/>
      <c r="M234" s="220"/>
      <c r="N234" s="220"/>
      <c r="O234" s="220"/>
      <c r="P234" s="220"/>
      <c r="Q234" s="220"/>
    </row>
    <row r="235" spans="1:17">
      <c r="A235" s="220"/>
      <c r="B235" s="220"/>
      <c r="C235" s="220"/>
      <c r="D235" s="220"/>
      <c r="E235" s="220"/>
      <c r="F235" s="220"/>
      <c r="G235" s="220"/>
      <c r="H235" s="220"/>
      <c r="I235" s="1085"/>
      <c r="J235" s="1085"/>
      <c r="K235" s="1085"/>
      <c r="L235" s="220"/>
      <c r="M235" s="220"/>
      <c r="N235" s="220"/>
      <c r="O235" s="220"/>
      <c r="P235" s="220"/>
      <c r="Q235" s="220"/>
    </row>
    <row r="236" spans="1:17">
      <c r="A236" s="220"/>
      <c r="B236" s="220"/>
      <c r="C236" s="220"/>
      <c r="D236" s="220"/>
      <c r="E236" s="220"/>
      <c r="F236" s="220"/>
      <c r="G236" s="220"/>
      <c r="H236" s="220"/>
      <c r="I236" s="1085"/>
      <c r="J236" s="1085"/>
      <c r="K236" s="1085"/>
      <c r="L236" s="220"/>
      <c r="M236" s="220"/>
      <c r="N236" s="220"/>
      <c r="O236" s="220"/>
      <c r="P236" s="220"/>
      <c r="Q236" s="220"/>
    </row>
    <row r="237" spans="1:17">
      <c r="A237" s="220"/>
      <c r="B237" s="220"/>
      <c r="C237" s="220"/>
      <c r="D237" s="220"/>
      <c r="E237" s="220"/>
      <c r="F237" s="220"/>
      <c r="G237" s="220"/>
      <c r="H237" s="220"/>
      <c r="I237" s="1085"/>
      <c r="J237" s="1085"/>
      <c r="K237" s="1085"/>
      <c r="L237" s="220"/>
      <c r="M237" s="220"/>
      <c r="N237" s="220"/>
      <c r="O237" s="220"/>
      <c r="P237" s="220"/>
      <c r="Q237" s="220"/>
    </row>
    <row r="238" spans="1:17">
      <c r="A238" s="220"/>
      <c r="B238" s="220"/>
      <c r="C238" s="220"/>
      <c r="D238" s="220"/>
      <c r="E238" s="220"/>
      <c r="F238" s="220"/>
      <c r="G238" s="220"/>
      <c r="H238" s="220"/>
      <c r="I238" s="1085"/>
      <c r="J238" s="1085"/>
      <c r="K238" s="1085"/>
      <c r="L238" s="220"/>
      <c r="M238" s="220"/>
      <c r="N238" s="220"/>
      <c r="O238" s="220"/>
      <c r="P238" s="220"/>
      <c r="Q238" s="220"/>
    </row>
    <row r="239" spans="1:17">
      <c r="A239" s="220"/>
      <c r="B239" s="220"/>
      <c r="C239" s="220"/>
      <c r="D239" s="220"/>
      <c r="E239" s="220"/>
      <c r="F239" s="220"/>
      <c r="G239" s="220"/>
      <c r="H239" s="220"/>
      <c r="I239" s="1085"/>
      <c r="J239" s="1085"/>
      <c r="K239" s="1085"/>
      <c r="L239" s="220"/>
      <c r="M239" s="220"/>
      <c r="N239" s="220"/>
      <c r="O239" s="220"/>
      <c r="P239" s="220"/>
      <c r="Q239" s="220"/>
    </row>
    <row r="240" spans="1:17">
      <c r="A240" s="220"/>
      <c r="B240" s="220"/>
      <c r="C240" s="220"/>
      <c r="D240" s="220"/>
      <c r="E240" s="220"/>
      <c r="F240" s="220"/>
      <c r="G240" s="220"/>
      <c r="H240" s="220"/>
      <c r="I240" s="1085"/>
      <c r="J240" s="1085"/>
      <c r="K240" s="1085"/>
      <c r="L240" s="220"/>
      <c r="M240" s="220"/>
      <c r="N240" s="220"/>
      <c r="O240" s="220"/>
      <c r="P240" s="220"/>
      <c r="Q240" s="220"/>
    </row>
    <row r="241" spans="1:17">
      <c r="A241" s="220"/>
      <c r="B241" s="220"/>
      <c r="C241" s="220"/>
      <c r="D241" s="220"/>
      <c r="E241" s="220"/>
      <c r="F241" s="220"/>
      <c r="G241" s="220"/>
      <c r="H241" s="220"/>
      <c r="I241" s="1085"/>
      <c r="J241" s="1085"/>
      <c r="K241" s="1085"/>
      <c r="L241" s="220"/>
      <c r="M241" s="220"/>
      <c r="N241" s="220"/>
      <c r="O241" s="220"/>
      <c r="P241" s="220"/>
      <c r="Q241" s="220"/>
    </row>
    <row r="242" spans="1:17">
      <c r="A242" s="220"/>
      <c r="B242" s="220"/>
      <c r="C242" s="220"/>
      <c r="D242" s="220"/>
      <c r="E242" s="220"/>
      <c r="F242" s="220"/>
      <c r="G242" s="220"/>
      <c r="H242" s="220"/>
      <c r="I242" s="1085"/>
      <c r="J242" s="1085"/>
      <c r="K242" s="1085"/>
      <c r="L242" s="220"/>
      <c r="M242" s="220"/>
      <c r="N242" s="220"/>
      <c r="O242" s="220"/>
      <c r="P242" s="220"/>
      <c r="Q242" s="220"/>
    </row>
    <row r="243" spans="1:17">
      <c r="A243" s="220"/>
      <c r="B243" s="220"/>
      <c r="C243" s="220"/>
      <c r="D243" s="220"/>
      <c r="E243" s="220"/>
      <c r="F243" s="220"/>
      <c r="G243" s="220"/>
      <c r="H243" s="220"/>
      <c r="I243" s="1085"/>
      <c r="J243" s="1085"/>
      <c r="K243" s="1085"/>
      <c r="L243" s="220"/>
      <c r="M243" s="220"/>
      <c r="N243" s="220"/>
      <c r="O243" s="220"/>
      <c r="P243" s="220"/>
      <c r="Q243" s="220"/>
    </row>
    <row r="244" spans="1:17">
      <c r="A244" s="220"/>
      <c r="B244" s="220"/>
      <c r="C244" s="220"/>
      <c r="D244" s="220"/>
      <c r="E244" s="220"/>
      <c r="F244" s="220"/>
      <c r="G244" s="220"/>
      <c r="H244" s="220"/>
      <c r="I244" s="1085"/>
      <c r="J244" s="1085"/>
      <c r="K244" s="1085"/>
      <c r="L244" s="220"/>
      <c r="M244" s="220"/>
      <c r="N244" s="220"/>
      <c r="O244" s="220"/>
      <c r="P244" s="220"/>
      <c r="Q244" s="220"/>
    </row>
    <row r="245" spans="1:17">
      <c r="A245" s="220"/>
      <c r="B245" s="220"/>
      <c r="C245" s="220"/>
      <c r="D245" s="220"/>
      <c r="E245" s="220"/>
      <c r="F245" s="220"/>
      <c r="G245" s="220"/>
      <c r="H245" s="220"/>
      <c r="I245" s="1085"/>
      <c r="J245" s="1085"/>
      <c r="K245" s="1085"/>
      <c r="L245" s="220"/>
      <c r="M245" s="220"/>
      <c r="N245" s="220"/>
      <c r="O245" s="220"/>
      <c r="P245" s="220"/>
      <c r="Q245" s="220"/>
    </row>
    <row r="246" spans="1:17">
      <c r="A246" s="220"/>
      <c r="B246" s="220"/>
      <c r="C246" s="220"/>
      <c r="D246" s="220"/>
      <c r="E246" s="220"/>
      <c r="F246" s="220"/>
      <c r="G246" s="220"/>
      <c r="H246" s="220"/>
      <c r="I246" s="1085"/>
      <c r="J246" s="1085"/>
      <c r="K246" s="1085"/>
      <c r="L246" s="220"/>
      <c r="M246" s="220"/>
      <c r="N246" s="220"/>
      <c r="O246" s="220"/>
      <c r="P246" s="220"/>
      <c r="Q246" s="220"/>
    </row>
    <row r="247" spans="1:17">
      <c r="A247" s="220"/>
      <c r="B247" s="220"/>
      <c r="C247" s="220"/>
      <c r="D247" s="220"/>
      <c r="E247" s="220"/>
      <c r="F247" s="220"/>
      <c r="G247" s="220"/>
      <c r="H247" s="220"/>
      <c r="I247" s="1085"/>
      <c r="J247" s="1085"/>
      <c r="K247" s="1085"/>
      <c r="L247" s="220"/>
      <c r="M247" s="220"/>
      <c r="N247" s="220"/>
      <c r="O247" s="220"/>
      <c r="P247" s="220"/>
      <c r="Q247" s="220"/>
    </row>
    <row r="248" spans="1:17">
      <c r="A248" s="220"/>
      <c r="B248" s="220"/>
      <c r="C248" s="220"/>
      <c r="D248" s="220"/>
      <c r="E248" s="220"/>
      <c r="F248" s="220"/>
      <c r="G248" s="220"/>
      <c r="H248" s="220"/>
      <c r="I248" s="1085"/>
      <c r="J248" s="1085"/>
      <c r="K248" s="1085"/>
      <c r="L248" s="220"/>
      <c r="M248" s="220"/>
      <c r="N248" s="220"/>
      <c r="O248" s="220"/>
      <c r="P248" s="220"/>
      <c r="Q248" s="220"/>
    </row>
    <row r="249" spans="1:17">
      <c r="A249" s="220"/>
      <c r="B249" s="220"/>
      <c r="C249" s="220"/>
      <c r="D249" s="220"/>
      <c r="E249" s="220"/>
      <c r="F249" s="220"/>
      <c r="G249" s="220"/>
      <c r="H249" s="220"/>
      <c r="I249" s="1085"/>
      <c r="J249" s="1085"/>
      <c r="K249" s="1085"/>
      <c r="L249" s="220"/>
      <c r="M249" s="220"/>
      <c r="N249" s="220"/>
      <c r="O249" s="220"/>
      <c r="P249" s="220"/>
      <c r="Q249" s="220"/>
    </row>
    <row r="250" spans="1:17">
      <c r="A250" s="220"/>
      <c r="B250" s="220"/>
      <c r="C250" s="220"/>
      <c r="D250" s="220"/>
      <c r="E250" s="220"/>
      <c r="F250" s="220"/>
      <c r="G250" s="220"/>
      <c r="H250" s="220"/>
      <c r="I250" s="1085"/>
      <c r="J250" s="1085"/>
      <c r="K250" s="1085"/>
      <c r="L250" s="220"/>
      <c r="M250" s="220"/>
      <c r="N250" s="220"/>
      <c r="O250" s="220"/>
      <c r="P250" s="220"/>
      <c r="Q250" s="220"/>
    </row>
    <row r="251" spans="1:17">
      <c r="A251" s="220"/>
      <c r="B251" s="220"/>
      <c r="C251" s="220"/>
      <c r="D251" s="220"/>
      <c r="E251" s="220"/>
      <c r="F251" s="220"/>
      <c r="G251" s="220"/>
      <c r="H251" s="220"/>
      <c r="I251" s="1085"/>
      <c r="J251" s="1085"/>
      <c r="K251" s="1085"/>
      <c r="L251" s="220"/>
      <c r="M251" s="220"/>
      <c r="N251" s="220"/>
      <c r="O251" s="220"/>
      <c r="P251" s="220"/>
      <c r="Q251" s="220"/>
    </row>
    <row r="252" spans="1:17">
      <c r="A252" s="220"/>
      <c r="B252" s="220"/>
      <c r="C252" s="220"/>
      <c r="D252" s="220"/>
      <c r="E252" s="220"/>
      <c r="F252" s="220"/>
      <c r="G252" s="220"/>
      <c r="H252" s="220"/>
      <c r="I252" s="1085"/>
      <c r="J252" s="1085"/>
      <c r="K252" s="1085"/>
      <c r="L252" s="220"/>
      <c r="M252" s="220"/>
      <c r="N252" s="220"/>
      <c r="O252" s="220"/>
      <c r="P252" s="220"/>
      <c r="Q252" s="220"/>
    </row>
    <row r="253" spans="1:17">
      <c r="A253" s="220"/>
      <c r="B253" s="220"/>
      <c r="C253" s="220"/>
      <c r="D253" s="220"/>
      <c r="E253" s="220"/>
      <c r="F253" s="220"/>
      <c r="G253" s="220"/>
      <c r="H253" s="220"/>
      <c r="I253" s="1085"/>
      <c r="J253" s="1085"/>
      <c r="K253" s="1085"/>
      <c r="L253" s="220"/>
      <c r="M253" s="220"/>
      <c r="N253" s="220"/>
      <c r="O253" s="220"/>
      <c r="P253" s="220"/>
      <c r="Q253" s="220"/>
    </row>
    <row r="254" spans="1:17">
      <c r="A254" s="220"/>
      <c r="B254" s="220"/>
      <c r="C254" s="220"/>
      <c r="D254" s="220"/>
      <c r="E254" s="220"/>
      <c r="F254" s="220"/>
      <c r="G254" s="220"/>
      <c r="H254" s="220"/>
      <c r="I254" s="1085"/>
      <c r="J254" s="1085"/>
      <c r="K254" s="1085"/>
      <c r="L254" s="220"/>
      <c r="M254" s="220"/>
      <c r="N254" s="220"/>
      <c r="O254" s="220"/>
      <c r="P254" s="220"/>
      <c r="Q254" s="220"/>
    </row>
    <row r="255" spans="1:17">
      <c r="A255" s="220"/>
      <c r="B255" s="220"/>
      <c r="C255" s="220"/>
      <c r="D255" s="220"/>
      <c r="E255" s="220"/>
      <c r="F255" s="220"/>
      <c r="G255" s="220"/>
      <c r="H255" s="220"/>
      <c r="I255" s="1085"/>
      <c r="J255" s="1085"/>
      <c r="K255" s="1085"/>
      <c r="L255" s="220"/>
      <c r="M255" s="220"/>
      <c r="N255" s="220"/>
      <c r="O255" s="220"/>
      <c r="P255" s="220"/>
      <c r="Q255" s="220"/>
    </row>
    <row r="256" spans="1:17">
      <c r="A256" s="220"/>
      <c r="B256" s="220"/>
      <c r="C256" s="220"/>
      <c r="D256" s="220"/>
      <c r="E256" s="220"/>
      <c r="F256" s="220"/>
      <c r="G256" s="220"/>
      <c r="H256" s="220"/>
      <c r="I256" s="1085"/>
      <c r="J256" s="1085"/>
      <c r="K256" s="1085"/>
      <c r="L256" s="220"/>
      <c r="M256" s="220"/>
      <c r="N256" s="220"/>
      <c r="O256" s="220"/>
      <c r="P256" s="220"/>
      <c r="Q256" s="220"/>
    </row>
    <row r="257" spans="1:17">
      <c r="A257" s="220"/>
      <c r="B257" s="220"/>
      <c r="C257" s="220"/>
      <c r="D257" s="220"/>
      <c r="E257" s="220"/>
      <c r="F257" s="220"/>
      <c r="G257" s="220"/>
      <c r="H257" s="220"/>
      <c r="I257" s="1085"/>
      <c r="J257" s="1085"/>
      <c r="K257" s="1085"/>
      <c r="L257" s="220"/>
      <c r="M257" s="220"/>
      <c r="N257" s="220"/>
      <c r="O257" s="220"/>
      <c r="P257" s="220"/>
      <c r="Q257" s="220"/>
    </row>
    <row r="258" spans="1:17">
      <c r="A258" s="220"/>
      <c r="B258" s="220"/>
      <c r="C258" s="220"/>
      <c r="D258" s="220"/>
      <c r="E258" s="220"/>
      <c r="F258" s="220"/>
      <c r="G258" s="220"/>
      <c r="H258" s="220"/>
      <c r="I258" s="1085"/>
      <c r="J258" s="1085"/>
      <c r="K258" s="1085"/>
      <c r="L258" s="220"/>
      <c r="M258" s="220"/>
      <c r="N258" s="220"/>
      <c r="O258" s="220"/>
      <c r="P258" s="220"/>
      <c r="Q258" s="220"/>
    </row>
    <row r="259" spans="1:17">
      <c r="A259" s="220"/>
      <c r="B259" s="220"/>
      <c r="C259" s="220"/>
      <c r="D259" s="220"/>
      <c r="E259" s="220"/>
      <c r="F259" s="220"/>
      <c r="G259" s="220"/>
      <c r="H259" s="220"/>
      <c r="I259" s="1085"/>
      <c r="J259" s="1085"/>
      <c r="K259" s="1085"/>
      <c r="L259" s="220"/>
      <c r="M259" s="220"/>
      <c r="N259" s="220"/>
      <c r="O259" s="220"/>
      <c r="P259" s="220"/>
      <c r="Q259" s="220"/>
    </row>
    <row r="260" spans="1:17">
      <c r="A260" s="220"/>
      <c r="B260" s="220"/>
      <c r="C260" s="220"/>
      <c r="D260" s="220"/>
      <c r="E260" s="220"/>
      <c r="F260" s="220"/>
      <c r="G260" s="220"/>
      <c r="H260" s="220"/>
      <c r="I260" s="1085"/>
      <c r="J260" s="1085"/>
      <c r="K260" s="1085"/>
      <c r="L260" s="220"/>
      <c r="M260" s="220"/>
      <c r="N260" s="220"/>
      <c r="O260" s="220"/>
      <c r="P260" s="220"/>
      <c r="Q260" s="220"/>
    </row>
    <row r="261" spans="1:17">
      <c r="A261" s="220"/>
      <c r="B261" s="220"/>
      <c r="C261" s="220"/>
      <c r="D261" s="220"/>
      <c r="E261" s="220"/>
      <c r="F261" s="220"/>
      <c r="G261" s="220"/>
      <c r="H261" s="220"/>
      <c r="I261" s="1085"/>
      <c r="J261" s="1085"/>
      <c r="K261" s="1085"/>
      <c r="L261" s="220"/>
      <c r="M261" s="220"/>
      <c r="N261" s="220"/>
      <c r="O261" s="220"/>
      <c r="P261" s="220"/>
      <c r="Q261" s="220"/>
    </row>
    <row r="262" spans="1:17">
      <c r="A262" s="220"/>
      <c r="B262" s="220"/>
      <c r="C262" s="220"/>
      <c r="D262" s="220"/>
      <c r="E262" s="220"/>
      <c r="F262" s="220"/>
      <c r="G262" s="220"/>
      <c r="H262" s="220"/>
      <c r="I262" s="1085"/>
      <c r="J262" s="1085"/>
      <c r="K262" s="1085"/>
      <c r="L262" s="220"/>
      <c r="M262" s="220"/>
      <c r="N262" s="220"/>
      <c r="O262" s="220"/>
      <c r="P262" s="220"/>
      <c r="Q262" s="220"/>
    </row>
    <row r="263" spans="1:17">
      <c r="A263" s="220"/>
      <c r="B263" s="220"/>
      <c r="C263" s="220"/>
      <c r="D263" s="220"/>
      <c r="E263" s="220"/>
      <c r="F263" s="220"/>
      <c r="G263" s="220"/>
      <c r="H263" s="220"/>
      <c r="I263" s="1085"/>
      <c r="J263" s="1085"/>
      <c r="K263" s="1085"/>
      <c r="L263" s="220"/>
      <c r="M263" s="220"/>
      <c r="N263" s="220"/>
      <c r="O263" s="220"/>
      <c r="P263" s="220"/>
      <c r="Q263" s="220"/>
    </row>
    <row r="264" spans="1:17">
      <c r="A264" s="220"/>
      <c r="B264" s="220"/>
      <c r="C264" s="220"/>
      <c r="D264" s="220"/>
      <c r="E264" s="220"/>
      <c r="F264" s="220"/>
      <c r="G264" s="220"/>
      <c r="H264" s="220"/>
      <c r="I264" s="1085"/>
      <c r="J264" s="1085"/>
      <c r="K264" s="1085"/>
      <c r="L264" s="220"/>
      <c r="M264" s="220"/>
      <c r="N264" s="220"/>
      <c r="O264" s="220"/>
      <c r="P264" s="220"/>
      <c r="Q264" s="220"/>
    </row>
    <row r="265" spans="1:17">
      <c r="A265" s="220"/>
      <c r="B265" s="220"/>
      <c r="C265" s="220"/>
      <c r="D265" s="220"/>
      <c r="E265" s="220"/>
      <c r="F265" s="220"/>
      <c r="G265" s="220"/>
      <c r="H265" s="220"/>
      <c r="I265" s="1085"/>
      <c r="J265" s="1085"/>
      <c r="K265" s="1085"/>
      <c r="L265" s="220"/>
      <c r="M265" s="220"/>
      <c r="N265" s="220"/>
      <c r="O265" s="220"/>
      <c r="P265" s="220"/>
      <c r="Q265" s="220"/>
    </row>
    <row r="266" spans="1:17">
      <c r="A266" s="220"/>
      <c r="B266" s="220"/>
      <c r="C266" s="220"/>
      <c r="D266" s="220"/>
      <c r="E266" s="220"/>
      <c r="F266" s="220"/>
      <c r="G266" s="220"/>
      <c r="H266" s="220"/>
      <c r="I266" s="1085"/>
      <c r="J266" s="1085"/>
      <c r="K266" s="1085"/>
      <c r="L266" s="220"/>
      <c r="M266" s="220"/>
      <c r="N266" s="220"/>
      <c r="O266" s="220"/>
      <c r="P266" s="220"/>
      <c r="Q266" s="220"/>
    </row>
    <row r="267" spans="1:17">
      <c r="A267" s="220"/>
      <c r="B267" s="220"/>
      <c r="C267" s="220"/>
      <c r="D267" s="220"/>
      <c r="E267" s="220"/>
      <c r="F267" s="220"/>
      <c r="G267" s="220"/>
      <c r="H267" s="220"/>
      <c r="I267" s="1085"/>
      <c r="J267" s="1085"/>
      <c r="K267" s="1085"/>
      <c r="L267" s="220"/>
      <c r="M267" s="220"/>
      <c r="N267" s="220"/>
      <c r="O267" s="220"/>
      <c r="P267" s="220"/>
      <c r="Q267" s="220"/>
    </row>
    <row r="268" spans="1:17">
      <c r="A268" s="220"/>
      <c r="B268" s="220"/>
      <c r="C268" s="220"/>
      <c r="D268" s="220"/>
      <c r="E268" s="220"/>
      <c r="F268" s="220"/>
      <c r="G268" s="220"/>
      <c r="H268" s="220"/>
      <c r="I268" s="1085"/>
      <c r="J268" s="1085"/>
      <c r="K268" s="1085"/>
      <c r="L268" s="220"/>
      <c r="M268" s="220"/>
      <c r="N268" s="220"/>
      <c r="O268" s="220"/>
      <c r="P268" s="220"/>
      <c r="Q268" s="220"/>
    </row>
    <row r="269" spans="1:17">
      <c r="A269" s="220"/>
      <c r="B269" s="220"/>
      <c r="C269" s="220"/>
      <c r="D269" s="220"/>
      <c r="E269" s="220"/>
      <c r="F269" s="220"/>
      <c r="G269" s="220"/>
      <c r="H269" s="220"/>
      <c r="I269" s="1085"/>
      <c r="J269" s="1085"/>
      <c r="K269" s="1085"/>
      <c r="L269" s="220"/>
      <c r="M269" s="220"/>
      <c r="N269" s="220"/>
      <c r="O269" s="220"/>
      <c r="P269" s="220"/>
      <c r="Q269" s="220"/>
    </row>
    <row r="270" spans="1:17">
      <c r="A270" s="220"/>
      <c r="B270" s="220"/>
      <c r="C270" s="220"/>
      <c r="D270" s="220"/>
      <c r="E270" s="220"/>
      <c r="F270" s="220"/>
      <c r="G270" s="220"/>
      <c r="H270" s="220"/>
      <c r="I270" s="1085"/>
      <c r="J270" s="1085"/>
      <c r="K270" s="1085"/>
      <c r="L270" s="220"/>
      <c r="M270" s="220"/>
      <c r="N270" s="220"/>
      <c r="O270" s="220"/>
      <c r="P270" s="220"/>
      <c r="Q270" s="220"/>
    </row>
    <row r="271" spans="1:17">
      <c r="A271" s="220"/>
      <c r="B271" s="220"/>
      <c r="C271" s="220"/>
      <c r="D271" s="220"/>
      <c r="E271" s="220"/>
      <c r="F271" s="220"/>
      <c r="G271" s="220"/>
      <c r="H271" s="220"/>
      <c r="I271" s="1085"/>
      <c r="J271" s="1085"/>
      <c r="K271" s="1085"/>
      <c r="L271" s="220"/>
      <c r="M271" s="220"/>
      <c r="N271" s="220"/>
      <c r="O271" s="220"/>
      <c r="P271" s="220"/>
      <c r="Q271" s="220"/>
    </row>
    <row r="272" spans="1:17">
      <c r="A272" s="220"/>
      <c r="B272" s="220"/>
      <c r="C272" s="220"/>
      <c r="D272" s="220"/>
      <c r="E272" s="220"/>
      <c r="F272" s="220"/>
      <c r="G272" s="220"/>
      <c r="H272" s="220"/>
      <c r="I272" s="1085"/>
      <c r="J272" s="1085"/>
      <c r="K272" s="1085"/>
      <c r="L272" s="220"/>
      <c r="M272" s="220"/>
      <c r="N272" s="220"/>
      <c r="O272" s="220"/>
      <c r="P272" s="220"/>
      <c r="Q272" s="220"/>
    </row>
    <row r="273" spans="1:17">
      <c r="A273" s="220"/>
      <c r="B273" s="220"/>
      <c r="C273" s="220"/>
      <c r="D273" s="220"/>
      <c r="E273" s="220"/>
      <c r="F273" s="220"/>
      <c r="G273" s="220"/>
      <c r="H273" s="220"/>
      <c r="I273" s="1085"/>
      <c r="J273" s="1085"/>
      <c r="K273" s="1085"/>
      <c r="L273" s="220"/>
      <c r="M273" s="220"/>
      <c r="N273" s="220"/>
      <c r="O273" s="220"/>
      <c r="P273" s="220"/>
      <c r="Q273" s="220"/>
    </row>
    <row r="274" spans="1:17">
      <c r="A274" s="220"/>
      <c r="B274" s="220"/>
      <c r="C274" s="220"/>
      <c r="D274" s="220"/>
      <c r="E274" s="220"/>
      <c r="F274" s="220"/>
      <c r="G274" s="220"/>
      <c r="H274" s="220"/>
      <c r="I274" s="1085"/>
      <c r="J274" s="1085"/>
      <c r="K274" s="1085"/>
      <c r="L274" s="220"/>
      <c r="M274" s="220"/>
      <c r="N274" s="220"/>
      <c r="O274" s="220"/>
      <c r="P274" s="220"/>
      <c r="Q274" s="220"/>
    </row>
    <row r="275" spans="1:17">
      <c r="A275" s="220"/>
      <c r="B275" s="220"/>
      <c r="C275" s="220"/>
      <c r="D275" s="220"/>
      <c r="E275" s="220"/>
      <c r="F275" s="220"/>
      <c r="G275" s="220"/>
      <c r="H275" s="220"/>
      <c r="I275" s="1085"/>
      <c r="J275" s="1085"/>
      <c r="K275" s="1085"/>
      <c r="L275" s="220"/>
      <c r="M275" s="220"/>
      <c r="N275" s="220"/>
      <c r="O275" s="220"/>
      <c r="P275" s="220"/>
      <c r="Q275" s="220"/>
    </row>
    <row r="276" spans="1:17">
      <c r="A276" s="220"/>
      <c r="B276" s="220"/>
      <c r="C276" s="220"/>
      <c r="D276" s="220"/>
      <c r="E276" s="220"/>
      <c r="F276" s="220"/>
      <c r="G276" s="220"/>
      <c r="H276" s="220"/>
      <c r="I276" s="1085"/>
      <c r="J276" s="1085"/>
      <c r="K276" s="1085"/>
      <c r="L276" s="220"/>
      <c r="M276" s="220"/>
      <c r="N276" s="220"/>
      <c r="O276" s="220"/>
      <c r="P276" s="220"/>
      <c r="Q276" s="220"/>
    </row>
    <row r="277" spans="1:17">
      <c r="A277" s="220"/>
      <c r="B277" s="220"/>
      <c r="C277" s="220"/>
      <c r="D277" s="220"/>
      <c r="E277" s="220"/>
      <c r="F277" s="220"/>
      <c r="G277" s="220"/>
      <c r="H277" s="220"/>
      <c r="I277" s="1085"/>
      <c r="J277" s="1085"/>
      <c r="K277" s="1085"/>
      <c r="L277" s="220"/>
      <c r="M277" s="220"/>
      <c r="N277" s="220"/>
      <c r="O277" s="220"/>
      <c r="P277" s="220"/>
      <c r="Q277" s="220"/>
    </row>
    <row r="278" spans="1:17">
      <c r="A278" s="220"/>
      <c r="B278" s="220"/>
      <c r="C278" s="220"/>
      <c r="D278" s="220"/>
      <c r="E278" s="220"/>
      <c r="F278" s="220"/>
      <c r="G278" s="220"/>
      <c r="H278" s="220"/>
      <c r="I278" s="1085"/>
      <c r="J278" s="1085"/>
      <c r="K278" s="1085"/>
      <c r="L278" s="220"/>
      <c r="M278" s="220"/>
      <c r="N278" s="220"/>
      <c r="O278" s="220"/>
      <c r="P278" s="220"/>
      <c r="Q278" s="220"/>
    </row>
    <row r="279" spans="1:17">
      <c r="A279" s="220"/>
      <c r="B279" s="220"/>
      <c r="C279" s="220"/>
      <c r="D279" s="220"/>
      <c r="E279" s="220"/>
      <c r="F279" s="220"/>
      <c r="G279" s="220"/>
      <c r="H279" s="220"/>
      <c r="I279" s="1085"/>
      <c r="J279" s="1085"/>
      <c r="K279" s="1085"/>
      <c r="L279" s="220"/>
      <c r="M279" s="220"/>
      <c r="N279" s="220"/>
      <c r="O279" s="220"/>
      <c r="P279" s="220"/>
      <c r="Q279" s="220"/>
    </row>
    <row r="280" spans="1:17">
      <c r="A280" s="220"/>
      <c r="B280" s="220"/>
      <c r="C280" s="220"/>
      <c r="D280" s="220"/>
      <c r="E280" s="220"/>
      <c r="F280" s="220"/>
      <c r="G280" s="220"/>
      <c r="H280" s="220"/>
      <c r="I280" s="1085"/>
      <c r="J280" s="1085"/>
      <c r="K280" s="1085"/>
      <c r="L280" s="220"/>
      <c r="M280" s="220"/>
      <c r="N280" s="220"/>
      <c r="O280" s="220"/>
      <c r="P280" s="220"/>
      <c r="Q280" s="220"/>
    </row>
    <row r="281" spans="1:17">
      <c r="A281" s="220"/>
      <c r="B281" s="220"/>
      <c r="C281" s="220"/>
      <c r="D281" s="220"/>
      <c r="E281" s="220"/>
      <c r="F281" s="220"/>
      <c r="G281" s="220"/>
      <c r="H281" s="220"/>
      <c r="I281" s="1085"/>
      <c r="J281" s="1085"/>
      <c r="K281" s="1085"/>
      <c r="L281" s="220"/>
      <c r="M281" s="220"/>
      <c r="N281" s="220"/>
      <c r="O281" s="220"/>
      <c r="P281" s="220"/>
      <c r="Q281" s="220"/>
    </row>
    <row r="282" spans="1:17">
      <c r="A282" s="220"/>
      <c r="B282" s="220"/>
      <c r="C282" s="220"/>
      <c r="D282" s="220"/>
      <c r="E282" s="220"/>
      <c r="F282" s="220"/>
      <c r="G282" s="220"/>
      <c r="H282" s="220"/>
      <c r="I282" s="1085"/>
      <c r="J282" s="1085"/>
      <c r="K282" s="1085"/>
      <c r="L282" s="220"/>
      <c r="M282" s="220"/>
      <c r="N282" s="220"/>
      <c r="O282" s="220"/>
      <c r="P282" s="220"/>
      <c r="Q282" s="220"/>
    </row>
    <row r="283" spans="1:17">
      <c r="A283" s="220"/>
      <c r="B283" s="220"/>
      <c r="C283" s="220"/>
      <c r="D283" s="220"/>
      <c r="E283" s="220"/>
      <c r="F283" s="220"/>
      <c r="G283" s="220"/>
      <c r="H283" s="220"/>
      <c r="I283" s="1085"/>
      <c r="J283" s="1085"/>
      <c r="K283" s="1085"/>
      <c r="L283" s="220"/>
      <c r="M283" s="220"/>
      <c r="N283" s="220"/>
      <c r="O283" s="220"/>
      <c r="P283" s="220"/>
      <c r="Q283" s="220"/>
    </row>
    <row r="284" spans="1:17">
      <c r="A284" s="220"/>
      <c r="B284" s="220"/>
      <c r="C284" s="220"/>
      <c r="D284" s="220"/>
      <c r="E284" s="220"/>
      <c r="F284" s="220"/>
      <c r="G284" s="220"/>
      <c r="H284" s="220"/>
      <c r="I284" s="1085"/>
      <c r="J284" s="1085"/>
      <c r="K284" s="1085"/>
      <c r="L284" s="220"/>
      <c r="M284" s="220"/>
      <c r="N284" s="220"/>
      <c r="O284" s="220"/>
      <c r="P284" s="220"/>
      <c r="Q284" s="220"/>
    </row>
    <row r="285" spans="1:17">
      <c r="A285" s="220"/>
      <c r="B285" s="220"/>
      <c r="C285" s="220"/>
      <c r="D285" s="220"/>
      <c r="E285" s="220"/>
      <c r="F285" s="220"/>
      <c r="G285" s="1085"/>
      <c r="H285" s="1085"/>
      <c r="I285" s="1085"/>
      <c r="J285" s="1085"/>
      <c r="K285" s="1085"/>
      <c r="L285" s="220"/>
      <c r="M285" s="220"/>
      <c r="N285" s="220"/>
      <c r="O285" s="220"/>
      <c r="P285" s="220"/>
      <c r="Q285" s="220"/>
    </row>
    <row r="286" spans="1:17">
      <c r="A286" s="220"/>
      <c r="B286" s="220"/>
      <c r="C286" s="220"/>
      <c r="D286" s="220"/>
      <c r="E286" s="220"/>
      <c r="F286" s="220"/>
      <c r="G286" s="1085"/>
      <c r="H286" s="1085"/>
      <c r="I286" s="1085"/>
      <c r="J286" s="1085"/>
      <c r="K286" s="1085"/>
      <c r="L286" s="220"/>
      <c r="M286" s="220"/>
      <c r="N286" s="220"/>
      <c r="O286" s="220"/>
      <c r="P286" s="220"/>
      <c r="Q286" s="220"/>
    </row>
    <row r="287" spans="1:17">
      <c r="A287" s="220"/>
      <c r="B287" s="220"/>
      <c r="C287" s="220"/>
      <c r="D287" s="220"/>
      <c r="E287" s="220"/>
      <c r="F287" s="220"/>
      <c r="G287" s="1085"/>
      <c r="H287" s="1085"/>
      <c r="I287" s="1085"/>
      <c r="J287" s="1085"/>
      <c r="K287" s="1085"/>
      <c r="L287" s="220"/>
      <c r="M287" s="220"/>
      <c r="N287" s="220"/>
      <c r="O287" s="220"/>
      <c r="P287" s="220"/>
      <c r="Q287" s="220"/>
    </row>
    <row r="288" spans="1:17">
      <c r="A288" s="220"/>
      <c r="B288" s="220"/>
      <c r="C288" s="220"/>
      <c r="D288" s="220"/>
      <c r="E288" s="220"/>
      <c r="F288" s="220"/>
      <c r="G288" s="1085"/>
      <c r="H288" s="1085"/>
      <c r="I288" s="1085"/>
      <c r="J288" s="1085"/>
      <c r="K288" s="1085"/>
      <c r="L288" s="220"/>
      <c r="M288" s="220"/>
      <c r="N288" s="220"/>
      <c r="O288" s="220"/>
      <c r="P288" s="220"/>
      <c r="Q288" s="220"/>
    </row>
    <row r="289" spans="1:17">
      <c r="A289" s="220"/>
      <c r="B289" s="220"/>
      <c r="C289" s="220"/>
      <c r="D289" s="220"/>
      <c r="E289" s="220"/>
      <c r="F289" s="220"/>
      <c r="G289" s="1085"/>
      <c r="H289" s="1085"/>
      <c r="I289" s="1085"/>
      <c r="J289" s="1085"/>
      <c r="K289" s="1085"/>
      <c r="L289" s="220"/>
      <c r="M289" s="220"/>
      <c r="N289" s="220"/>
      <c r="O289" s="220"/>
      <c r="P289" s="220"/>
      <c r="Q289" s="220"/>
    </row>
    <row r="290" spans="1:17">
      <c r="A290" s="220"/>
      <c r="B290" s="220"/>
      <c r="C290" s="220"/>
      <c r="D290" s="220"/>
      <c r="E290" s="220"/>
      <c r="F290" s="220"/>
      <c r="G290" s="1085"/>
      <c r="H290" s="1085"/>
      <c r="I290" s="1085"/>
      <c r="J290" s="1085"/>
      <c r="K290" s="1085"/>
      <c r="L290" s="220"/>
      <c r="M290" s="220"/>
      <c r="N290" s="220"/>
      <c r="O290" s="220"/>
      <c r="P290" s="220"/>
      <c r="Q290" s="220"/>
    </row>
    <row r="291" spans="1:17">
      <c r="A291" s="220"/>
      <c r="B291" s="220"/>
      <c r="C291" s="220"/>
      <c r="D291" s="220"/>
      <c r="E291" s="220"/>
      <c r="F291" s="220"/>
      <c r="G291" s="1085"/>
      <c r="H291" s="1085"/>
      <c r="I291" s="1085"/>
      <c r="J291" s="1085"/>
      <c r="K291" s="1085"/>
      <c r="L291" s="220"/>
      <c r="M291" s="220"/>
      <c r="N291" s="220"/>
      <c r="O291" s="220"/>
      <c r="P291" s="220"/>
      <c r="Q291" s="220"/>
    </row>
    <row r="292" spans="1:17">
      <c r="A292" s="220"/>
      <c r="B292" s="220"/>
      <c r="C292" s="220"/>
      <c r="D292" s="220"/>
      <c r="E292" s="220"/>
      <c r="F292" s="220"/>
      <c r="G292" s="1085"/>
      <c r="H292" s="1085"/>
      <c r="I292" s="1085"/>
      <c r="J292" s="1085"/>
      <c r="K292" s="1085"/>
      <c r="L292" s="220"/>
      <c r="M292" s="220"/>
      <c r="N292" s="220"/>
      <c r="O292" s="220"/>
      <c r="P292" s="220"/>
      <c r="Q292" s="220"/>
    </row>
    <row r="293" spans="1:17">
      <c r="A293" s="220"/>
      <c r="B293" s="220"/>
      <c r="C293" s="220"/>
      <c r="D293" s="220"/>
      <c r="E293" s="220"/>
      <c r="F293" s="220"/>
      <c r="G293" s="1085"/>
      <c r="H293" s="1085"/>
      <c r="I293" s="1085"/>
      <c r="J293" s="1085"/>
      <c r="K293" s="1085"/>
      <c r="L293" s="220"/>
      <c r="M293" s="220"/>
      <c r="N293" s="220"/>
      <c r="O293" s="220"/>
      <c r="P293" s="220"/>
      <c r="Q293" s="220"/>
    </row>
    <row r="294" spans="1:17">
      <c r="A294" s="220"/>
      <c r="B294" s="220"/>
      <c r="C294" s="220"/>
      <c r="D294" s="220"/>
      <c r="E294" s="220"/>
      <c r="F294" s="220"/>
      <c r="G294" s="1085"/>
      <c r="H294" s="1085"/>
      <c r="I294" s="1085"/>
      <c r="J294" s="1085"/>
      <c r="K294" s="1085"/>
      <c r="L294" s="220"/>
      <c r="M294" s="220"/>
      <c r="N294" s="220"/>
      <c r="O294" s="220"/>
      <c r="P294" s="220"/>
      <c r="Q294" s="220"/>
    </row>
    <row r="295" spans="1:17">
      <c r="A295" s="220"/>
      <c r="B295" s="220"/>
      <c r="C295" s="220"/>
      <c r="D295" s="220"/>
      <c r="E295" s="220"/>
      <c r="F295" s="220"/>
      <c r="G295" s="1085"/>
      <c r="H295" s="1085"/>
      <c r="I295" s="1085"/>
      <c r="J295" s="1085"/>
      <c r="K295" s="1085"/>
      <c r="L295" s="220"/>
      <c r="M295" s="220"/>
      <c r="N295" s="220"/>
      <c r="O295" s="220"/>
      <c r="P295" s="220"/>
      <c r="Q295" s="220"/>
    </row>
    <row r="296" spans="1:17">
      <c r="A296" s="220"/>
      <c r="B296" s="220"/>
      <c r="C296" s="220"/>
      <c r="D296" s="220"/>
      <c r="E296" s="220"/>
      <c r="F296" s="220"/>
      <c r="G296" s="1085"/>
      <c r="H296" s="1085"/>
      <c r="I296" s="1085"/>
      <c r="J296" s="1085"/>
      <c r="K296" s="1085"/>
      <c r="L296" s="220"/>
      <c r="M296" s="220"/>
      <c r="N296" s="220"/>
      <c r="O296" s="220"/>
      <c r="P296" s="220"/>
      <c r="Q296" s="220"/>
    </row>
    <row r="297" spans="1:17">
      <c r="A297" s="220"/>
      <c r="B297" s="220"/>
      <c r="C297" s="220"/>
      <c r="D297" s="220"/>
      <c r="E297" s="220"/>
      <c r="F297" s="220"/>
      <c r="G297" s="1085"/>
      <c r="H297" s="1085"/>
      <c r="I297" s="1085"/>
      <c r="J297" s="1085"/>
      <c r="K297" s="1085"/>
      <c r="L297" s="220"/>
      <c r="M297" s="220"/>
      <c r="N297" s="220"/>
      <c r="O297" s="220"/>
      <c r="P297" s="220"/>
      <c r="Q297" s="220"/>
    </row>
    <row r="298" spans="1:17">
      <c r="A298" s="220"/>
      <c r="B298" s="220"/>
      <c r="C298" s="220"/>
      <c r="D298" s="220"/>
      <c r="E298" s="220"/>
      <c r="F298" s="220"/>
      <c r="G298" s="1085"/>
      <c r="H298" s="1085"/>
      <c r="I298" s="1085"/>
      <c r="J298" s="1085"/>
      <c r="K298" s="1085"/>
      <c r="L298" s="220"/>
      <c r="M298" s="220"/>
      <c r="N298" s="220"/>
      <c r="O298" s="220"/>
      <c r="P298" s="220"/>
      <c r="Q298" s="220"/>
    </row>
    <row r="299" spans="1:17">
      <c r="A299" s="220"/>
      <c r="B299" s="220"/>
      <c r="C299" s="220"/>
      <c r="D299" s="220"/>
      <c r="E299" s="220"/>
      <c r="F299" s="220"/>
      <c r="G299" s="1085"/>
      <c r="H299" s="1085"/>
      <c r="I299" s="1085"/>
      <c r="J299" s="1085"/>
      <c r="K299" s="1085"/>
      <c r="L299" s="220"/>
      <c r="M299" s="220"/>
      <c r="N299" s="220"/>
      <c r="O299" s="220"/>
      <c r="P299" s="220"/>
      <c r="Q299" s="220"/>
    </row>
    <row r="300" spans="1:17">
      <c r="A300" s="220"/>
      <c r="B300" s="220"/>
      <c r="C300" s="220"/>
      <c r="D300" s="220"/>
      <c r="E300" s="220"/>
      <c r="F300" s="220"/>
      <c r="G300" s="1085"/>
      <c r="H300" s="1085"/>
      <c r="I300" s="1085"/>
      <c r="J300" s="1085"/>
      <c r="K300" s="1085"/>
      <c r="L300" s="220"/>
      <c r="M300" s="220"/>
      <c r="N300" s="220"/>
      <c r="O300" s="220"/>
      <c r="P300" s="220"/>
      <c r="Q300" s="220"/>
    </row>
    <row r="301" spans="1:17">
      <c r="A301" s="220"/>
      <c r="B301" s="220"/>
      <c r="C301" s="220"/>
      <c r="D301" s="220"/>
      <c r="E301" s="220"/>
      <c r="F301" s="220"/>
      <c r="G301" s="1085"/>
      <c r="H301" s="1085"/>
      <c r="I301" s="1085"/>
      <c r="J301" s="1085"/>
      <c r="K301" s="1085"/>
      <c r="L301" s="220"/>
      <c r="M301" s="220"/>
      <c r="N301" s="220"/>
      <c r="O301" s="220"/>
      <c r="P301" s="220"/>
      <c r="Q301" s="220"/>
    </row>
    <row r="302" spans="1:17">
      <c r="A302" s="220"/>
      <c r="B302" s="220"/>
      <c r="C302" s="220"/>
      <c r="D302" s="220"/>
      <c r="E302" s="220"/>
      <c r="F302" s="220"/>
      <c r="G302" s="1085"/>
      <c r="H302" s="1085"/>
      <c r="I302" s="1085"/>
      <c r="J302" s="1085"/>
      <c r="K302" s="1085"/>
      <c r="L302" s="220"/>
      <c r="M302" s="220"/>
      <c r="N302" s="220"/>
      <c r="O302" s="220"/>
      <c r="P302" s="220"/>
      <c r="Q302" s="220"/>
    </row>
    <row r="303" spans="1:17">
      <c r="A303" s="220"/>
      <c r="B303" s="220"/>
      <c r="C303" s="220"/>
      <c r="D303" s="220"/>
      <c r="E303" s="220"/>
      <c r="F303" s="220"/>
      <c r="G303" s="1085"/>
      <c r="H303" s="1085"/>
      <c r="I303" s="1085"/>
      <c r="J303" s="1085"/>
      <c r="K303" s="1085"/>
      <c r="L303" s="220"/>
      <c r="M303" s="220"/>
      <c r="N303" s="220"/>
      <c r="O303" s="220"/>
      <c r="P303" s="220"/>
      <c r="Q303" s="220"/>
    </row>
    <row r="304" spans="1:17">
      <c r="A304" s="220"/>
      <c r="B304" s="220"/>
      <c r="C304" s="220"/>
      <c r="D304" s="220"/>
      <c r="E304" s="220"/>
      <c r="F304" s="220"/>
      <c r="G304" s="1085"/>
      <c r="H304" s="1085"/>
      <c r="I304" s="1085"/>
      <c r="J304" s="1085"/>
      <c r="K304" s="1085"/>
      <c r="L304" s="220"/>
      <c r="M304" s="220"/>
      <c r="N304" s="220"/>
      <c r="O304" s="220"/>
      <c r="P304" s="220"/>
      <c r="Q304" s="220"/>
    </row>
    <row r="305" spans="1:17">
      <c r="A305" s="220"/>
      <c r="B305" s="220"/>
      <c r="C305" s="220"/>
      <c r="D305" s="220"/>
      <c r="E305" s="220"/>
      <c r="F305" s="220"/>
      <c r="G305" s="1085"/>
      <c r="H305" s="1085"/>
      <c r="I305" s="1085"/>
      <c r="J305" s="1085"/>
      <c r="K305" s="1085"/>
      <c r="L305" s="220"/>
      <c r="M305" s="220"/>
      <c r="N305" s="220"/>
      <c r="O305" s="220"/>
      <c r="P305" s="220"/>
      <c r="Q305" s="220"/>
    </row>
    <row r="306" spans="1:17">
      <c r="A306" s="220"/>
      <c r="B306" s="220"/>
      <c r="C306" s="220"/>
      <c r="D306" s="220"/>
      <c r="E306" s="220"/>
      <c r="F306" s="220"/>
      <c r="G306" s="1085"/>
      <c r="H306" s="1085"/>
      <c r="I306" s="1085"/>
      <c r="J306" s="1085"/>
      <c r="K306" s="1085"/>
      <c r="L306" s="220"/>
      <c r="M306" s="220"/>
      <c r="N306" s="220"/>
      <c r="O306" s="220"/>
      <c r="P306" s="220"/>
      <c r="Q306" s="220"/>
    </row>
    <row r="307" spans="1:17">
      <c r="A307" s="220"/>
      <c r="B307" s="220"/>
      <c r="C307" s="220"/>
      <c r="D307" s="220"/>
      <c r="E307" s="220"/>
      <c r="F307" s="220"/>
      <c r="G307" s="1085"/>
      <c r="H307" s="1085"/>
      <c r="I307" s="1085"/>
      <c r="J307" s="1085"/>
      <c r="K307" s="1085"/>
      <c r="L307" s="220"/>
      <c r="M307" s="220"/>
      <c r="N307" s="220"/>
      <c r="O307" s="220"/>
      <c r="P307" s="220"/>
      <c r="Q307" s="220"/>
    </row>
    <row r="308" spans="1:17">
      <c r="A308" s="220"/>
      <c r="B308" s="220"/>
      <c r="C308" s="220"/>
      <c r="D308" s="220"/>
      <c r="E308" s="220"/>
      <c r="F308" s="220"/>
      <c r="G308" s="220"/>
      <c r="H308" s="220"/>
      <c r="I308" s="220"/>
      <c r="J308" s="220"/>
      <c r="K308" s="220"/>
      <c r="L308" s="220"/>
      <c r="M308" s="220"/>
      <c r="N308" s="220"/>
      <c r="O308" s="220"/>
      <c r="P308" s="220"/>
      <c r="Q308" s="220"/>
    </row>
    <row r="309" spans="1:17">
      <c r="A309" s="220"/>
      <c r="B309" s="220"/>
      <c r="C309" s="220"/>
      <c r="D309" s="220"/>
      <c r="E309" s="220"/>
      <c r="F309" s="220"/>
      <c r="G309" s="220"/>
      <c r="H309" s="220"/>
      <c r="I309" s="220"/>
      <c r="J309" s="220"/>
      <c r="K309" s="220"/>
      <c r="L309" s="220"/>
      <c r="M309" s="220"/>
      <c r="N309" s="220"/>
      <c r="O309" s="220"/>
      <c r="P309" s="220"/>
      <c r="Q309" s="220"/>
    </row>
    <row r="310" spans="1:17">
      <c r="A310" s="220"/>
      <c r="B310" s="220"/>
      <c r="C310" s="220"/>
      <c r="D310" s="220"/>
      <c r="E310" s="220"/>
      <c r="F310" s="220"/>
      <c r="G310" s="220"/>
      <c r="H310" s="220"/>
      <c r="I310" s="220"/>
      <c r="J310" s="220"/>
      <c r="K310" s="220"/>
      <c r="L310" s="220"/>
      <c r="M310" s="220"/>
      <c r="N310" s="220"/>
      <c r="O310" s="220"/>
      <c r="P310" s="220"/>
      <c r="Q310" s="220"/>
    </row>
    <row r="311" spans="1:17">
      <c r="A311" s="220"/>
      <c r="B311" s="220"/>
      <c r="C311" s="220"/>
      <c r="D311" s="220"/>
      <c r="E311" s="220"/>
      <c r="F311" s="220"/>
      <c r="G311" s="220"/>
      <c r="H311" s="220"/>
      <c r="I311" s="220"/>
      <c r="J311" s="220"/>
      <c r="K311" s="220"/>
      <c r="L311" s="220"/>
      <c r="M311" s="220"/>
      <c r="N311" s="220"/>
      <c r="O311" s="220"/>
      <c r="P311" s="220"/>
      <c r="Q311" s="220"/>
    </row>
    <row r="312" spans="1:17">
      <c r="A312" s="220"/>
      <c r="B312" s="220"/>
      <c r="C312" s="220"/>
      <c r="D312" s="220"/>
      <c r="E312" s="220"/>
      <c r="F312" s="220"/>
      <c r="G312" s="220"/>
      <c r="H312" s="220"/>
      <c r="I312" s="220"/>
      <c r="J312" s="220"/>
      <c r="K312" s="220"/>
      <c r="L312" s="220"/>
      <c r="M312" s="220"/>
      <c r="N312" s="220"/>
      <c r="O312" s="220"/>
      <c r="P312" s="220"/>
      <c r="Q312" s="220"/>
    </row>
    <row r="313" spans="1:17">
      <c r="A313" s="220"/>
      <c r="B313" s="220"/>
      <c r="C313" s="220"/>
      <c r="D313" s="220"/>
      <c r="E313" s="220"/>
      <c r="F313" s="220"/>
      <c r="G313" s="220"/>
      <c r="H313" s="220"/>
      <c r="I313" s="220"/>
      <c r="J313" s="220"/>
      <c r="K313" s="220"/>
      <c r="L313" s="220"/>
      <c r="M313" s="220"/>
      <c r="N313" s="220"/>
      <c r="O313" s="220"/>
      <c r="P313" s="220"/>
      <c r="Q313" s="220"/>
    </row>
    <row r="314" spans="1:17">
      <c r="A314" s="220"/>
      <c r="B314" s="220"/>
      <c r="C314" s="220"/>
      <c r="D314" s="220"/>
      <c r="E314" s="220"/>
      <c r="F314" s="220"/>
      <c r="G314" s="220"/>
      <c r="H314" s="220"/>
      <c r="I314" s="220"/>
      <c r="J314" s="220"/>
      <c r="K314" s="220"/>
      <c r="L314" s="220"/>
      <c r="M314" s="220"/>
      <c r="N314" s="220"/>
      <c r="O314" s="220"/>
      <c r="P314" s="220"/>
      <c r="Q314" s="220"/>
    </row>
    <row r="315" spans="1:17">
      <c r="A315" s="220"/>
      <c r="B315" s="220"/>
      <c r="C315" s="220"/>
      <c r="D315" s="220"/>
      <c r="E315" s="220"/>
      <c r="F315" s="220"/>
      <c r="G315" s="220"/>
      <c r="H315" s="220"/>
      <c r="I315" s="220"/>
      <c r="J315" s="220"/>
      <c r="K315" s="220"/>
      <c r="L315" s="220"/>
      <c r="M315" s="220"/>
      <c r="N315" s="220"/>
      <c r="O315" s="220"/>
      <c r="P315" s="220"/>
      <c r="Q315" s="220"/>
    </row>
    <row r="316" spans="1:17">
      <c r="A316" s="220"/>
      <c r="B316" s="220"/>
      <c r="C316" s="220"/>
      <c r="D316" s="220"/>
      <c r="E316" s="220"/>
      <c r="F316" s="220"/>
      <c r="G316" s="220"/>
      <c r="H316" s="220"/>
      <c r="I316" s="220"/>
      <c r="J316" s="220"/>
      <c r="K316" s="220"/>
      <c r="L316" s="220"/>
      <c r="M316" s="220"/>
      <c r="N316" s="220"/>
      <c r="O316" s="220"/>
      <c r="P316" s="220"/>
      <c r="Q316" s="220"/>
    </row>
    <row r="317" spans="1:17">
      <c r="A317" s="220"/>
      <c r="B317" s="220"/>
      <c r="C317" s="220"/>
      <c r="D317" s="220"/>
      <c r="E317" s="220"/>
      <c r="F317" s="220"/>
      <c r="G317" s="220"/>
      <c r="H317" s="220"/>
      <c r="I317" s="220"/>
      <c r="J317" s="220"/>
      <c r="K317" s="220"/>
      <c r="L317" s="220"/>
      <c r="M317" s="220"/>
      <c r="N317" s="220"/>
      <c r="O317" s="220"/>
      <c r="P317" s="220"/>
      <c r="Q317" s="220"/>
    </row>
    <row r="318" spans="1:17">
      <c r="A318" s="220"/>
      <c r="B318" s="220"/>
      <c r="C318" s="220"/>
      <c r="D318" s="220"/>
      <c r="E318" s="220"/>
      <c r="F318" s="220"/>
      <c r="G318" s="220"/>
      <c r="H318" s="220"/>
      <c r="I318" s="220"/>
      <c r="J318" s="220"/>
      <c r="K318" s="220"/>
      <c r="L318" s="220"/>
      <c r="M318" s="220"/>
      <c r="N318" s="220"/>
      <c r="O318" s="220"/>
      <c r="P318" s="220"/>
      <c r="Q318" s="220"/>
    </row>
    <row r="319" spans="1:17">
      <c r="A319" s="220"/>
      <c r="B319" s="220"/>
      <c r="C319" s="220"/>
      <c r="D319" s="220"/>
      <c r="E319" s="220"/>
      <c r="F319" s="220"/>
      <c r="G319" s="220"/>
      <c r="H319" s="220"/>
      <c r="I319" s="220"/>
      <c r="J319" s="220"/>
      <c r="K319" s="220"/>
      <c r="L319" s="220"/>
      <c r="M319" s="220"/>
      <c r="N319" s="220"/>
      <c r="O319" s="220"/>
      <c r="P319" s="220"/>
      <c r="Q319" s="220"/>
    </row>
    <row r="320" spans="1:17">
      <c r="A320" s="220"/>
      <c r="B320" s="220"/>
      <c r="C320" s="220"/>
      <c r="D320" s="220"/>
      <c r="E320" s="220"/>
      <c r="F320" s="220"/>
      <c r="G320" s="220"/>
      <c r="H320" s="220"/>
      <c r="I320" s="220"/>
      <c r="J320" s="220"/>
      <c r="K320" s="220"/>
      <c r="L320" s="220"/>
      <c r="M320" s="220"/>
      <c r="N320" s="220"/>
      <c r="O320" s="220"/>
      <c r="P320" s="220"/>
      <c r="Q320" s="220"/>
    </row>
    <row r="321" spans="1:17">
      <c r="A321" s="220"/>
      <c r="B321" s="220"/>
      <c r="C321" s="220"/>
      <c r="D321" s="220"/>
      <c r="E321" s="220"/>
      <c r="F321" s="220"/>
      <c r="G321" s="220"/>
      <c r="H321" s="220"/>
      <c r="I321" s="220"/>
      <c r="J321" s="220"/>
      <c r="K321" s="220"/>
      <c r="L321" s="220"/>
      <c r="M321" s="220"/>
      <c r="N321" s="220"/>
      <c r="O321" s="220"/>
      <c r="P321" s="220"/>
      <c r="Q321" s="220"/>
    </row>
    <row r="322" spans="1:17">
      <c r="A322" s="220"/>
      <c r="B322" s="220"/>
      <c r="C322" s="220"/>
      <c r="D322" s="220"/>
      <c r="E322" s="220"/>
      <c r="F322" s="220"/>
      <c r="G322" s="220"/>
      <c r="H322" s="220"/>
      <c r="I322" s="220"/>
      <c r="J322" s="220"/>
      <c r="K322" s="220"/>
      <c r="L322" s="220"/>
      <c r="M322" s="220"/>
      <c r="N322" s="220"/>
      <c r="O322" s="220"/>
      <c r="P322" s="220"/>
      <c r="Q322" s="220"/>
    </row>
    <row r="323" spans="1:17">
      <c r="A323" s="220"/>
      <c r="B323" s="220"/>
      <c r="C323" s="220"/>
      <c r="D323" s="220"/>
      <c r="E323" s="220"/>
      <c r="F323" s="220"/>
      <c r="G323" s="220"/>
      <c r="H323" s="220"/>
      <c r="I323" s="220"/>
      <c r="J323" s="220"/>
      <c r="K323" s="220"/>
      <c r="L323" s="220"/>
      <c r="M323" s="220"/>
      <c r="N323" s="220"/>
      <c r="O323" s="220"/>
      <c r="P323" s="220"/>
      <c r="Q323" s="220"/>
    </row>
    <row r="324" spans="1:17">
      <c r="A324" s="220"/>
      <c r="B324" s="220"/>
      <c r="C324" s="220"/>
      <c r="D324" s="220"/>
      <c r="E324" s="220"/>
      <c r="F324" s="220"/>
      <c r="G324" s="220"/>
      <c r="H324" s="220"/>
      <c r="I324" s="220"/>
      <c r="J324" s="220"/>
      <c r="K324" s="220"/>
      <c r="L324" s="220"/>
      <c r="M324" s="220"/>
      <c r="N324" s="220"/>
      <c r="O324" s="220"/>
      <c r="P324" s="220"/>
      <c r="Q324" s="220"/>
    </row>
    <row r="325" spans="1:17">
      <c r="A325" s="220"/>
      <c r="B325" s="220"/>
      <c r="C325" s="220"/>
      <c r="D325" s="220"/>
      <c r="E325" s="220"/>
      <c r="F325" s="220"/>
      <c r="G325" s="220"/>
      <c r="H325" s="220"/>
      <c r="I325" s="220"/>
      <c r="J325" s="220"/>
      <c r="K325" s="220"/>
      <c r="L325" s="220"/>
      <c r="M325" s="220"/>
      <c r="N325" s="220"/>
      <c r="O325" s="220"/>
      <c r="P325" s="220"/>
      <c r="Q325" s="220"/>
    </row>
    <row r="326" spans="1:17">
      <c r="A326" s="220"/>
      <c r="B326" s="220"/>
      <c r="C326" s="220"/>
      <c r="D326" s="220"/>
      <c r="E326" s="220"/>
      <c r="F326" s="220"/>
      <c r="G326" s="220"/>
      <c r="H326" s="220"/>
      <c r="I326" s="220"/>
      <c r="J326" s="220"/>
      <c r="K326" s="220"/>
      <c r="L326" s="220"/>
      <c r="M326" s="220"/>
      <c r="N326" s="220"/>
      <c r="O326" s="220"/>
      <c r="P326" s="220"/>
      <c r="Q326" s="220"/>
    </row>
    <row r="327" spans="1:17">
      <c r="A327" s="220"/>
      <c r="B327" s="220"/>
      <c r="C327" s="220"/>
      <c r="D327" s="220"/>
      <c r="E327" s="220"/>
      <c r="F327" s="220"/>
      <c r="G327" s="220"/>
      <c r="H327" s="220"/>
      <c r="I327" s="220"/>
      <c r="J327" s="220"/>
      <c r="K327" s="220"/>
      <c r="L327" s="220"/>
      <c r="M327" s="220"/>
      <c r="N327" s="220"/>
      <c r="O327" s="220"/>
      <c r="P327" s="220"/>
      <c r="Q327" s="220"/>
    </row>
    <row r="328" spans="1:17">
      <c r="A328" s="220"/>
      <c r="B328" s="220"/>
      <c r="C328" s="220"/>
      <c r="D328" s="220"/>
      <c r="E328" s="220"/>
      <c r="F328" s="220"/>
      <c r="G328" s="220"/>
      <c r="H328" s="220"/>
      <c r="I328" s="220"/>
      <c r="J328" s="220"/>
      <c r="K328" s="220"/>
      <c r="L328" s="220"/>
      <c r="M328" s="220"/>
      <c r="N328" s="220"/>
      <c r="O328" s="220"/>
      <c r="P328" s="220"/>
      <c r="Q328" s="220"/>
    </row>
    <row r="329" spans="1:17">
      <c r="A329" s="220"/>
      <c r="B329" s="220"/>
      <c r="C329" s="220"/>
      <c r="D329" s="220"/>
      <c r="E329" s="220"/>
      <c r="F329" s="220"/>
      <c r="G329" s="220"/>
      <c r="H329" s="220"/>
      <c r="I329" s="220"/>
      <c r="J329" s="220"/>
      <c r="K329" s="220"/>
      <c r="L329" s="220"/>
      <c r="M329" s="220"/>
      <c r="N329" s="220"/>
      <c r="O329" s="220"/>
      <c r="P329" s="220"/>
      <c r="Q329" s="220"/>
    </row>
    <row r="330" spans="1:17">
      <c r="A330" s="220"/>
      <c r="B330" s="220"/>
      <c r="C330" s="220"/>
      <c r="D330" s="220"/>
      <c r="E330" s="220"/>
      <c r="F330" s="220"/>
      <c r="G330" s="220"/>
      <c r="H330" s="220"/>
      <c r="I330" s="220"/>
      <c r="J330" s="220"/>
      <c r="K330" s="220"/>
      <c r="L330" s="220"/>
      <c r="M330" s="220"/>
      <c r="N330" s="220"/>
      <c r="O330" s="220"/>
      <c r="P330" s="220"/>
      <c r="Q330" s="220"/>
    </row>
    <row r="331" spans="1:17">
      <c r="A331" s="220"/>
      <c r="B331" s="220"/>
      <c r="C331" s="220"/>
      <c r="D331" s="220"/>
      <c r="E331" s="220"/>
      <c r="F331" s="220"/>
      <c r="G331" s="220"/>
      <c r="H331" s="220"/>
      <c r="I331" s="220"/>
      <c r="J331" s="220"/>
      <c r="K331" s="220"/>
      <c r="L331" s="220"/>
      <c r="M331" s="220"/>
      <c r="N331" s="220"/>
      <c r="O331" s="220"/>
      <c r="P331" s="220"/>
      <c r="Q331" s="220"/>
    </row>
    <row r="332" spans="1:17">
      <c r="A332" s="220"/>
      <c r="B332" s="220"/>
      <c r="C332" s="220"/>
      <c r="D332" s="220"/>
      <c r="E332" s="220"/>
      <c r="F332" s="220"/>
      <c r="G332" s="220"/>
      <c r="H332" s="220"/>
      <c r="I332" s="220"/>
      <c r="J332" s="220"/>
      <c r="K332" s="220"/>
      <c r="L332" s="220"/>
      <c r="M332" s="220"/>
      <c r="N332" s="220"/>
      <c r="O332" s="220"/>
      <c r="P332" s="220"/>
      <c r="Q332" s="220"/>
    </row>
    <row r="333" spans="1:17">
      <c r="A333" s="220"/>
      <c r="B333" s="220"/>
      <c r="C333" s="220"/>
      <c r="D333" s="220"/>
      <c r="E333" s="220"/>
      <c r="F333" s="220"/>
      <c r="G333" s="220"/>
      <c r="H333" s="220"/>
      <c r="I333" s="220"/>
      <c r="J333" s="220"/>
      <c r="K333" s="220"/>
      <c r="L333" s="220"/>
      <c r="M333" s="220"/>
      <c r="N333" s="220"/>
      <c r="O333" s="220"/>
      <c r="P333" s="220"/>
      <c r="Q333" s="220"/>
    </row>
    <row r="334" spans="1:17">
      <c r="A334" s="220"/>
      <c r="B334" s="220"/>
      <c r="C334" s="220"/>
      <c r="D334" s="220"/>
      <c r="E334" s="220"/>
      <c r="F334" s="220"/>
      <c r="G334" s="220"/>
      <c r="H334" s="220"/>
      <c r="I334" s="220"/>
      <c r="J334" s="220"/>
      <c r="K334" s="220"/>
      <c r="L334" s="220"/>
      <c r="M334" s="220"/>
      <c r="N334" s="220"/>
      <c r="O334" s="220"/>
      <c r="P334" s="220"/>
      <c r="Q334" s="220"/>
    </row>
    <row r="335" spans="1:17">
      <c r="A335" s="220"/>
      <c r="B335" s="220"/>
      <c r="C335" s="220"/>
      <c r="D335" s="220"/>
      <c r="E335" s="220"/>
      <c r="F335" s="220"/>
      <c r="G335" s="220"/>
      <c r="H335" s="220"/>
      <c r="I335" s="220"/>
      <c r="J335" s="220"/>
      <c r="K335" s="220"/>
      <c r="L335" s="220"/>
      <c r="M335" s="220"/>
      <c r="N335" s="220"/>
      <c r="O335" s="220"/>
      <c r="P335" s="220"/>
      <c r="Q335" s="220"/>
    </row>
    <row r="336" spans="1:17">
      <c r="A336" s="220"/>
      <c r="B336" s="220"/>
      <c r="C336" s="220"/>
      <c r="D336" s="220"/>
      <c r="E336" s="220"/>
      <c r="F336" s="220"/>
      <c r="G336" s="220"/>
      <c r="H336" s="220"/>
      <c r="I336" s="220"/>
      <c r="J336" s="220"/>
      <c r="K336" s="220"/>
      <c r="L336" s="220"/>
      <c r="M336" s="220"/>
      <c r="N336" s="220"/>
      <c r="O336" s="220"/>
      <c r="P336" s="220"/>
      <c r="Q336" s="220"/>
    </row>
    <row r="337" spans="1:17">
      <c r="A337" s="220"/>
      <c r="B337" s="220"/>
      <c r="C337" s="220"/>
      <c r="D337" s="220"/>
      <c r="E337" s="220"/>
      <c r="F337" s="220"/>
      <c r="G337" s="220"/>
      <c r="H337" s="220"/>
      <c r="I337" s="220"/>
      <c r="J337" s="220"/>
      <c r="K337" s="220"/>
      <c r="L337" s="220"/>
      <c r="M337" s="220"/>
      <c r="N337" s="220"/>
      <c r="O337" s="220"/>
      <c r="P337" s="220"/>
      <c r="Q337" s="220"/>
    </row>
    <row r="338" spans="1:17">
      <c r="A338" s="220"/>
      <c r="B338" s="220"/>
      <c r="C338" s="220"/>
      <c r="D338" s="220"/>
      <c r="E338" s="220"/>
      <c r="F338" s="220"/>
      <c r="G338" s="220"/>
      <c r="H338" s="220"/>
      <c r="I338" s="220"/>
      <c r="J338" s="220"/>
      <c r="K338" s="220"/>
      <c r="L338" s="220"/>
      <c r="M338" s="220"/>
      <c r="N338" s="220"/>
      <c r="O338" s="220"/>
      <c r="P338" s="220"/>
      <c r="Q338" s="220"/>
    </row>
    <row r="339" spans="1:17">
      <c r="A339" s="220"/>
      <c r="B339" s="220"/>
      <c r="C339" s="220"/>
      <c r="D339" s="220"/>
      <c r="E339" s="220"/>
      <c r="F339" s="220"/>
      <c r="G339" s="220"/>
      <c r="H339" s="220"/>
      <c r="I339" s="220"/>
      <c r="J339" s="220"/>
      <c r="K339" s="220"/>
      <c r="L339" s="220"/>
      <c r="M339" s="220"/>
      <c r="N339" s="220"/>
      <c r="O339" s="220"/>
      <c r="P339" s="220"/>
      <c r="Q339" s="220"/>
    </row>
    <row r="340" spans="1:17">
      <c r="A340" s="220"/>
      <c r="B340" s="220"/>
      <c r="C340" s="220"/>
      <c r="D340" s="220"/>
      <c r="E340" s="220"/>
      <c r="F340" s="220"/>
      <c r="G340" s="220"/>
      <c r="H340" s="220"/>
      <c r="I340" s="220"/>
      <c r="J340" s="220"/>
      <c r="K340" s="220"/>
      <c r="L340" s="220"/>
      <c r="M340" s="220"/>
      <c r="N340" s="220"/>
      <c r="O340" s="220"/>
      <c r="P340" s="220"/>
      <c r="Q340" s="220"/>
    </row>
    <row r="341" spans="1:17">
      <c r="A341" s="220"/>
      <c r="B341" s="220"/>
      <c r="C341" s="220"/>
      <c r="D341" s="220"/>
      <c r="E341" s="220"/>
      <c r="F341" s="220"/>
      <c r="G341" s="220"/>
      <c r="H341" s="220"/>
      <c r="I341" s="220"/>
      <c r="J341" s="220"/>
      <c r="K341" s="220"/>
      <c r="L341" s="220"/>
      <c r="M341" s="220"/>
      <c r="N341" s="220"/>
      <c r="O341" s="220"/>
      <c r="P341" s="220"/>
      <c r="Q341" s="220"/>
    </row>
    <row r="342" spans="1:17">
      <c r="A342" s="220"/>
      <c r="B342" s="220"/>
      <c r="C342" s="220"/>
      <c r="D342" s="220"/>
      <c r="E342" s="220"/>
      <c r="F342" s="220"/>
      <c r="G342" s="220"/>
      <c r="H342" s="220"/>
      <c r="I342" s="220"/>
      <c r="J342" s="220"/>
      <c r="K342" s="220"/>
      <c r="L342" s="220"/>
      <c r="M342" s="220"/>
      <c r="N342" s="220"/>
      <c r="O342" s="220"/>
      <c r="P342" s="220"/>
      <c r="Q342" s="220"/>
    </row>
    <row r="343" spans="1:17">
      <c r="A343" s="220"/>
      <c r="B343" s="220"/>
      <c r="C343" s="220"/>
      <c r="D343" s="220"/>
      <c r="E343" s="220"/>
      <c r="F343" s="220"/>
      <c r="G343" s="220"/>
      <c r="H343" s="220"/>
      <c r="I343" s="220"/>
      <c r="J343" s="220"/>
      <c r="K343" s="220"/>
      <c r="L343" s="220"/>
      <c r="M343" s="220"/>
      <c r="N343" s="220"/>
      <c r="O343" s="220"/>
      <c r="P343" s="220"/>
      <c r="Q343" s="220"/>
    </row>
    <row r="344" spans="1:17">
      <c r="A344" s="220"/>
      <c r="B344" s="220"/>
      <c r="C344" s="220"/>
      <c r="D344" s="220"/>
      <c r="E344" s="220"/>
      <c r="F344" s="220"/>
      <c r="G344" s="220"/>
      <c r="H344" s="220"/>
      <c r="I344" s="220"/>
      <c r="J344" s="220"/>
      <c r="K344" s="220"/>
      <c r="L344" s="220"/>
      <c r="M344" s="220"/>
      <c r="N344" s="220"/>
      <c r="O344" s="220"/>
      <c r="P344" s="220"/>
      <c r="Q344" s="220"/>
    </row>
    <row r="345" spans="1:17">
      <c r="A345" s="220"/>
      <c r="B345" s="220"/>
      <c r="C345" s="220"/>
      <c r="D345" s="220"/>
      <c r="E345" s="220"/>
      <c r="F345" s="220"/>
      <c r="G345" s="220"/>
      <c r="H345" s="220"/>
      <c r="I345" s="220"/>
      <c r="J345" s="220"/>
      <c r="K345" s="220"/>
      <c r="L345" s="220"/>
      <c r="M345" s="220"/>
      <c r="N345" s="220"/>
      <c r="O345" s="220"/>
      <c r="P345" s="220"/>
      <c r="Q345" s="220"/>
    </row>
    <row r="346" spans="1:17">
      <c r="A346" s="220"/>
      <c r="B346" s="220"/>
      <c r="C346" s="220"/>
      <c r="D346" s="220"/>
      <c r="E346" s="220"/>
      <c r="F346" s="220"/>
      <c r="G346" s="220"/>
      <c r="H346" s="220"/>
      <c r="I346" s="220"/>
      <c r="J346" s="220"/>
      <c r="K346" s="220"/>
      <c r="L346" s="220"/>
      <c r="M346" s="220"/>
      <c r="N346" s="220"/>
      <c r="O346" s="220"/>
      <c r="P346" s="220"/>
      <c r="Q346" s="220"/>
    </row>
    <row r="347" spans="1:17">
      <c r="A347" s="220"/>
      <c r="B347" s="220"/>
      <c r="C347" s="220"/>
      <c r="D347" s="220"/>
      <c r="E347" s="220"/>
      <c r="F347" s="220"/>
      <c r="G347" s="220"/>
      <c r="H347" s="220"/>
      <c r="I347" s="220"/>
      <c r="J347" s="220"/>
      <c r="K347" s="220"/>
      <c r="L347" s="220"/>
      <c r="M347" s="220"/>
      <c r="N347" s="220"/>
      <c r="O347" s="220"/>
      <c r="P347" s="220"/>
      <c r="Q347" s="220"/>
    </row>
    <row r="348" spans="1:17">
      <c r="A348" s="220"/>
      <c r="B348" s="220"/>
      <c r="C348" s="220"/>
      <c r="D348" s="220"/>
      <c r="E348" s="220"/>
      <c r="F348" s="220"/>
      <c r="G348" s="220"/>
      <c r="H348" s="220"/>
      <c r="I348" s="220"/>
      <c r="J348" s="220"/>
      <c r="K348" s="220"/>
      <c r="L348" s="220"/>
      <c r="M348" s="220"/>
      <c r="N348" s="220"/>
      <c r="O348" s="220"/>
      <c r="P348" s="220"/>
      <c r="Q348" s="220"/>
    </row>
    <row r="349" spans="1:17">
      <c r="A349" s="220"/>
      <c r="B349" s="220"/>
      <c r="C349" s="220"/>
      <c r="D349" s="220"/>
      <c r="E349" s="220"/>
      <c r="F349" s="220"/>
      <c r="G349" s="220"/>
      <c r="H349" s="220"/>
      <c r="I349" s="220"/>
      <c r="J349" s="220"/>
      <c r="K349" s="220"/>
      <c r="L349" s="220"/>
      <c r="M349" s="220"/>
      <c r="N349" s="220"/>
      <c r="O349" s="220"/>
      <c r="P349" s="220"/>
      <c r="Q349" s="220"/>
    </row>
    <row r="350" spans="1:17">
      <c r="A350" s="220"/>
      <c r="B350" s="220"/>
      <c r="C350" s="220"/>
      <c r="D350" s="220"/>
      <c r="E350" s="220"/>
      <c r="F350" s="220"/>
      <c r="G350" s="220"/>
      <c r="H350" s="220"/>
      <c r="I350" s="220"/>
      <c r="J350" s="220"/>
      <c r="K350" s="220"/>
      <c r="L350" s="220"/>
      <c r="M350" s="220"/>
      <c r="N350" s="220"/>
      <c r="O350" s="220"/>
      <c r="P350" s="220"/>
      <c r="Q350" s="220"/>
    </row>
    <row r="351" spans="1:17">
      <c r="A351" s="220"/>
      <c r="B351" s="220"/>
      <c r="C351" s="220"/>
      <c r="D351" s="220"/>
      <c r="E351" s="220"/>
      <c r="F351" s="220"/>
      <c r="G351" s="220"/>
      <c r="H351" s="220"/>
      <c r="I351" s="220"/>
      <c r="J351" s="220"/>
      <c r="K351" s="220"/>
      <c r="L351" s="220"/>
      <c r="M351" s="220"/>
      <c r="N351" s="220"/>
      <c r="O351" s="220"/>
      <c r="P351" s="220"/>
      <c r="Q351" s="220"/>
    </row>
    <row r="352" spans="1:17">
      <c r="A352" s="220"/>
      <c r="B352" s="220"/>
      <c r="C352" s="220"/>
      <c r="D352" s="220"/>
      <c r="E352" s="220"/>
      <c r="F352" s="220"/>
      <c r="G352" s="220"/>
      <c r="H352" s="220"/>
      <c r="I352" s="220"/>
      <c r="J352" s="220"/>
      <c r="K352" s="220"/>
      <c r="L352" s="220"/>
      <c r="M352" s="220"/>
      <c r="N352" s="220"/>
      <c r="O352" s="220"/>
      <c r="P352" s="220"/>
      <c r="Q352" s="220"/>
    </row>
    <row r="353" spans="1:17">
      <c r="A353" s="220"/>
      <c r="B353" s="220"/>
      <c r="C353" s="220"/>
      <c r="D353" s="220"/>
      <c r="E353" s="220"/>
      <c r="F353" s="220"/>
      <c r="G353" s="220"/>
      <c r="H353" s="220"/>
      <c r="I353" s="220"/>
      <c r="J353" s="220"/>
      <c r="K353" s="220"/>
      <c r="L353" s="220"/>
      <c r="M353" s="220"/>
      <c r="N353" s="220"/>
      <c r="O353" s="220"/>
      <c r="P353" s="220"/>
      <c r="Q353" s="220"/>
    </row>
    <row r="354" spans="1:17">
      <c r="A354" s="220"/>
      <c r="B354" s="220"/>
      <c r="C354" s="220"/>
      <c r="D354" s="220"/>
      <c r="E354" s="220"/>
      <c r="F354" s="220"/>
      <c r="G354" s="220"/>
      <c r="H354" s="220"/>
      <c r="I354" s="220"/>
      <c r="J354" s="220"/>
      <c r="K354" s="220"/>
      <c r="L354" s="220"/>
      <c r="M354" s="220"/>
      <c r="N354" s="220"/>
      <c r="O354" s="220"/>
      <c r="P354" s="220"/>
      <c r="Q354" s="220"/>
    </row>
    <row r="355" spans="1:17">
      <c r="A355" s="220"/>
      <c r="B355" s="220"/>
      <c r="C355" s="220"/>
      <c r="D355" s="220"/>
      <c r="E355" s="220"/>
      <c r="F355" s="220"/>
      <c r="G355" s="220"/>
      <c r="H355" s="220"/>
      <c r="I355" s="220"/>
      <c r="J355" s="220"/>
      <c r="K355" s="220"/>
      <c r="L355" s="220"/>
      <c r="M355" s="220"/>
      <c r="N355" s="220"/>
      <c r="O355" s="220"/>
      <c r="P355" s="220"/>
      <c r="Q355" s="220"/>
    </row>
    <row r="356" spans="1:17">
      <c r="A356" s="220"/>
      <c r="B356" s="220"/>
      <c r="C356" s="220"/>
      <c r="D356" s="220"/>
      <c r="E356" s="220"/>
      <c r="F356" s="220"/>
      <c r="G356" s="220"/>
      <c r="H356" s="220"/>
      <c r="I356" s="220"/>
      <c r="J356" s="220"/>
      <c r="K356" s="220"/>
      <c r="L356" s="220"/>
      <c r="M356" s="220"/>
      <c r="N356" s="220"/>
      <c r="O356" s="220"/>
      <c r="P356" s="220"/>
      <c r="Q356" s="220"/>
    </row>
    <row r="357" spans="1:17">
      <c r="A357" s="220"/>
      <c r="B357" s="220"/>
      <c r="C357" s="220"/>
      <c r="D357" s="220"/>
      <c r="E357" s="220"/>
      <c r="F357" s="220"/>
      <c r="G357" s="220"/>
      <c r="H357" s="220"/>
      <c r="I357" s="220"/>
      <c r="J357" s="220"/>
      <c r="K357" s="220"/>
      <c r="L357" s="220"/>
      <c r="M357" s="220"/>
      <c r="N357" s="220"/>
      <c r="O357" s="220"/>
      <c r="P357" s="220"/>
      <c r="Q357" s="220"/>
    </row>
    <row r="358" spans="1:17">
      <c r="A358" s="220"/>
      <c r="B358" s="220"/>
      <c r="C358" s="220"/>
      <c r="D358" s="220"/>
      <c r="E358" s="220"/>
      <c r="F358" s="220"/>
      <c r="G358" s="220"/>
      <c r="H358" s="220"/>
      <c r="I358" s="220"/>
      <c r="J358" s="220"/>
      <c r="K358" s="220"/>
      <c r="L358" s="220"/>
      <c r="M358" s="220"/>
      <c r="N358" s="220"/>
      <c r="O358" s="220"/>
      <c r="P358" s="220"/>
      <c r="Q358" s="220"/>
    </row>
    <row r="359" spans="1:17">
      <c r="A359" s="220"/>
      <c r="B359" s="220"/>
      <c r="C359" s="220"/>
      <c r="D359" s="220"/>
      <c r="E359" s="220"/>
      <c r="F359" s="220"/>
      <c r="G359" s="220"/>
      <c r="H359" s="220"/>
      <c r="I359" s="220"/>
      <c r="J359" s="220"/>
      <c r="K359" s="220"/>
      <c r="L359" s="220"/>
      <c r="M359" s="220"/>
      <c r="N359" s="220"/>
      <c r="O359" s="220"/>
      <c r="P359" s="220"/>
      <c r="Q359" s="220"/>
    </row>
    <row r="360" spans="1:17">
      <c r="A360" s="220"/>
      <c r="B360" s="220"/>
      <c r="C360" s="220"/>
      <c r="D360" s="220"/>
      <c r="E360" s="220"/>
      <c r="F360" s="220"/>
      <c r="G360" s="220"/>
      <c r="H360" s="220"/>
      <c r="I360" s="220"/>
      <c r="J360" s="220"/>
      <c r="K360" s="220"/>
      <c r="L360" s="220"/>
      <c r="M360" s="220"/>
      <c r="N360" s="220"/>
      <c r="O360" s="220"/>
      <c r="P360" s="220"/>
      <c r="Q360" s="220"/>
    </row>
    <row r="361" spans="1:17">
      <c r="A361" s="220"/>
      <c r="B361" s="220"/>
      <c r="C361" s="220"/>
      <c r="D361" s="220"/>
      <c r="E361" s="220"/>
      <c r="F361" s="220"/>
      <c r="G361" s="220"/>
      <c r="H361" s="220"/>
      <c r="I361" s="220"/>
      <c r="J361" s="220"/>
      <c r="K361" s="220"/>
      <c r="L361" s="220"/>
      <c r="M361" s="220"/>
      <c r="N361" s="220"/>
      <c r="O361" s="220"/>
      <c r="P361" s="220"/>
      <c r="Q361" s="220"/>
    </row>
    <row r="362" spans="1:17">
      <c r="A362" s="220"/>
      <c r="B362" s="220"/>
      <c r="C362" s="220"/>
      <c r="D362" s="220"/>
      <c r="E362" s="220"/>
      <c r="F362" s="220"/>
      <c r="G362" s="220"/>
      <c r="H362" s="220"/>
      <c r="I362" s="220"/>
      <c r="J362" s="220"/>
      <c r="K362" s="220"/>
      <c r="L362" s="220"/>
      <c r="M362" s="220"/>
      <c r="N362" s="220"/>
      <c r="O362" s="220"/>
      <c r="P362" s="220"/>
      <c r="Q362" s="220"/>
    </row>
    <row r="363" spans="1:17">
      <c r="A363" s="220"/>
      <c r="B363" s="220"/>
      <c r="C363" s="220"/>
      <c r="D363" s="220"/>
      <c r="E363" s="220"/>
      <c r="F363" s="220"/>
      <c r="G363" s="220"/>
      <c r="H363" s="220"/>
      <c r="I363" s="220"/>
      <c r="J363" s="220"/>
      <c r="K363" s="220"/>
      <c r="L363" s="220"/>
      <c r="M363" s="220"/>
      <c r="N363" s="220"/>
      <c r="O363" s="220"/>
      <c r="P363" s="220"/>
      <c r="Q363" s="220"/>
    </row>
    <row r="364" spans="1:17">
      <c r="A364" s="220"/>
      <c r="B364" s="220"/>
      <c r="C364" s="220"/>
      <c r="D364" s="220"/>
      <c r="E364" s="220"/>
      <c r="F364" s="220"/>
      <c r="G364" s="220"/>
      <c r="H364" s="220"/>
      <c r="I364" s="220"/>
      <c r="J364" s="220"/>
      <c r="K364" s="220"/>
      <c r="L364" s="220"/>
      <c r="M364" s="220"/>
      <c r="N364" s="220"/>
      <c r="O364" s="220"/>
      <c r="P364" s="220"/>
      <c r="Q364" s="220"/>
    </row>
    <row r="365" spans="1:17">
      <c r="A365" s="220"/>
      <c r="B365" s="220"/>
      <c r="C365" s="220"/>
      <c r="D365" s="220"/>
      <c r="E365" s="220"/>
      <c r="F365" s="220"/>
      <c r="G365" s="220"/>
      <c r="H365" s="220"/>
      <c r="I365" s="220"/>
      <c r="J365" s="220"/>
      <c r="K365" s="220"/>
      <c r="L365" s="220"/>
      <c r="M365" s="220"/>
      <c r="N365" s="220"/>
      <c r="O365" s="220"/>
      <c r="P365" s="220"/>
      <c r="Q365" s="220"/>
    </row>
    <row r="366" spans="1:17">
      <c r="A366" s="220"/>
      <c r="B366" s="220"/>
      <c r="C366" s="220"/>
      <c r="D366" s="220"/>
      <c r="E366" s="220"/>
      <c r="F366" s="220"/>
      <c r="G366" s="220"/>
      <c r="H366" s="220"/>
      <c r="I366" s="220"/>
      <c r="J366" s="220"/>
      <c r="K366" s="220"/>
      <c r="L366" s="220"/>
      <c r="M366" s="220"/>
      <c r="N366" s="220"/>
      <c r="O366" s="220"/>
      <c r="P366" s="220"/>
      <c r="Q366" s="220"/>
    </row>
    <row r="367" spans="1:17">
      <c r="A367" s="220"/>
      <c r="B367" s="220"/>
      <c r="C367" s="220"/>
      <c r="D367" s="220"/>
      <c r="E367" s="220"/>
      <c r="F367" s="220"/>
      <c r="G367" s="220"/>
      <c r="H367" s="220"/>
      <c r="I367" s="220"/>
      <c r="J367" s="220"/>
      <c r="K367" s="220"/>
      <c r="L367" s="220"/>
      <c r="M367" s="220"/>
      <c r="N367" s="220"/>
      <c r="O367" s="220"/>
      <c r="P367" s="220"/>
      <c r="Q367" s="220"/>
    </row>
    <row r="368" spans="1:17">
      <c r="A368" s="220"/>
      <c r="B368" s="220"/>
      <c r="C368" s="220"/>
      <c r="D368" s="220"/>
      <c r="E368" s="220"/>
      <c r="F368" s="220"/>
      <c r="G368" s="220"/>
      <c r="H368" s="220"/>
      <c r="I368" s="220"/>
      <c r="J368" s="220"/>
      <c r="K368" s="220"/>
      <c r="L368" s="220"/>
      <c r="M368" s="220"/>
      <c r="N368" s="220"/>
      <c r="O368" s="220"/>
      <c r="P368" s="220"/>
      <c r="Q368" s="220"/>
    </row>
    <row r="369" spans="1:17">
      <c r="A369" s="220"/>
      <c r="B369" s="220"/>
      <c r="C369" s="220"/>
      <c r="D369" s="220"/>
      <c r="E369" s="220"/>
      <c r="F369" s="220"/>
      <c r="G369" s="220"/>
      <c r="H369" s="220"/>
      <c r="I369" s="220"/>
      <c r="J369" s="220"/>
      <c r="K369" s="220"/>
      <c r="L369" s="220"/>
      <c r="M369" s="220"/>
      <c r="N369" s="220"/>
      <c r="O369" s="220"/>
      <c r="P369" s="220"/>
      <c r="Q369" s="220"/>
    </row>
    <row r="370" spans="1:17">
      <c r="A370" s="220"/>
      <c r="B370" s="220"/>
      <c r="C370" s="220"/>
      <c r="D370" s="220"/>
      <c r="E370" s="220"/>
      <c r="F370" s="220"/>
      <c r="G370" s="220"/>
      <c r="H370" s="220"/>
      <c r="I370" s="220"/>
      <c r="J370" s="220"/>
      <c r="K370" s="220"/>
      <c r="L370" s="220"/>
      <c r="M370" s="220"/>
      <c r="N370" s="220"/>
      <c r="O370" s="220"/>
      <c r="P370" s="220"/>
      <c r="Q370" s="220"/>
    </row>
    <row r="371" spans="1:17">
      <c r="A371" s="220"/>
      <c r="B371" s="220"/>
      <c r="C371" s="220"/>
      <c r="D371" s="220"/>
      <c r="E371" s="220"/>
      <c r="F371" s="220"/>
      <c r="G371" s="220"/>
      <c r="H371" s="220"/>
      <c r="I371" s="220"/>
      <c r="J371" s="220"/>
      <c r="K371" s="220"/>
      <c r="L371" s="220"/>
      <c r="M371" s="220"/>
      <c r="N371" s="220"/>
      <c r="O371" s="220"/>
      <c r="P371" s="220"/>
      <c r="Q371" s="220"/>
    </row>
    <row r="372" spans="1:17">
      <c r="A372" s="220"/>
      <c r="B372" s="220"/>
      <c r="C372" s="220"/>
      <c r="D372" s="220"/>
      <c r="E372" s="220"/>
      <c r="F372" s="220"/>
      <c r="G372" s="220"/>
      <c r="H372" s="220"/>
      <c r="I372" s="220"/>
      <c r="J372" s="220"/>
      <c r="K372" s="220"/>
      <c r="L372" s="220"/>
      <c r="M372" s="220"/>
      <c r="N372" s="220"/>
      <c r="O372" s="220"/>
      <c r="P372" s="220"/>
      <c r="Q372" s="220"/>
    </row>
    <row r="373" spans="1:17">
      <c r="A373" s="220"/>
      <c r="B373" s="220"/>
      <c r="C373" s="220"/>
      <c r="D373" s="220"/>
      <c r="E373" s="220"/>
      <c r="F373" s="220"/>
      <c r="G373" s="220"/>
      <c r="H373" s="220"/>
      <c r="I373" s="220"/>
      <c r="J373" s="220"/>
      <c r="K373" s="220"/>
      <c r="L373" s="220"/>
      <c r="M373" s="220"/>
      <c r="N373" s="220"/>
      <c r="O373" s="220"/>
      <c r="P373" s="220"/>
      <c r="Q373" s="220"/>
    </row>
    <row r="374" spans="1:17">
      <c r="A374" s="220"/>
      <c r="B374" s="220"/>
      <c r="C374" s="220"/>
      <c r="D374" s="220"/>
      <c r="E374" s="220"/>
      <c r="F374" s="220"/>
      <c r="G374" s="220"/>
      <c r="H374" s="220"/>
      <c r="I374" s="220"/>
      <c r="J374" s="220"/>
      <c r="K374" s="220"/>
      <c r="L374" s="220"/>
      <c r="M374" s="220"/>
      <c r="N374" s="220"/>
      <c r="O374" s="220"/>
      <c r="P374" s="220"/>
      <c r="Q374" s="220"/>
    </row>
    <row r="375" spans="1:17">
      <c r="A375" s="220"/>
      <c r="B375" s="220"/>
      <c r="C375" s="220"/>
      <c r="D375" s="220"/>
      <c r="E375" s="220"/>
      <c r="F375" s="220"/>
      <c r="G375" s="220"/>
      <c r="H375" s="220"/>
      <c r="I375" s="220"/>
      <c r="J375" s="220"/>
      <c r="K375" s="220"/>
      <c r="L375" s="220"/>
      <c r="M375" s="220"/>
      <c r="N375" s="220"/>
      <c r="O375" s="220"/>
      <c r="P375" s="220"/>
      <c r="Q375" s="220"/>
    </row>
    <row r="376" spans="1:17">
      <c r="A376" s="220"/>
      <c r="B376" s="220"/>
      <c r="C376" s="220"/>
      <c r="D376" s="220"/>
      <c r="E376" s="220"/>
      <c r="F376" s="220"/>
      <c r="G376" s="220"/>
      <c r="H376" s="220"/>
      <c r="I376" s="220"/>
      <c r="J376" s="220"/>
      <c r="K376" s="220"/>
      <c r="L376" s="220"/>
      <c r="M376" s="220"/>
      <c r="N376" s="220"/>
      <c r="O376" s="220"/>
      <c r="P376" s="220"/>
      <c r="Q376" s="220"/>
    </row>
    <row r="377" spans="1:17">
      <c r="A377" s="220"/>
      <c r="B377" s="220"/>
      <c r="C377" s="220"/>
      <c r="D377" s="220"/>
      <c r="E377" s="220"/>
      <c r="F377" s="220"/>
      <c r="G377" s="220"/>
      <c r="H377" s="220"/>
      <c r="I377" s="220"/>
      <c r="J377" s="220"/>
      <c r="K377" s="220"/>
      <c r="L377" s="220"/>
      <c r="M377" s="220"/>
      <c r="N377" s="220"/>
      <c r="O377" s="220"/>
      <c r="P377" s="220"/>
      <c r="Q377" s="220"/>
    </row>
    <row r="378" spans="1:17">
      <c r="A378" s="220"/>
      <c r="B378" s="220"/>
      <c r="C378" s="220"/>
      <c r="D378" s="220"/>
      <c r="E378" s="220"/>
      <c r="F378" s="220"/>
      <c r="G378" s="220"/>
      <c r="H378" s="220"/>
      <c r="I378" s="220"/>
      <c r="J378" s="220"/>
      <c r="K378" s="220"/>
      <c r="L378" s="220"/>
      <c r="M378" s="220"/>
      <c r="N378" s="220"/>
      <c r="O378" s="220"/>
      <c r="P378" s="220"/>
      <c r="Q378" s="220"/>
    </row>
    <row r="379" spans="1:17">
      <c r="A379" s="220"/>
      <c r="B379" s="220"/>
      <c r="C379" s="220"/>
      <c r="D379" s="220"/>
      <c r="E379" s="220"/>
      <c r="F379" s="220"/>
      <c r="G379" s="220"/>
      <c r="H379" s="220"/>
      <c r="I379" s="220"/>
      <c r="J379" s="220"/>
      <c r="K379" s="220"/>
      <c r="L379" s="220"/>
      <c r="M379" s="220"/>
      <c r="N379" s="220"/>
      <c r="O379" s="220"/>
      <c r="P379" s="220"/>
      <c r="Q379" s="220"/>
    </row>
    <row r="380" spans="1:17">
      <c r="H380" s="220"/>
      <c r="I380" s="220"/>
      <c r="J380" s="220"/>
      <c r="K380" s="220"/>
      <c r="L380" s="220"/>
      <c r="M380" s="220"/>
      <c r="N380" s="220"/>
      <c r="O380" s="220"/>
      <c r="P380" s="220"/>
      <c r="Q380" s="220"/>
    </row>
    <row r="381" spans="1:17">
      <c r="H381" s="220"/>
      <c r="I381" s="220"/>
      <c r="J381" s="220"/>
      <c r="K381" s="220"/>
      <c r="L381" s="220"/>
      <c r="M381" s="220"/>
      <c r="N381" s="220"/>
      <c r="O381" s="220"/>
      <c r="P381" s="220"/>
      <c r="Q381" s="220"/>
    </row>
    <row r="382" spans="1:17">
      <c r="H382" s="220"/>
      <c r="I382" s="220"/>
      <c r="J382" s="220"/>
      <c r="K382" s="220"/>
      <c r="L382" s="220"/>
      <c r="M382" s="220"/>
      <c r="N382" s="220"/>
      <c r="O382" s="220"/>
      <c r="P382" s="220"/>
      <c r="Q382" s="220"/>
    </row>
    <row r="383" spans="1:17">
      <c r="H383" s="220"/>
      <c r="I383" s="220"/>
      <c r="J383" s="220"/>
      <c r="K383" s="220"/>
      <c r="L383" s="220"/>
      <c r="M383" s="220"/>
      <c r="N383" s="220"/>
      <c r="O383" s="220"/>
      <c r="P383" s="220"/>
      <c r="Q383" s="220"/>
    </row>
    <row r="384" spans="1:17">
      <c r="H384" s="220"/>
      <c r="I384" s="220"/>
      <c r="J384" s="220"/>
      <c r="K384" s="220"/>
      <c r="L384" s="220"/>
      <c r="M384" s="220"/>
      <c r="N384" s="220"/>
      <c r="O384" s="220"/>
      <c r="P384" s="220"/>
      <c r="Q384" s="220"/>
    </row>
    <row r="385" spans="8:17">
      <c r="H385" s="220"/>
      <c r="I385" s="220"/>
      <c r="J385" s="220"/>
      <c r="K385" s="220"/>
      <c r="L385" s="220"/>
      <c r="M385" s="220"/>
      <c r="N385" s="220"/>
      <c r="O385" s="220"/>
      <c r="P385" s="220"/>
      <c r="Q385" s="220"/>
    </row>
    <row r="386" spans="8:17">
      <c r="H386" s="220"/>
      <c r="I386" s="220"/>
      <c r="J386" s="220"/>
      <c r="K386" s="220"/>
      <c r="L386" s="220"/>
      <c r="M386" s="220"/>
      <c r="N386" s="220"/>
      <c r="O386" s="220"/>
      <c r="P386" s="220"/>
      <c r="Q386" s="220"/>
    </row>
    <row r="387" spans="8:17">
      <c r="H387" s="220"/>
      <c r="I387" s="220"/>
      <c r="J387" s="220"/>
      <c r="K387" s="220"/>
      <c r="L387" s="220"/>
      <c r="M387" s="220"/>
      <c r="N387" s="220"/>
      <c r="O387" s="220"/>
      <c r="P387" s="220"/>
      <c r="Q387" s="220"/>
    </row>
    <row r="388" spans="8:17">
      <c r="H388" s="220"/>
      <c r="I388" s="220"/>
      <c r="J388" s="220"/>
      <c r="K388" s="220"/>
      <c r="L388" s="220"/>
      <c r="M388" s="220"/>
      <c r="N388" s="220"/>
      <c r="O388" s="220"/>
      <c r="P388" s="220"/>
      <c r="Q388" s="220"/>
    </row>
    <row r="389" spans="8:17">
      <c r="H389" s="220"/>
      <c r="I389" s="220"/>
      <c r="J389" s="220"/>
      <c r="K389" s="220"/>
      <c r="L389" s="220"/>
      <c r="M389" s="220"/>
      <c r="N389" s="220"/>
      <c r="O389" s="220"/>
      <c r="P389" s="220"/>
      <c r="Q389" s="220"/>
    </row>
    <row r="390" spans="8:17">
      <c r="H390" s="220"/>
      <c r="I390" s="220"/>
      <c r="J390" s="220"/>
      <c r="K390" s="220"/>
      <c r="L390" s="220"/>
      <c r="M390" s="220"/>
      <c r="N390" s="220"/>
      <c r="O390" s="220"/>
      <c r="P390" s="220"/>
      <c r="Q390" s="220"/>
    </row>
    <row r="391" spans="8:17">
      <c r="H391" s="220"/>
      <c r="I391" s="220"/>
      <c r="J391" s="220"/>
      <c r="K391" s="220"/>
      <c r="L391" s="220"/>
      <c r="M391" s="220"/>
      <c r="N391" s="220"/>
      <c r="O391" s="220"/>
      <c r="P391" s="220"/>
      <c r="Q391" s="220"/>
    </row>
    <row r="392" spans="8:17">
      <c r="H392" s="220"/>
      <c r="I392" s="220"/>
      <c r="J392" s="220"/>
      <c r="K392" s="220"/>
      <c r="L392" s="220"/>
      <c r="M392" s="220"/>
      <c r="N392" s="220"/>
      <c r="O392" s="220"/>
      <c r="P392" s="220"/>
      <c r="Q392" s="220"/>
    </row>
    <row r="393" spans="8:17">
      <c r="H393" s="220"/>
      <c r="I393" s="220"/>
      <c r="J393" s="220"/>
      <c r="K393" s="220"/>
      <c r="L393" s="220"/>
      <c r="M393" s="220"/>
      <c r="N393" s="220"/>
      <c r="O393" s="220"/>
      <c r="P393" s="220"/>
      <c r="Q393" s="220"/>
    </row>
    <row r="394" spans="8:17">
      <c r="H394" s="220"/>
      <c r="I394" s="220"/>
      <c r="J394" s="220"/>
      <c r="K394" s="220"/>
      <c r="L394" s="220"/>
      <c r="M394" s="220"/>
      <c r="N394" s="220"/>
      <c r="O394" s="220"/>
      <c r="P394" s="220"/>
      <c r="Q394" s="220"/>
    </row>
    <row r="395" spans="8:17">
      <c r="H395" s="220"/>
      <c r="I395" s="220"/>
      <c r="J395" s="220"/>
      <c r="K395" s="220"/>
      <c r="L395" s="220"/>
      <c r="M395" s="220"/>
      <c r="N395" s="220"/>
      <c r="O395" s="220"/>
      <c r="P395" s="220"/>
      <c r="Q395" s="220"/>
    </row>
    <row r="396" spans="8:17">
      <c r="H396" s="220"/>
      <c r="I396" s="220"/>
      <c r="J396" s="220"/>
      <c r="K396" s="220"/>
      <c r="L396" s="220"/>
      <c r="M396" s="220"/>
      <c r="N396" s="220"/>
      <c r="O396" s="220"/>
      <c r="P396" s="220"/>
      <c r="Q396" s="220"/>
    </row>
    <row r="397" spans="8:17">
      <c r="H397" s="220"/>
      <c r="I397" s="220"/>
      <c r="J397" s="220"/>
      <c r="K397" s="220"/>
      <c r="L397" s="220"/>
      <c r="M397" s="220"/>
      <c r="N397" s="220"/>
      <c r="O397" s="220"/>
      <c r="P397" s="220"/>
      <c r="Q397" s="220"/>
    </row>
    <row r="398" spans="8:17">
      <c r="H398" s="220"/>
      <c r="I398" s="220"/>
      <c r="J398" s="220"/>
      <c r="K398" s="220"/>
      <c r="L398" s="220"/>
      <c r="M398" s="220"/>
      <c r="N398" s="220"/>
      <c r="O398" s="220"/>
      <c r="P398" s="220"/>
      <c r="Q398" s="220"/>
    </row>
    <row r="399" spans="8:17">
      <c r="H399" s="220"/>
      <c r="I399" s="220"/>
      <c r="J399" s="220"/>
      <c r="K399" s="220"/>
      <c r="L399" s="220"/>
      <c r="M399" s="220"/>
      <c r="N399" s="220"/>
      <c r="O399" s="220"/>
      <c r="P399" s="220"/>
      <c r="Q399" s="220"/>
    </row>
    <row r="400" spans="8:17">
      <c r="H400" s="220"/>
      <c r="I400" s="220"/>
      <c r="J400" s="220"/>
      <c r="K400" s="220"/>
      <c r="L400" s="220"/>
      <c r="M400" s="220"/>
      <c r="N400" s="220"/>
      <c r="O400" s="220"/>
      <c r="P400" s="220"/>
      <c r="Q400" s="220"/>
    </row>
    <row r="401" spans="8:17">
      <c r="H401" s="220"/>
      <c r="I401" s="220"/>
      <c r="J401" s="220"/>
      <c r="K401" s="220"/>
      <c r="L401" s="220"/>
      <c r="M401" s="220"/>
      <c r="N401" s="220"/>
      <c r="O401" s="220"/>
      <c r="P401" s="220"/>
      <c r="Q401" s="220"/>
    </row>
    <row r="402" spans="8:17">
      <c r="H402" s="220"/>
      <c r="I402" s="220"/>
      <c r="J402" s="220"/>
      <c r="K402" s="220"/>
      <c r="L402" s="220"/>
      <c r="M402" s="220"/>
      <c r="N402" s="220"/>
      <c r="O402" s="220"/>
      <c r="P402" s="220"/>
      <c r="Q402" s="220"/>
    </row>
    <row r="403" spans="8:17">
      <c r="H403" s="220"/>
      <c r="I403" s="220"/>
      <c r="J403" s="220"/>
      <c r="K403" s="220"/>
      <c r="L403" s="220"/>
      <c r="M403" s="220"/>
      <c r="N403" s="220"/>
      <c r="O403" s="220"/>
      <c r="P403" s="220"/>
      <c r="Q403" s="220"/>
    </row>
    <row r="404" spans="8:17">
      <c r="H404" s="220"/>
      <c r="I404" s="220"/>
      <c r="J404" s="220"/>
      <c r="K404" s="220"/>
      <c r="L404" s="220"/>
      <c r="M404" s="220"/>
      <c r="N404" s="220"/>
      <c r="O404" s="220"/>
      <c r="P404" s="220"/>
      <c r="Q404" s="220"/>
    </row>
    <row r="405" spans="8:17">
      <c r="H405" s="220"/>
      <c r="I405" s="220"/>
      <c r="J405" s="220"/>
      <c r="K405" s="220"/>
      <c r="L405" s="220"/>
      <c r="M405" s="220"/>
      <c r="N405" s="220"/>
      <c r="O405" s="220"/>
      <c r="P405" s="220"/>
      <c r="Q405" s="220"/>
    </row>
    <row r="406" spans="8:17">
      <c r="H406" s="220"/>
      <c r="I406" s="220"/>
      <c r="J406" s="220"/>
      <c r="K406" s="220"/>
      <c r="L406" s="220"/>
      <c r="M406" s="220"/>
      <c r="N406" s="220"/>
      <c r="O406" s="220"/>
      <c r="P406" s="220"/>
      <c r="Q406" s="220"/>
    </row>
    <row r="407" spans="8:17">
      <c r="H407" s="220"/>
      <c r="I407" s="220"/>
      <c r="J407" s="220"/>
      <c r="K407" s="220"/>
      <c r="L407" s="220"/>
      <c r="M407" s="220"/>
      <c r="N407" s="220"/>
      <c r="O407" s="220"/>
      <c r="P407" s="220"/>
      <c r="Q407" s="220"/>
    </row>
    <row r="408" spans="8:17">
      <c r="H408" s="220"/>
      <c r="I408" s="220"/>
      <c r="J408" s="220"/>
      <c r="K408" s="220"/>
      <c r="L408" s="220"/>
      <c r="M408" s="220"/>
      <c r="N408" s="220"/>
      <c r="O408" s="220"/>
      <c r="P408" s="220"/>
      <c r="Q408" s="220"/>
    </row>
    <row r="409" spans="8:17">
      <c r="H409" s="220"/>
      <c r="I409" s="220"/>
      <c r="J409" s="220"/>
      <c r="K409" s="220"/>
      <c r="L409" s="220"/>
      <c r="M409" s="220"/>
      <c r="N409" s="220"/>
      <c r="O409" s="220"/>
      <c r="P409" s="220"/>
      <c r="Q409" s="220"/>
    </row>
    <row r="410" spans="8:17">
      <c r="H410" s="220"/>
      <c r="I410" s="220"/>
      <c r="J410" s="220"/>
      <c r="K410" s="220"/>
      <c r="L410" s="220"/>
      <c r="M410" s="220"/>
      <c r="N410" s="220"/>
      <c r="O410" s="220"/>
      <c r="P410" s="220"/>
      <c r="Q410" s="220"/>
    </row>
    <row r="411" spans="8:17">
      <c r="H411" s="220"/>
      <c r="I411" s="220"/>
      <c r="J411" s="220"/>
      <c r="K411" s="220"/>
      <c r="L411" s="220"/>
      <c r="M411" s="220"/>
      <c r="N411" s="220"/>
      <c r="O411" s="220"/>
      <c r="P411" s="220"/>
      <c r="Q411" s="220"/>
    </row>
    <row r="412" spans="8:17">
      <c r="I412" s="220"/>
      <c r="J412" s="220"/>
      <c r="K412" s="220"/>
      <c r="L412" s="220"/>
      <c r="M412" s="220"/>
      <c r="N412" s="220"/>
      <c r="O412" s="220"/>
      <c r="P412" s="220"/>
      <c r="Q412" s="220"/>
    </row>
    <row r="413" spans="8:17">
      <c r="M413" s="220"/>
      <c r="N413" s="220"/>
      <c r="O413" s="220"/>
      <c r="P413" s="220"/>
      <c r="Q413" s="220"/>
    </row>
  </sheetData>
  <mergeCells count="145">
    <mergeCell ref="I272:K272"/>
    <mergeCell ref="I273:K273"/>
    <mergeCell ref="I274:K274"/>
    <mergeCell ref="I275:K275"/>
    <mergeCell ref="I276:K276"/>
    <mergeCell ref="I277:K277"/>
    <mergeCell ref="I278:K278"/>
    <mergeCell ref="I279:K279"/>
    <mergeCell ref="I280:K280"/>
    <mergeCell ref="I281:K281"/>
    <mergeCell ref="I282:K282"/>
    <mergeCell ref="I283:K283"/>
    <mergeCell ref="I284:K284"/>
    <mergeCell ref="I285:K285"/>
    <mergeCell ref="I286:K286"/>
    <mergeCell ref="I287:K287"/>
    <mergeCell ref="I288:K288"/>
    <mergeCell ref="I289:K289"/>
    <mergeCell ref="I306:K306"/>
    <mergeCell ref="I307:K307"/>
    <mergeCell ref="I290:K290"/>
    <mergeCell ref="I291:K291"/>
    <mergeCell ref="I292:K292"/>
    <mergeCell ref="I293:K293"/>
    <mergeCell ref="I294:K294"/>
    <mergeCell ref="I295:K295"/>
    <mergeCell ref="I296:K296"/>
    <mergeCell ref="I297:K297"/>
    <mergeCell ref="I298:K298"/>
    <mergeCell ref="I303:K303"/>
    <mergeCell ref="I304:K304"/>
    <mergeCell ref="I305:K305"/>
    <mergeCell ref="I299:K299"/>
    <mergeCell ref="I300:K300"/>
    <mergeCell ref="I301:K301"/>
    <mergeCell ref="I302:K302"/>
    <mergeCell ref="I271:K271"/>
    <mergeCell ref="I254:K254"/>
    <mergeCell ref="I255:K255"/>
    <mergeCell ref="I256:K256"/>
    <mergeCell ref="I257:K257"/>
    <mergeCell ref="I258:K258"/>
    <mergeCell ref="I259:K259"/>
    <mergeCell ref="I260:K260"/>
    <mergeCell ref="I261:K261"/>
    <mergeCell ref="I262:K262"/>
    <mergeCell ref="I263:K263"/>
    <mergeCell ref="I264:K264"/>
    <mergeCell ref="I265:K265"/>
    <mergeCell ref="I266:K266"/>
    <mergeCell ref="I267:K267"/>
    <mergeCell ref="I268:K268"/>
    <mergeCell ref="I247:K247"/>
    <mergeCell ref="I248:K248"/>
    <mergeCell ref="I249:K249"/>
    <mergeCell ref="I250:K250"/>
    <mergeCell ref="I251:K251"/>
    <mergeCell ref="I252:K252"/>
    <mergeCell ref="I253:K253"/>
    <mergeCell ref="I269:K269"/>
    <mergeCell ref="I270:K270"/>
    <mergeCell ref="I238:K238"/>
    <mergeCell ref="I239:K239"/>
    <mergeCell ref="I240:K240"/>
    <mergeCell ref="I241:K241"/>
    <mergeCell ref="I242:K242"/>
    <mergeCell ref="I243:K243"/>
    <mergeCell ref="I244:K244"/>
    <mergeCell ref="I245:K245"/>
    <mergeCell ref="I246:K246"/>
    <mergeCell ref="I229:K229"/>
    <mergeCell ref="I230:K230"/>
    <mergeCell ref="I231:K231"/>
    <mergeCell ref="I232:K232"/>
    <mergeCell ref="I233:K233"/>
    <mergeCell ref="I234:K234"/>
    <mergeCell ref="I235:K235"/>
    <mergeCell ref="I236:K236"/>
    <mergeCell ref="I237:K237"/>
    <mergeCell ref="I220:K220"/>
    <mergeCell ref="I221:K221"/>
    <mergeCell ref="I222:K222"/>
    <mergeCell ref="I223:K223"/>
    <mergeCell ref="I224:K224"/>
    <mergeCell ref="I225:K225"/>
    <mergeCell ref="I226:K226"/>
    <mergeCell ref="I227:K227"/>
    <mergeCell ref="I228:K228"/>
    <mergeCell ref="I211:K211"/>
    <mergeCell ref="I212:K212"/>
    <mergeCell ref="I213:K213"/>
    <mergeCell ref="I214:K214"/>
    <mergeCell ref="I215:K215"/>
    <mergeCell ref="I216:K216"/>
    <mergeCell ref="I217:K217"/>
    <mergeCell ref="I218:K218"/>
    <mergeCell ref="I219:K219"/>
    <mergeCell ref="G299:H299"/>
    <mergeCell ref="G300:H300"/>
    <mergeCell ref="G301:H301"/>
    <mergeCell ref="G305:H305"/>
    <mergeCell ref="I191:K191"/>
    <mergeCell ref="I192:K192"/>
    <mergeCell ref="I193:K193"/>
    <mergeCell ref="I194:K194"/>
    <mergeCell ref="I195:K195"/>
    <mergeCell ref="I196:K196"/>
    <mergeCell ref="I197:K197"/>
    <mergeCell ref="I198:K198"/>
    <mergeCell ref="I199:K199"/>
    <mergeCell ref="I200:K200"/>
    <mergeCell ref="I201:K201"/>
    <mergeCell ref="I202:K202"/>
    <mergeCell ref="I203:K203"/>
    <mergeCell ref="I204:K204"/>
    <mergeCell ref="I205:K205"/>
    <mergeCell ref="I206:K206"/>
    <mergeCell ref="I207:K207"/>
    <mergeCell ref="I208:K208"/>
    <mergeCell ref="I209:K209"/>
    <mergeCell ref="I210:K210"/>
    <mergeCell ref="D1:F1"/>
    <mergeCell ref="B37:D37"/>
    <mergeCell ref="K9:M9"/>
    <mergeCell ref="B9:C9"/>
    <mergeCell ref="H37:Q37"/>
    <mergeCell ref="G306:H306"/>
    <mergeCell ref="G307:H307"/>
    <mergeCell ref="G303:H303"/>
    <mergeCell ref="G304:H304"/>
    <mergeCell ref="G302:H302"/>
    <mergeCell ref="G285:H285"/>
    <mergeCell ref="G286:H286"/>
    <mergeCell ref="G287:H287"/>
    <mergeCell ref="G288:H288"/>
    <mergeCell ref="G289:H289"/>
    <mergeCell ref="G290:H290"/>
    <mergeCell ref="G291:H291"/>
    <mergeCell ref="G292:H292"/>
    <mergeCell ref="G293:H293"/>
    <mergeCell ref="G294:H294"/>
    <mergeCell ref="G295:H295"/>
    <mergeCell ref="G296:H296"/>
    <mergeCell ref="G297:H297"/>
    <mergeCell ref="G298:H298"/>
  </mergeCells>
  <conditionalFormatting sqref="N10:N33">
    <cfRule type="cellIs" dxfId="65" priority="1" operator="notEqual">
      <formula>"5LB ABC"</formula>
    </cfRule>
  </conditionalFormatting>
  <printOptions horizontalCentered="1"/>
  <pageMargins left="0.19685039370078741" right="0.19685039370078741" top="0.23622047244094491" bottom="0.55118110236220474" header="0" footer="0.15748031496062992"/>
  <pageSetup fitToHeight="0" orientation="portrait" r:id="rId1"/>
  <headerFooter alignWithMargins="0">
    <oddFooter>&amp;C&amp;G&amp;R&amp;8&amp;P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theme="9"/>
  </sheetPr>
  <dimension ref="A1:Q154"/>
  <sheetViews>
    <sheetView showGridLines="0" view="pageBreakPreview" topLeftCell="A26" zoomScale="130" zoomScaleNormal="100" zoomScaleSheetLayoutView="130" workbookViewId="0">
      <selection activeCell="A30" sqref="A30:O30"/>
    </sheetView>
  </sheetViews>
  <sheetFormatPr defaultColWidth="9.140625" defaultRowHeight="12.75"/>
  <cols>
    <col min="1" max="1" width="3.7109375" style="4" customWidth="1"/>
    <col min="2" max="2" width="3.42578125" style="52" customWidth="1"/>
    <col min="3" max="3" width="3.5703125" style="52" customWidth="1"/>
    <col min="4" max="4" width="20.7109375" style="52" customWidth="1"/>
    <col min="5" max="5" width="12.28515625" style="4" customWidth="1"/>
    <col min="6" max="6" width="5.85546875" style="52" customWidth="1"/>
    <col min="7" max="7" width="1.85546875" style="4" customWidth="1"/>
    <col min="8" max="8" width="3.7109375" style="4" customWidth="1"/>
    <col min="9" max="9" width="3.42578125" style="4" customWidth="1"/>
    <col min="10" max="10" width="4.42578125" style="4" customWidth="1"/>
    <col min="11" max="11" width="20.140625" style="4" customWidth="1"/>
    <col min="12" max="12" width="4.7109375" style="4" customWidth="1"/>
    <col min="13" max="13" width="5.85546875" style="4" customWidth="1"/>
    <col min="14" max="15" width="5.28515625" style="4" customWidth="1"/>
    <col min="16" max="16" width="8.140625" style="4" customWidth="1"/>
    <col min="17" max="16384" width="9.140625" style="4"/>
  </cols>
  <sheetData>
    <row r="1" spans="1:15">
      <c r="A1" s="136" t="s">
        <v>215</v>
      </c>
      <c r="B1" s="448" t="s">
        <v>216</v>
      </c>
      <c r="C1" s="133"/>
      <c r="D1" s="133"/>
      <c r="E1" s="96"/>
      <c r="F1" s="133"/>
      <c r="G1" s="96"/>
      <c r="H1" s="96"/>
      <c r="I1" s="96"/>
      <c r="J1" s="96"/>
      <c r="K1" s="96"/>
      <c r="L1" s="96"/>
      <c r="M1" s="96"/>
      <c r="N1" s="96"/>
      <c r="O1" s="297">
        <f>IF('LOG REPORT C3.2- Device Record'!$C$4=0,'LOG REPORT C3.2- Device Record'!$C$5,(CONCATENATE('LOG REPORT C3.2- Device Record'!$C$5," - ",'LOG REPORT C3.2- Device Record'!$C$4)))</f>
        <v>0</v>
      </c>
    </row>
    <row r="2" spans="1:15">
      <c r="A2" s="183">
        <v>3</v>
      </c>
      <c r="B2" s="184" t="s">
        <v>217</v>
      </c>
      <c r="C2" s="185"/>
      <c r="D2" s="96"/>
      <c r="E2" s="185">
        <v>5</v>
      </c>
      <c r="F2" s="184" t="s">
        <v>218</v>
      </c>
      <c r="G2" s="186"/>
      <c r="H2" s="186"/>
      <c r="I2" s="186"/>
      <c r="J2" s="186"/>
      <c r="K2" s="186"/>
      <c r="L2" s="187" t="s">
        <v>219</v>
      </c>
      <c r="M2" s="188" t="s">
        <v>220</v>
      </c>
      <c r="N2" s="187"/>
      <c r="O2" s="97"/>
    </row>
    <row r="3" spans="1:15" ht="8.25" customHeight="1">
      <c r="A3" s="41"/>
      <c r="B3" s="40"/>
      <c r="C3" s="41"/>
      <c r="D3" s="4"/>
      <c r="E3" s="41"/>
      <c r="F3" s="40"/>
      <c r="G3" s="39"/>
      <c r="H3" s="39"/>
      <c r="I3" s="39"/>
      <c r="J3" s="39"/>
      <c r="K3" s="39"/>
      <c r="L3" s="43"/>
      <c r="M3" s="42"/>
      <c r="N3" s="43"/>
    </row>
    <row r="4" spans="1:15">
      <c r="A4" s="62" t="s">
        <v>221</v>
      </c>
      <c r="H4" s="12" t="s">
        <v>222</v>
      </c>
    </row>
    <row r="5" spans="1:15" ht="12" customHeight="1">
      <c r="A5" s="156" t="s">
        <v>223</v>
      </c>
      <c r="B5" s="96"/>
      <c r="C5" s="73"/>
      <c r="D5" s="165"/>
      <c r="E5" s="1098">
        <f>'LOG REPORT C3.2- Device Record'!H5</f>
        <v>0</v>
      </c>
      <c r="F5" s="1099"/>
      <c r="H5" s="50"/>
      <c r="I5" s="75" t="s">
        <v>58</v>
      </c>
      <c r="J5" s="80" t="s">
        <v>224</v>
      </c>
      <c r="K5" s="80"/>
      <c r="L5" s="113"/>
      <c r="M5" s="113"/>
      <c r="N5" s="99"/>
      <c r="O5" s="100"/>
    </row>
    <row r="6" spans="1:15" ht="12" customHeight="1">
      <c r="A6" s="156" t="s">
        <v>225</v>
      </c>
      <c r="B6" s="4"/>
      <c r="C6" s="134"/>
      <c r="D6" s="131"/>
      <c r="E6" s="1093" t="str">
        <f>'APPENDIX C1+C2.13 2.14 2.15'!F8</f>
        <v xml:space="preserve"> </v>
      </c>
      <c r="F6" s="1094"/>
      <c r="I6" s="51"/>
      <c r="J6" s="232" t="s">
        <v>226</v>
      </c>
      <c r="K6" s="92"/>
      <c r="L6" s="109"/>
      <c r="M6" s="109"/>
      <c r="N6" s="101"/>
      <c r="O6" s="102"/>
    </row>
    <row r="7" spans="1:15" ht="12" customHeight="1">
      <c r="A7" s="122"/>
      <c r="B7" s="84" t="s">
        <v>58</v>
      </c>
      <c r="C7" s="63" t="s">
        <v>227</v>
      </c>
      <c r="D7" s="166"/>
      <c r="E7" s="96"/>
      <c r="F7" s="77"/>
      <c r="H7" s="50"/>
      <c r="I7" s="75" t="s">
        <v>61</v>
      </c>
      <c r="J7" s="14" t="s">
        <v>228</v>
      </c>
      <c r="K7" s="14"/>
      <c r="L7" s="82"/>
      <c r="M7" s="82"/>
      <c r="N7" s="96"/>
      <c r="O7" s="97"/>
    </row>
    <row r="8" spans="1:15" ht="12" customHeight="1">
      <c r="A8" s="50"/>
      <c r="B8" s="54" t="s">
        <v>61</v>
      </c>
      <c r="C8" s="63" t="s">
        <v>229</v>
      </c>
      <c r="D8" s="166"/>
      <c r="E8" s="96"/>
      <c r="F8" s="77"/>
      <c r="H8" s="50" t="s">
        <v>219</v>
      </c>
      <c r="I8" s="75" t="s">
        <v>63</v>
      </c>
      <c r="J8" s="80" t="s">
        <v>230</v>
      </c>
      <c r="K8" s="80"/>
      <c r="L8" s="113"/>
      <c r="M8" s="113"/>
      <c r="N8" s="99"/>
      <c r="O8" s="100"/>
    </row>
    <row r="9" spans="1:15" ht="12" customHeight="1">
      <c r="A9" s="50"/>
      <c r="B9" s="55" t="s">
        <v>63</v>
      </c>
      <c r="C9" s="63" t="s">
        <v>231</v>
      </c>
      <c r="D9" s="166"/>
      <c r="E9" s="96"/>
      <c r="F9" s="77"/>
      <c r="I9" s="51"/>
      <c r="J9" s="235" t="s">
        <v>232</v>
      </c>
      <c r="K9" s="65"/>
      <c r="L9" s="86"/>
      <c r="M9" s="86"/>
      <c r="O9" s="103"/>
    </row>
    <row r="10" spans="1:15" ht="12" customHeight="1">
      <c r="A10" s="50"/>
      <c r="B10" s="55" t="s">
        <v>66</v>
      </c>
      <c r="C10" s="63" t="s">
        <v>233</v>
      </c>
      <c r="D10" s="166"/>
      <c r="E10" s="96"/>
      <c r="F10" s="77"/>
      <c r="I10" s="51"/>
      <c r="J10" s="235" t="s">
        <v>234</v>
      </c>
      <c r="K10" s="65"/>
      <c r="L10" s="86"/>
      <c r="M10" s="86"/>
      <c r="O10" s="103"/>
    </row>
    <row r="11" spans="1:15" ht="12" customHeight="1">
      <c r="A11" s="50"/>
      <c r="B11" s="55" t="s">
        <v>68</v>
      </c>
      <c r="C11" s="63" t="s">
        <v>235</v>
      </c>
      <c r="D11" s="166"/>
      <c r="E11" s="96"/>
      <c r="F11" s="77"/>
      <c r="I11" s="51"/>
      <c r="J11" s="93" t="s">
        <v>236</v>
      </c>
      <c r="K11" s="93"/>
      <c r="L11" s="88"/>
      <c r="M11" s="88"/>
      <c r="O11" s="103"/>
    </row>
    <row r="12" spans="1:15" ht="12" customHeight="1">
      <c r="A12" s="50"/>
      <c r="B12" s="55" t="s">
        <v>70</v>
      </c>
      <c r="C12" s="63" t="s">
        <v>237</v>
      </c>
      <c r="D12" s="166"/>
      <c r="E12" s="96"/>
      <c r="F12" s="77"/>
      <c r="I12" s="83"/>
      <c r="J12" s="94" t="s">
        <v>238</v>
      </c>
      <c r="K12" s="94"/>
      <c r="L12" s="114"/>
      <c r="M12" s="114"/>
      <c r="N12" s="101"/>
      <c r="O12" s="102"/>
    </row>
    <row r="13" spans="1:15" ht="12" customHeight="1">
      <c r="A13" s="146"/>
      <c r="B13" s="74" t="s">
        <v>72</v>
      </c>
      <c r="C13" s="63" t="s">
        <v>239</v>
      </c>
      <c r="D13" s="166"/>
      <c r="E13" s="96"/>
      <c r="F13" s="77"/>
    </row>
    <row r="14" spans="1:15" ht="12" customHeight="1">
      <c r="A14" s="122"/>
      <c r="B14" s="55" t="s">
        <v>75</v>
      </c>
      <c r="C14" s="63" t="s">
        <v>240</v>
      </c>
      <c r="D14" s="166"/>
      <c r="E14" s="96"/>
      <c r="F14" s="77"/>
      <c r="H14" s="81" t="s">
        <v>241</v>
      </c>
      <c r="I14" s="52"/>
      <c r="J14" s="52"/>
      <c r="K14" s="87"/>
      <c r="L14" s="87"/>
      <c r="M14" s="87"/>
    </row>
    <row r="15" spans="1:15" ht="12" customHeight="1">
      <c r="A15" s="50" t="s">
        <v>219</v>
      </c>
      <c r="B15" s="60" t="s">
        <v>242</v>
      </c>
      <c r="C15" s="63" t="s">
        <v>243</v>
      </c>
      <c r="D15" s="166"/>
      <c r="E15" s="96"/>
      <c r="F15" s="77"/>
      <c r="H15" s="171" t="s">
        <v>244</v>
      </c>
    </row>
    <row r="16" spans="1:15" ht="12" customHeight="1">
      <c r="A16" s="50" t="s">
        <v>219</v>
      </c>
      <c r="B16" s="60" t="s">
        <v>245</v>
      </c>
      <c r="C16" s="63" t="s">
        <v>246</v>
      </c>
      <c r="D16" s="166"/>
      <c r="E16" s="96"/>
      <c r="F16" s="77"/>
      <c r="H16" s="50"/>
      <c r="I16" s="75" t="s">
        <v>58</v>
      </c>
      <c r="J16" s="78" t="s">
        <v>247</v>
      </c>
      <c r="K16" s="115"/>
      <c r="L16" s="115"/>
      <c r="M16" s="115"/>
      <c r="N16" s="96"/>
      <c r="O16" s="97"/>
    </row>
    <row r="17" spans="1:15" ht="12" customHeight="1">
      <c r="A17" s="50" t="s">
        <v>219</v>
      </c>
      <c r="B17" s="75" t="s">
        <v>248</v>
      </c>
      <c r="C17" s="59" t="s">
        <v>249</v>
      </c>
      <c r="D17" s="112"/>
      <c r="E17" s="99"/>
      <c r="F17" s="130"/>
      <c r="H17" s="50"/>
      <c r="I17" s="75" t="s">
        <v>61</v>
      </c>
      <c r="J17" s="58" t="s">
        <v>250</v>
      </c>
      <c r="K17" s="112"/>
      <c r="L17" s="112"/>
      <c r="M17" s="112"/>
      <c r="N17" s="99"/>
      <c r="O17" s="100"/>
    </row>
    <row r="18" spans="1:15" ht="12" customHeight="1">
      <c r="A18" s="273"/>
      <c r="B18" s="67"/>
      <c r="C18" s="72" t="s">
        <v>251</v>
      </c>
      <c r="D18" s="138"/>
      <c r="E18" s="101"/>
      <c r="F18" s="135"/>
      <c r="I18" s="51"/>
      <c r="J18" s="90" t="s">
        <v>252</v>
      </c>
      <c r="K18" s="61"/>
      <c r="L18" s="61"/>
      <c r="M18" s="61"/>
      <c r="N18" s="101"/>
      <c r="O18" s="102"/>
    </row>
    <row r="19" spans="1:15" ht="12" customHeight="1">
      <c r="A19" s="50" t="s">
        <v>219</v>
      </c>
      <c r="B19" s="55" t="s">
        <v>253</v>
      </c>
      <c r="C19" s="63" t="s">
        <v>254</v>
      </c>
      <c r="D19" s="166"/>
      <c r="E19" s="96"/>
      <c r="F19" s="77"/>
      <c r="I19" s="75" t="s">
        <v>63</v>
      </c>
      <c r="J19" s="14" t="s">
        <v>255</v>
      </c>
      <c r="K19" s="82"/>
      <c r="L19" s="82"/>
      <c r="M19" s="14"/>
      <c r="N19" s="267"/>
      <c r="O19" s="190" t="s">
        <v>256</v>
      </c>
    </row>
    <row r="20" spans="1:15" ht="12" customHeight="1">
      <c r="A20" s="50"/>
      <c r="B20" s="55" t="s">
        <v>257</v>
      </c>
      <c r="C20" s="63" t="s">
        <v>258</v>
      </c>
      <c r="D20" s="166"/>
      <c r="E20" s="96"/>
      <c r="F20" s="77"/>
      <c r="I20" s="84" t="s">
        <v>66</v>
      </c>
      <c r="J20" s="80" t="s">
        <v>259</v>
      </c>
      <c r="K20" s="113"/>
      <c r="L20" s="113"/>
      <c r="M20" s="236" t="s">
        <v>260</v>
      </c>
      <c r="N20" s="266"/>
      <c r="O20" s="190" t="s">
        <v>256</v>
      </c>
    </row>
    <row r="21" spans="1:15" ht="12" customHeight="1">
      <c r="A21" s="50"/>
      <c r="B21" s="60" t="s">
        <v>261</v>
      </c>
      <c r="C21" s="63" t="s">
        <v>262</v>
      </c>
      <c r="D21" s="166"/>
      <c r="E21" s="96"/>
      <c r="F21" s="77"/>
      <c r="I21" s="51"/>
      <c r="J21" s="89" t="s">
        <v>263</v>
      </c>
      <c r="K21" s="85"/>
      <c r="L21" s="85"/>
      <c r="M21" s="237" t="s">
        <v>264</v>
      </c>
      <c r="N21" s="270"/>
      <c r="O21" s="104" t="s">
        <v>265</v>
      </c>
    </row>
    <row r="22" spans="1:15" ht="12" customHeight="1">
      <c r="A22" s="50"/>
      <c r="B22" s="75" t="s">
        <v>266</v>
      </c>
      <c r="C22" s="58" t="s">
        <v>267</v>
      </c>
      <c r="D22" s="112"/>
      <c r="E22" s="99"/>
      <c r="F22" s="130"/>
      <c r="I22" s="51"/>
      <c r="J22" s="129" t="s">
        <v>268</v>
      </c>
      <c r="K22" s="101"/>
      <c r="L22" s="101"/>
      <c r="M22" s="238"/>
      <c r="N22" s="263"/>
      <c r="O22" s="106"/>
    </row>
    <row r="23" spans="1:15" ht="12" customHeight="1">
      <c r="A23" s="273"/>
      <c r="B23" s="67"/>
      <c r="C23" s="189" t="s">
        <v>269</v>
      </c>
      <c r="D23" s="109"/>
      <c r="E23" s="101"/>
      <c r="F23" s="135"/>
      <c r="I23" s="84" t="s">
        <v>68</v>
      </c>
      <c r="J23" s="80" t="s">
        <v>259</v>
      </c>
      <c r="K23" s="117"/>
      <c r="L23" s="117"/>
      <c r="M23" s="236" t="s">
        <v>260</v>
      </c>
      <c r="N23" s="266"/>
      <c r="O23" s="190" t="s">
        <v>256</v>
      </c>
    </row>
    <row r="24" spans="1:15" ht="12" customHeight="1">
      <c r="A24" s="50" t="s">
        <v>219</v>
      </c>
      <c r="B24" s="75" t="s">
        <v>270</v>
      </c>
      <c r="C24" s="63" t="s">
        <v>271</v>
      </c>
      <c r="D24" s="166"/>
      <c r="E24" s="96"/>
      <c r="F24" s="210"/>
      <c r="I24" s="51"/>
      <c r="J24" s="89" t="s">
        <v>263</v>
      </c>
      <c r="K24" s="85"/>
      <c r="L24" s="85"/>
      <c r="M24" s="237" t="s">
        <v>264</v>
      </c>
      <c r="N24" s="270"/>
      <c r="O24" s="104" t="s">
        <v>265</v>
      </c>
    </row>
    <row r="25" spans="1:15" ht="12" customHeight="1">
      <c r="A25" s="120"/>
      <c r="B25" s="124" t="s">
        <v>272</v>
      </c>
      <c r="C25" s="59" t="s">
        <v>273</v>
      </c>
      <c r="D25" s="112"/>
      <c r="E25" s="99"/>
      <c r="F25" s="124"/>
      <c r="I25" s="51"/>
      <c r="J25" s="129" t="s">
        <v>274</v>
      </c>
      <c r="K25" s="101"/>
      <c r="L25" s="101"/>
      <c r="M25" s="238"/>
      <c r="N25" s="263"/>
      <c r="O25" s="106"/>
    </row>
    <row r="26" spans="1:15" ht="12" customHeight="1">
      <c r="A26" s="274"/>
      <c r="B26" s="68"/>
      <c r="C26" s="71" t="s">
        <v>275</v>
      </c>
      <c r="D26" s="85"/>
      <c r="F26" s="69"/>
      <c r="I26" s="75" t="s">
        <v>70</v>
      </c>
      <c r="J26" s="78" t="s">
        <v>276</v>
      </c>
      <c r="K26" s="78"/>
      <c r="L26" s="115"/>
      <c r="M26" s="1105"/>
      <c r="N26" s="1106"/>
      <c r="O26" s="107" t="s">
        <v>277</v>
      </c>
    </row>
    <row r="27" spans="1:15" ht="12" customHeight="1">
      <c r="A27" s="275"/>
      <c r="B27" s="69"/>
      <c r="C27" s="56" t="s">
        <v>278</v>
      </c>
      <c r="D27" s="127"/>
      <c r="F27" s="69"/>
      <c r="H27" s="50">
        <v>3</v>
      </c>
      <c r="I27" s="75" t="s">
        <v>72</v>
      </c>
      <c r="J27" s="78" t="s">
        <v>279</v>
      </c>
      <c r="K27" s="78"/>
      <c r="L27" s="115"/>
      <c r="M27" s="115"/>
      <c r="N27" s="96"/>
      <c r="O27" s="97"/>
    </row>
    <row r="28" spans="1:15" ht="12" customHeight="1">
      <c r="A28" s="276"/>
      <c r="B28" s="67"/>
      <c r="C28" s="57" t="s">
        <v>280</v>
      </c>
      <c r="D28" s="167"/>
      <c r="E28" s="101"/>
      <c r="F28" s="135"/>
      <c r="H28" s="50">
        <v>3</v>
      </c>
      <c r="I28" s="75" t="s">
        <v>75</v>
      </c>
      <c r="J28" s="78" t="s">
        <v>281</v>
      </c>
      <c r="K28" s="78"/>
      <c r="L28" s="115"/>
      <c r="M28" s="115"/>
      <c r="N28" s="96"/>
      <c r="O28" s="97"/>
    </row>
    <row r="29" spans="1:15" ht="12" customHeight="1">
      <c r="A29" s="50"/>
      <c r="B29" s="55" t="s">
        <v>190</v>
      </c>
      <c r="C29" s="66" t="s">
        <v>282</v>
      </c>
      <c r="D29" s="110"/>
      <c r="E29" s="99"/>
      <c r="F29" s="130"/>
      <c r="H29" s="50">
        <v>3</v>
      </c>
      <c r="I29" s="75" t="s">
        <v>242</v>
      </c>
      <c r="J29" s="78" t="s">
        <v>283</v>
      </c>
      <c r="K29" s="78"/>
      <c r="L29" s="115"/>
      <c r="M29" s="115"/>
      <c r="N29" s="96"/>
      <c r="O29" s="97"/>
    </row>
    <row r="30" spans="1:15" ht="12" customHeight="1">
      <c r="A30" s="277"/>
      <c r="B30" s="64"/>
      <c r="C30" s="76" t="s">
        <v>284</v>
      </c>
      <c r="D30" s="109"/>
      <c r="E30" s="101"/>
      <c r="F30" s="135"/>
      <c r="H30" s="50" t="s">
        <v>219</v>
      </c>
      <c r="I30" s="75" t="s">
        <v>245</v>
      </c>
      <c r="J30" s="78" t="s">
        <v>285</v>
      </c>
      <c r="K30" s="78"/>
      <c r="L30" s="115"/>
      <c r="M30" s="115"/>
      <c r="N30" s="96"/>
      <c r="O30" s="97"/>
    </row>
    <row r="31" spans="1:15" ht="12" customHeight="1">
      <c r="A31" s="50"/>
      <c r="B31" s="55" t="s">
        <v>286</v>
      </c>
      <c r="C31" s="63" t="s">
        <v>287</v>
      </c>
      <c r="D31" s="166"/>
      <c r="E31" s="96"/>
      <c r="F31" s="77"/>
      <c r="H31" s="50" t="s">
        <v>219</v>
      </c>
      <c r="I31" s="118" t="s">
        <v>248</v>
      </c>
      <c r="J31" s="78" t="s">
        <v>288</v>
      </c>
      <c r="K31" s="78"/>
      <c r="L31" s="96"/>
      <c r="M31" s="96"/>
      <c r="N31" s="96"/>
      <c r="O31" s="97"/>
    </row>
    <row r="32" spans="1:15" ht="12" customHeight="1">
      <c r="A32" s="50"/>
      <c r="B32" s="55" t="s">
        <v>289</v>
      </c>
      <c r="C32" s="63" t="s">
        <v>290</v>
      </c>
      <c r="D32" s="166"/>
      <c r="E32" s="96"/>
      <c r="F32" s="77"/>
      <c r="H32" s="120">
        <v>3</v>
      </c>
      <c r="I32" s="118" t="s">
        <v>253</v>
      </c>
      <c r="J32" s="78" t="s">
        <v>291</v>
      </c>
      <c r="K32" s="78"/>
      <c r="L32" s="96"/>
      <c r="M32" s="96"/>
      <c r="N32" s="96"/>
      <c r="O32" s="97"/>
    </row>
    <row r="33" spans="1:17" ht="12" customHeight="1">
      <c r="A33" s="50"/>
      <c r="B33" s="55" t="s">
        <v>292</v>
      </c>
      <c r="C33" s="63" t="s">
        <v>293</v>
      </c>
      <c r="D33" s="166"/>
      <c r="E33" s="96"/>
      <c r="F33" s="77"/>
      <c r="H33" s="146">
        <v>3</v>
      </c>
      <c r="I33" s="118" t="s">
        <v>257</v>
      </c>
      <c r="J33" s="78" t="s">
        <v>294</v>
      </c>
      <c r="K33" s="78"/>
      <c r="L33" s="96"/>
      <c r="M33" s="96"/>
      <c r="N33" s="96"/>
      <c r="O33" s="97"/>
    </row>
    <row r="34" spans="1:17" ht="12" customHeight="1">
      <c r="A34" s="50"/>
      <c r="B34" s="55" t="s">
        <v>295</v>
      </c>
      <c r="C34" s="63" t="s">
        <v>296</v>
      </c>
      <c r="D34" s="166"/>
      <c r="E34" s="96"/>
      <c r="F34" s="77"/>
      <c r="I34" s="118" t="s">
        <v>261</v>
      </c>
      <c r="J34" s="78" t="s">
        <v>297</v>
      </c>
      <c r="K34" s="78"/>
      <c r="L34" s="96"/>
      <c r="M34" s="96"/>
      <c r="N34" s="1101"/>
      <c r="O34" s="1101"/>
    </row>
    <row r="35" spans="1:17" ht="12" customHeight="1">
      <c r="A35" s="50"/>
      <c r="B35" s="55" t="s">
        <v>298</v>
      </c>
      <c r="C35" s="66" t="s">
        <v>299</v>
      </c>
      <c r="D35" s="110"/>
      <c r="E35" s="99"/>
      <c r="F35" s="130"/>
      <c r="H35" s="120"/>
      <c r="I35" s="118" t="s">
        <v>266</v>
      </c>
      <c r="J35" s="78" t="s">
        <v>300</v>
      </c>
      <c r="K35" s="78"/>
      <c r="L35" s="96"/>
      <c r="M35" s="96"/>
      <c r="N35" s="96"/>
      <c r="O35" s="97"/>
    </row>
    <row r="36" spans="1:17" ht="12" customHeight="1">
      <c r="A36" s="273"/>
      <c r="B36" s="64"/>
      <c r="C36" s="76" t="s">
        <v>301</v>
      </c>
      <c r="D36" s="109"/>
      <c r="E36" s="101"/>
      <c r="F36" s="135"/>
      <c r="H36" s="274"/>
      <c r="I36" s="142" t="s">
        <v>270</v>
      </c>
      <c r="J36" s="79" t="s">
        <v>302</v>
      </c>
      <c r="K36" s="79"/>
      <c r="L36" s="99"/>
      <c r="M36" s="99"/>
      <c r="N36" s="140"/>
      <c r="O36" s="100"/>
    </row>
    <row r="37" spans="1:17" ht="12" customHeight="1">
      <c r="A37" s="50" t="s">
        <v>219</v>
      </c>
      <c r="B37" s="55" t="s">
        <v>303</v>
      </c>
      <c r="C37" s="63" t="s">
        <v>304</v>
      </c>
      <c r="D37" s="166"/>
      <c r="E37" s="96"/>
      <c r="F37" s="77"/>
      <c r="H37" s="989"/>
      <c r="I37" s="180" t="s">
        <v>305</v>
      </c>
      <c r="J37" s="244" t="s">
        <v>306</v>
      </c>
      <c r="K37" s="244"/>
      <c r="L37" s="17"/>
      <c r="M37" s="17"/>
      <c r="N37" s="245"/>
      <c r="O37" s="246"/>
    </row>
    <row r="38" spans="1:17" ht="12" customHeight="1">
      <c r="A38" s="50"/>
      <c r="B38" s="55" t="s">
        <v>307</v>
      </c>
      <c r="C38" s="63" t="s">
        <v>308</v>
      </c>
      <c r="D38" s="166"/>
      <c r="E38" s="96"/>
      <c r="F38" s="77"/>
      <c r="H38" s="989"/>
      <c r="I38" s="180" t="s">
        <v>309</v>
      </c>
      <c r="J38" s="247" t="s">
        <v>310</v>
      </c>
      <c r="K38" s="247"/>
      <c r="L38" s="17"/>
      <c r="M38" s="17"/>
      <c r="N38" s="245"/>
      <c r="O38" s="246"/>
    </row>
    <row r="39" spans="1:17" ht="12" customHeight="1">
      <c r="A39" s="123"/>
      <c r="B39" s="70" t="s">
        <v>311</v>
      </c>
      <c r="C39" s="71" t="s">
        <v>312</v>
      </c>
      <c r="D39" s="85"/>
      <c r="F39" s="69"/>
      <c r="H39" s="275"/>
      <c r="I39" s="143"/>
      <c r="J39" s="247" t="s">
        <v>313</v>
      </c>
      <c r="K39" s="247"/>
      <c r="L39" s="17"/>
      <c r="M39" s="17"/>
      <c r="N39" s="245"/>
      <c r="O39" s="246"/>
    </row>
    <row r="40" spans="1:17" ht="12" customHeight="1">
      <c r="A40" s="278"/>
      <c r="B40" s="130"/>
      <c r="C40" s="71" t="s">
        <v>314</v>
      </c>
      <c r="D40" s="85"/>
      <c r="F40" s="69"/>
      <c r="H40" s="989"/>
      <c r="I40" s="180" t="s">
        <v>315</v>
      </c>
      <c r="J40" s="247" t="s">
        <v>316</v>
      </c>
      <c r="K40" s="247"/>
      <c r="L40" s="17"/>
      <c r="M40" s="17"/>
      <c r="N40" s="245"/>
      <c r="O40" s="246"/>
    </row>
    <row r="41" spans="1:17" ht="12" customHeight="1">
      <c r="A41" s="275"/>
      <c r="B41" s="69"/>
      <c r="C41" s="128" t="s">
        <v>317</v>
      </c>
      <c r="D41" s="86"/>
      <c r="F41" s="69"/>
      <c r="H41" s="122"/>
      <c r="I41" s="180" t="s">
        <v>318</v>
      </c>
      <c r="J41" s="65" t="s">
        <v>319</v>
      </c>
      <c r="K41" s="65"/>
      <c r="N41" s="132"/>
      <c r="O41" s="103"/>
    </row>
    <row r="42" spans="1:17" ht="12" customHeight="1">
      <c r="A42" s="279"/>
      <c r="B42" s="135"/>
      <c r="C42" s="128" t="s">
        <v>320</v>
      </c>
      <c r="D42" s="86"/>
      <c r="F42" s="69"/>
      <c r="H42" s="280"/>
      <c r="I42" s="180"/>
      <c r="J42" s="65" t="s">
        <v>321</v>
      </c>
      <c r="K42" s="65"/>
      <c r="N42" s="132"/>
      <c r="O42" s="103"/>
    </row>
    <row r="43" spans="1:17" ht="12" customHeight="1">
      <c r="A43" s="136"/>
      <c r="B43" s="137" t="s">
        <v>322</v>
      </c>
      <c r="C43" s="63" t="s">
        <v>323</v>
      </c>
      <c r="D43" s="166"/>
      <c r="E43" s="96"/>
      <c r="F43" s="77"/>
      <c r="H43" s="50"/>
      <c r="I43" s="180" t="s">
        <v>324</v>
      </c>
      <c r="J43" s="65" t="s">
        <v>325</v>
      </c>
      <c r="K43" s="65"/>
      <c r="N43" s="132"/>
      <c r="O43" s="103"/>
    </row>
    <row r="44" spans="1:17" ht="12" customHeight="1">
      <c r="A44" s="122"/>
      <c r="B44" s="54" t="s">
        <v>326</v>
      </c>
      <c r="C44" s="63" t="s">
        <v>327</v>
      </c>
      <c r="D44" s="166"/>
      <c r="E44" s="96"/>
      <c r="F44" s="77"/>
      <c r="I44" s="178"/>
      <c r="J44" s="65" t="s">
        <v>328</v>
      </c>
      <c r="K44" s="65"/>
      <c r="N44" s="132"/>
      <c r="O44" s="103"/>
    </row>
    <row r="45" spans="1:17" ht="12" customHeight="1">
      <c r="A45" s="50"/>
      <c r="B45" s="13" t="s">
        <v>329</v>
      </c>
      <c r="C45" s="58" t="s">
        <v>330</v>
      </c>
      <c r="D45" s="112"/>
      <c r="E45" s="112"/>
      <c r="F45" s="100"/>
      <c r="I45" s="179"/>
      <c r="J45" s="92" t="s">
        <v>331</v>
      </c>
      <c r="K45" s="92"/>
      <c r="L45" s="101"/>
      <c r="M45" s="101"/>
      <c r="N45" s="141"/>
      <c r="O45" s="102"/>
    </row>
    <row r="46" spans="1:17" ht="12" customHeight="1">
      <c r="B46" s="69"/>
      <c r="C46" s="89" t="s">
        <v>332</v>
      </c>
      <c r="D46" s="85"/>
      <c r="E46" s="85"/>
      <c r="F46" s="103"/>
      <c r="H46" s="275"/>
      <c r="I46" s="54" t="s">
        <v>272</v>
      </c>
      <c r="J46" s="98" t="s">
        <v>333</v>
      </c>
      <c r="K46" s="98"/>
      <c r="L46" s="99"/>
      <c r="M46" s="99"/>
      <c r="N46" s="239"/>
      <c r="O46" s="100"/>
      <c r="P46" s="269">
        <f>(($N$21*24)+($N$24*0.5))/1000</f>
        <v>0</v>
      </c>
      <c r="Q46" s="4" t="s">
        <v>334</v>
      </c>
    </row>
    <row r="47" spans="1:17" ht="12" customHeight="1">
      <c r="B47" s="69"/>
      <c r="C47" s="90" t="s">
        <v>335</v>
      </c>
      <c r="D47" s="138"/>
      <c r="E47" s="138"/>
      <c r="F47" s="102"/>
      <c r="I47" s="147"/>
      <c r="J47" s="92" t="s">
        <v>336</v>
      </c>
      <c r="K47" s="109"/>
      <c r="L47" s="101"/>
      <c r="M47" s="209"/>
      <c r="N47" s="268"/>
      <c r="O47" s="148" t="s">
        <v>337</v>
      </c>
      <c r="P47" s="271">
        <f>(($N$21*24)+($N$24*1))/1000</f>
        <v>0</v>
      </c>
      <c r="Q47" s="272" t="s">
        <v>338</v>
      </c>
    </row>
    <row r="48" spans="1:17" ht="12" customHeight="1">
      <c r="A48" s="12" t="s">
        <v>339</v>
      </c>
      <c r="B48" s="4"/>
      <c r="C48" s="4"/>
      <c r="D48" s="4"/>
      <c r="F48" s="4"/>
      <c r="H48" s="275"/>
      <c r="I48" s="55" t="s">
        <v>190</v>
      </c>
      <c r="J48" s="98" t="s">
        <v>340</v>
      </c>
      <c r="K48" s="98"/>
      <c r="L48" s="99"/>
      <c r="M48" s="99"/>
      <c r="N48" s="264"/>
      <c r="O48" s="243"/>
    </row>
    <row r="49" spans="1:17" ht="12" customHeight="1">
      <c r="A49" s="50"/>
      <c r="B49" s="75" t="s">
        <v>58</v>
      </c>
      <c r="C49" s="91" t="s">
        <v>341</v>
      </c>
      <c r="D49" s="108"/>
      <c r="E49" s="108"/>
      <c r="F49" s="100"/>
      <c r="I49" s="147"/>
      <c r="J49" s="92" t="s">
        <v>342</v>
      </c>
      <c r="K49" s="109"/>
      <c r="L49" s="101"/>
      <c r="M49" s="209"/>
      <c r="N49" s="268"/>
      <c r="O49" s="148" t="s">
        <v>256</v>
      </c>
    </row>
    <row r="50" spans="1:17" ht="12" customHeight="1">
      <c r="B50" s="51"/>
      <c r="C50" s="92" t="s">
        <v>343</v>
      </c>
      <c r="D50" s="109"/>
      <c r="E50" s="109"/>
      <c r="F50" s="102"/>
      <c r="H50" s="50"/>
      <c r="I50" s="55" t="s">
        <v>286</v>
      </c>
      <c r="J50" s="66" t="s">
        <v>344</v>
      </c>
      <c r="K50" s="95"/>
      <c r="L50" s="96"/>
      <c r="M50" s="96"/>
      <c r="N50" s="133"/>
      <c r="O50" s="346"/>
      <c r="P50" s="265" t="e">
        <f>N20/N49</f>
        <v>#DIV/0!</v>
      </c>
      <c r="Q50" s="4" t="s">
        <v>345</v>
      </c>
    </row>
    <row r="51" spans="1:17" ht="12" customHeight="1">
      <c r="A51" s="50"/>
      <c r="B51" s="75" t="s">
        <v>61</v>
      </c>
      <c r="C51" s="91" t="s">
        <v>346</v>
      </c>
      <c r="D51" s="108"/>
      <c r="E51" s="108"/>
      <c r="F51" s="100"/>
      <c r="H51" s="50"/>
      <c r="I51" s="55" t="s">
        <v>289</v>
      </c>
      <c r="J51" s="79" t="s">
        <v>347</v>
      </c>
      <c r="K51" s="79"/>
      <c r="L51" s="99"/>
      <c r="M51" s="99"/>
      <c r="N51" s="144"/>
      <c r="O51" s="100"/>
    </row>
    <row r="52" spans="1:17" ht="12" customHeight="1">
      <c r="B52" s="51"/>
      <c r="C52" s="92" t="s">
        <v>343</v>
      </c>
      <c r="D52" s="109"/>
      <c r="E52" s="109"/>
      <c r="F52" s="102"/>
      <c r="H52" s="50"/>
      <c r="I52" s="55" t="s">
        <v>292</v>
      </c>
      <c r="J52" s="79" t="s">
        <v>348</v>
      </c>
      <c r="K52" s="79"/>
      <c r="L52" s="99"/>
      <c r="M52" s="99"/>
      <c r="N52" s="144"/>
      <c r="O52" s="100"/>
    </row>
    <row r="53" spans="1:17" ht="12" customHeight="1">
      <c r="A53" s="50"/>
      <c r="B53" s="75" t="s">
        <v>63</v>
      </c>
      <c r="C53" s="95" t="s">
        <v>349</v>
      </c>
      <c r="D53" s="111"/>
      <c r="E53" s="111"/>
      <c r="F53" s="97"/>
      <c r="H53" s="281"/>
      <c r="J53" s="93" t="s">
        <v>350</v>
      </c>
      <c r="K53" s="93"/>
      <c r="O53" s="103"/>
    </row>
    <row r="54" spans="1:17" ht="12" customHeight="1">
      <c r="A54" s="50"/>
      <c r="B54" s="75" t="s">
        <v>66</v>
      </c>
      <c r="C54" s="14" t="s">
        <v>351</v>
      </c>
      <c r="D54" s="82"/>
      <c r="E54" s="82"/>
      <c r="F54" s="97"/>
      <c r="J54" s="145" t="s">
        <v>352</v>
      </c>
      <c r="K54" s="145"/>
      <c r="L54" s="101"/>
      <c r="M54" s="101"/>
      <c r="N54" s="101"/>
      <c r="O54" s="102"/>
    </row>
    <row r="55" spans="1:17" ht="12" customHeight="1">
      <c r="A55" s="50"/>
      <c r="B55" s="75" t="s">
        <v>68</v>
      </c>
      <c r="C55" s="14" t="s">
        <v>353</v>
      </c>
      <c r="D55" s="82"/>
      <c r="E55" s="82"/>
      <c r="F55" s="97"/>
    </row>
    <row r="56" spans="1:17" ht="12" customHeight="1">
      <c r="A56" s="50"/>
      <c r="B56" s="84" t="s">
        <v>70</v>
      </c>
      <c r="C56" s="58" t="s">
        <v>354</v>
      </c>
      <c r="D56" s="112"/>
      <c r="E56" s="1100"/>
      <c r="F56" s="1100"/>
      <c r="I56" s="10" t="s">
        <v>355</v>
      </c>
      <c r="J56" s="10"/>
      <c r="K56" s="10"/>
      <c r="L56" s="10"/>
      <c r="M56" s="10"/>
      <c r="N56" s="10"/>
      <c r="O56" s="10"/>
    </row>
    <row r="57" spans="1:17" ht="12" customHeight="1">
      <c r="B57" s="51"/>
      <c r="C57" s="89" t="s">
        <v>356</v>
      </c>
      <c r="D57" s="85"/>
      <c r="E57" s="116" t="s">
        <v>357</v>
      </c>
      <c r="F57" s="240"/>
      <c r="H57" s="10"/>
      <c r="I57" s="10"/>
      <c r="L57" s="282" t="s">
        <v>358</v>
      </c>
      <c r="M57" s="285"/>
      <c r="N57" s="10" t="s">
        <v>359</v>
      </c>
      <c r="O57" s="10"/>
    </row>
    <row r="58" spans="1:17" ht="12" customHeight="1">
      <c r="B58" s="51"/>
      <c r="C58" s="182" t="s">
        <v>360</v>
      </c>
      <c r="D58" s="105"/>
      <c r="E58" s="181" t="s">
        <v>361</v>
      </c>
      <c r="F58" s="241"/>
      <c r="H58" s="10"/>
      <c r="I58" s="10"/>
      <c r="J58" s="10"/>
      <c r="L58" s="283" t="s">
        <v>362</v>
      </c>
      <c r="M58" s="286"/>
      <c r="N58" s="10" t="s">
        <v>277</v>
      </c>
      <c r="O58" s="10"/>
    </row>
    <row r="59" spans="1:17" ht="12" customHeight="1">
      <c r="A59" s="50"/>
      <c r="B59" s="75" t="s">
        <v>72</v>
      </c>
      <c r="C59" s="14" t="s">
        <v>363</v>
      </c>
      <c r="D59" s="82"/>
      <c r="E59" s="82"/>
      <c r="F59" s="97"/>
      <c r="H59" s="10"/>
      <c r="I59" s="10"/>
      <c r="J59" s="10"/>
      <c r="L59" s="282" t="s">
        <v>364</v>
      </c>
      <c r="M59" s="286"/>
      <c r="N59" s="284" t="s">
        <v>365</v>
      </c>
      <c r="O59" s="10"/>
    </row>
    <row r="60" spans="1:17" ht="12" customHeight="1">
      <c r="A60" s="50"/>
      <c r="B60" s="75" t="s">
        <v>75</v>
      </c>
      <c r="C60" s="14" t="s">
        <v>366</v>
      </c>
      <c r="D60" s="82"/>
      <c r="E60" s="82"/>
      <c r="F60" s="97"/>
      <c r="H60" s="10"/>
      <c r="I60" s="10"/>
      <c r="J60" s="10"/>
      <c r="L60" s="282" t="s">
        <v>367</v>
      </c>
      <c r="M60" s="286"/>
      <c r="N60" s="10" t="s">
        <v>337</v>
      </c>
      <c r="O60" s="10"/>
    </row>
    <row r="61" spans="1:17" ht="12" customHeight="1">
      <c r="A61" s="50"/>
      <c r="B61" s="75" t="s">
        <v>242</v>
      </c>
      <c r="C61" s="14" t="s">
        <v>368</v>
      </c>
      <c r="D61" s="82"/>
      <c r="E61" s="82"/>
      <c r="F61" s="97"/>
      <c r="H61" s="10"/>
      <c r="I61" s="10"/>
      <c r="J61" s="10"/>
      <c r="O61" s="10"/>
    </row>
    <row r="62" spans="1:17" ht="12" customHeight="1">
      <c r="A62" s="50"/>
      <c r="B62" s="75" t="s">
        <v>245</v>
      </c>
      <c r="C62" s="14" t="s">
        <v>369</v>
      </c>
      <c r="D62" s="82"/>
      <c r="E62" s="82"/>
      <c r="F62" s="97"/>
      <c r="H62" s="10"/>
      <c r="I62" s="10"/>
      <c r="J62" s="10"/>
      <c r="K62" s="10"/>
      <c r="L62" s="10"/>
      <c r="M62" s="10"/>
      <c r="N62" s="10"/>
      <c r="O62" s="10"/>
    </row>
    <row r="63" spans="1:17" ht="11.25" customHeight="1">
      <c r="A63" s="12" t="s">
        <v>370</v>
      </c>
      <c r="B63" s="4"/>
      <c r="C63" s="4"/>
      <c r="D63" s="4"/>
      <c r="F63" s="4"/>
      <c r="H63" s="12" t="s">
        <v>371</v>
      </c>
    </row>
    <row r="64" spans="1:17" ht="11.25" customHeight="1">
      <c r="A64" s="12" t="s">
        <v>372</v>
      </c>
      <c r="B64" s="4"/>
      <c r="C64" s="4"/>
      <c r="D64" s="4"/>
      <c r="F64" s="4"/>
      <c r="H64" s="170" t="s">
        <v>373</v>
      </c>
    </row>
    <row r="65" spans="1:15" ht="11.25" customHeight="1">
      <c r="A65" s="156" t="s">
        <v>374</v>
      </c>
      <c r="B65" s="96"/>
      <c r="C65" s="73"/>
      <c r="D65" s="165"/>
      <c r="E65" s="1098">
        <f>'LOG REPORT C3.2- Device Record'!P5</f>
        <v>0</v>
      </c>
      <c r="F65" s="1099"/>
      <c r="H65" s="50"/>
      <c r="I65" s="75" t="s">
        <v>58</v>
      </c>
      <c r="J65" s="79" t="s">
        <v>375</v>
      </c>
      <c r="K65" s="117"/>
      <c r="L65" s="117"/>
      <c r="M65" s="117"/>
      <c r="N65" s="99"/>
      <c r="O65" s="100"/>
    </row>
    <row r="66" spans="1:15" ht="11.25" customHeight="1">
      <c r="A66" s="156" t="s">
        <v>376</v>
      </c>
      <c r="B66" s="4"/>
      <c r="C66" s="134"/>
      <c r="D66" s="131"/>
      <c r="E66" s="1093" t="str">
        <f>IF(E65="Not Applicable", "Not Applicable","Fire Alarm Annunciator")</f>
        <v>Fire Alarm Annunciator</v>
      </c>
      <c r="F66" s="1094"/>
      <c r="H66" s="41"/>
      <c r="I66" s="51"/>
      <c r="J66" s="145" t="s">
        <v>377</v>
      </c>
      <c r="K66" s="61"/>
      <c r="L66" s="61"/>
      <c r="M66" s="61"/>
      <c r="N66" s="101"/>
      <c r="O66" s="102"/>
    </row>
    <row r="67" spans="1:15" ht="12" customHeight="1">
      <c r="A67" s="50"/>
      <c r="B67" s="75" t="s">
        <v>58</v>
      </c>
      <c r="C67" s="14" t="s">
        <v>378</v>
      </c>
      <c r="D67" s="82"/>
      <c r="E67" s="82"/>
      <c r="F67" s="97"/>
      <c r="H67" s="50"/>
      <c r="I67" s="75" t="s">
        <v>61</v>
      </c>
      <c r="J67" s="79" t="s">
        <v>379</v>
      </c>
      <c r="K67" s="112"/>
      <c r="L67" s="112"/>
      <c r="M67" s="112"/>
      <c r="N67" s="99"/>
      <c r="O67" s="100"/>
    </row>
    <row r="68" spans="1:15" ht="12" customHeight="1">
      <c r="A68" s="50"/>
      <c r="B68" s="75" t="s">
        <v>61</v>
      </c>
      <c r="C68" s="234" t="s">
        <v>380</v>
      </c>
      <c r="D68" s="110"/>
      <c r="E68" s="110"/>
      <c r="F68" s="100"/>
      <c r="H68" s="41"/>
      <c r="I68" s="51"/>
      <c r="J68" s="94" t="s">
        <v>381</v>
      </c>
      <c r="K68" s="61"/>
      <c r="L68" s="61"/>
      <c r="M68" s="61"/>
      <c r="N68" s="101"/>
      <c r="O68" s="102"/>
    </row>
    <row r="69" spans="1:15" ht="12" customHeight="1">
      <c r="B69" s="51"/>
      <c r="C69" s="232" t="s">
        <v>382</v>
      </c>
      <c r="D69" s="109"/>
      <c r="E69" s="109"/>
      <c r="F69" s="102"/>
      <c r="H69" s="50"/>
      <c r="I69" s="75" t="s">
        <v>63</v>
      </c>
      <c r="J69" s="78" t="s">
        <v>383</v>
      </c>
      <c r="K69" s="82"/>
      <c r="L69" s="82"/>
      <c r="M69" s="82"/>
      <c r="N69" s="96"/>
      <c r="O69" s="97"/>
    </row>
    <row r="70" spans="1:15" ht="12" customHeight="1">
      <c r="A70" s="50"/>
      <c r="B70" s="75" t="s">
        <v>63</v>
      </c>
      <c r="C70" s="234" t="s">
        <v>384</v>
      </c>
      <c r="D70" s="110"/>
      <c r="E70" s="110"/>
      <c r="F70" s="100"/>
      <c r="H70" s="50"/>
      <c r="I70" s="75" t="s">
        <v>66</v>
      </c>
      <c r="J70" s="78" t="s">
        <v>385</v>
      </c>
      <c r="K70" s="96"/>
      <c r="L70" s="96"/>
      <c r="M70" s="96"/>
      <c r="N70" s="96"/>
      <c r="O70" s="97"/>
    </row>
    <row r="71" spans="1:15" ht="12" customHeight="1">
      <c r="B71" s="51"/>
      <c r="C71" s="232" t="s">
        <v>386</v>
      </c>
      <c r="D71" s="109"/>
      <c r="E71" s="109"/>
      <c r="F71" s="102"/>
      <c r="H71" s="50"/>
      <c r="I71" s="75" t="s">
        <v>68</v>
      </c>
      <c r="J71" s="78" t="s">
        <v>387</v>
      </c>
      <c r="K71" s="96"/>
      <c r="L71" s="96"/>
      <c r="M71" s="96"/>
      <c r="N71" s="96"/>
      <c r="O71" s="97"/>
    </row>
    <row r="72" spans="1:15" ht="12" customHeight="1">
      <c r="A72" s="50"/>
      <c r="B72" s="75" t="s">
        <v>66</v>
      </c>
      <c r="C72" s="234" t="s">
        <v>388</v>
      </c>
      <c r="D72" s="110"/>
      <c r="E72" s="110"/>
      <c r="F72" s="100"/>
      <c r="H72" s="50"/>
      <c r="I72" s="75" t="s">
        <v>70</v>
      </c>
      <c r="J72" s="79" t="s">
        <v>389</v>
      </c>
      <c r="K72" s="99"/>
      <c r="L72" s="99"/>
      <c r="M72" s="99"/>
      <c r="N72" s="99"/>
      <c r="O72" s="100"/>
    </row>
    <row r="73" spans="1:15" ht="12" customHeight="1">
      <c r="B73" s="4"/>
      <c r="C73" s="232" t="s">
        <v>390</v>
      </c>
      <c r="D73" s="109"/>
      <c r="E73" s="109"/>
      <c r="F73" s="102"/>
      <c r="H73" s="41"/>
      <c r="I73" s="51"/>
      <c r="J73" s="94" t="s">
        <v>391</v>
      </c>
      <c r="K73" s="61"/>
      <c r="L73" s="61"/>
      <c r="M73" s="61"/>
      <c r="N73" s="101"/>
      <c r="O73" s="102"/>
    </row>
    <row r="74" spans="1:15" ht="12" customHeight="1">
      <c r="A74" s="50"/>
      <c r="B74" s="75" t="s">
        <v>68</v>
      </c>
      <c r="C74" s="14" t="s">
        <v>392</v>
      </c>
      <c r="D74" s="82"/>
      <c r="E74" s="82"/>
      <c r="F74" s="97"/>
      <c r="H74" s="50"/>
      <c r="I74" s="75" t="s">
        <v>75</v>
      </c>
      <c r="J74" s="79" t="s">
        <v>393</v>
      </c>
      <c r="O74" s="103"/>
    </row>
    <row r="75" spans="1:15" ht="12" customHeight="1">
      <c r="A75" s="50"/>
      <c r="B75" s="75" t="s">
        <v>70</v>
      </c>
      <c r="C75" s="14" t="s">
        <v>394</v>
      </c>
      <c r="D75" s="82"/>
      <c r="E75" s="82"/>
      <c r="F75" s="97"/>
      <c r="H75" s="41"/>
      <c r="I75" s="51"/>
      <c r="J75" s="94" t="s">
        <v>391</v>
      </c>
      <c r="K75" s="61"/>
      <c r="L75" s="61"/>
      <c r="M75" s="61"/>
      <c r="N75" s="101"/>
      <c r="O75" s="102"/>
    </row>
    <row r="76" spans="1:15" ht="12" customHeight="1">
      <c r="A76" s="50"/>
      <c r="B76" s="75" t="s">
        <v>72</v>
      </c>
      <c r="C76" s="78" t="s">
        <v>395</v>
      </c>
      <c r="D76" s="115"/>
      <c r="E76" s="82"/>
      <c r="F76" s="97"/>
      <c r="H76" s="50"/>
      <c r="I76" s="75" t="s">
        <v>72</v>
      </c>
      <c r="J76" s="79" t="s">
        <v>396</v>
      </c>
      <c r="O76" s="103"/>
    </row>
    <row r="77" spans="1:15" ht="12" customHeight="1">
      <c r="A77" s="50"/>
      <c r="B77" s="75" t="s">
        <v>75</v>
      </c>
      <c r="C77" s="149" t="s">
        <v>397</v>
      </c>
      <c r="D77" s="168"/>
      <c r="E77" s="82"/>
      <c r="F77" s="97"/>
      <c r="H77" s="41"/>
      <c r="I77" s="51"/>
      <c r="J77" s="94" t="s">
        <v>398</v>
      </c>
      <c r="K77" s="61"/>
      <c r="L77" s="61"/>
      <c r="M77" s="61"/>
      <c r="N77" s="101"/>
      <c r="O77" s="102"/>
    </row>
    <row r="78" spans="1:15" ht="12" customHeight="1">
      <c r="A78" s="50"/>
      <c r="B78" s="75" t="s">
        <v>242</v>
      </c>
      <c r="C78" s="234" t="s">
        <v>399</v>
      </c>
      <c r="D78" s="110"/>
      <c r="E78" s="110"/>
      <c r="F78" s="100"/>
      <c r="H78" s="50"/>
      <c r="I78" s="75" t="s">
        <v>242</v>
      </c>
      <c r="J78" s="79" t="s">
        <v>400</v>
      </c>
      <c r="O78" s="103"/>
    </row>
    <row r="79" spans="1:15" ht="12" customHeight="1">
      <c r="A79" s="275"/>
      <c r="C79" s="235" t="s">
        <v>401</v>
      </c>
      <c r="D79" s="86"/>
      <c r="E79" s="86"/>
      <c r="F79" s="103"/>
      <c r="H79" s="275"/>
      <c r="I79" s="52"/>
      <c r="J79" s="93" t="s">
        <v>402</v>
      </c>
      <c r="O79" s="103"/>
    </row>
    <row r="80" spans="1:15" ht="12" customHeight="1">
      <c r="A80" s="275"/>
      <c r="C80" s="235" t="s">
        <v>403</v>
      </c>
      <c r="D80" s="86"/>
      <c r="E80" s="86"/>
      <c r="F80" s="103"/>
      <c r="H80" s="41"/>
      <c r="I80" s="51"/>
      <c r="J80" s="94" t="s">
        <v>404</v>
      </c>
      <c r="K80" s="61"/>
      <c r="L80" s="61"/>
      <c r="M80" s="61"/>
      <c r="N80" s="101"/>
      <c r="O80" s="102"/>
    </row>
    <row r="81" spans="1:15" ht="12" customHeight="1">
      <c r="B81" s="4"/>
      <c r="C81" s="232" t="s">
        <v>280</v>
      </c>
      <c r="D81" s="109"/>
      <c r="E81" s="109"/>
      <c r="F81" s="102"/>
      <c r="H81" s="50"/>
      <c r="I81" s="84" t="s">
        <v>245</v>
      </c>
      <c r="J81" s="79" t="s">
        <v>405</v>
      </c>
      <c r="K81" s="99"/>
      <c r="L81" s="99"/>
      <c r="M81" s="99"/>
      <c r="N81" s="99"/>
      <c r="O81" s="100"/>
    </row>
    <row r="82" spans="1:15" ht="12" customHeight="1">
      <c r="A82" s="50"/>
      <c r="B82" s="75" t="s">
        <v>245</v>
      </c>
      <c r="C82" s="78" t="s">
        <v>406</v>
      </c>
      <c r="D82" s="115"/>
      <c r="E82" s="82"/>
      <c r="F82" s="97"/>
      <c r="H82" s="41"/>
      <c r="I82" s="51"/>
      <c r="J82" s="93" t="s">
        <v>407</v>
      </c>
      <c r="K82" s="125"/>
      <c r="L82" s="125"/>
      <c r="M82" s="125"/>
      <c r="O82" s="103"/>
    </row>
    <row r="83" spans="1:15" ht="12" customHeight="1">
      <c r="A83" s="50"/>
      <c r="B83" s="75" t="s">
        <v>248</v>
      </c>
      <c r="C83" s="78" t="s">
        <v>408</v>
      </c>
      <c r="D83" s="115"/>
      <c r="E83" s="82"/>
      <c r="F83" s="97"/>
      <c r="H83" s="41"/>
      <c r="J83" s="248" t="s">
        <v>409</v>
      </c>
      <c r="K83" s="242"/>
      <c r="L83" s="248" t="s">
        <v>410</v>
      </c>
      <c r="M83" s="1103"/>
      <c r="N83" s="1103"/>
      <c r="O83" s="1103"/>
    </row>
    <row r="84" spans="1:15" ht="12" customHeight="1">
      <c r="A84" s="50"/>
      <c r="B84" s="75" t="s">
        <v>253</v>
      </c>
      <c r="C84" s="78" t="s">
        <v>411</v>
      </c>
      <c r="D84" s="115"/>
      <c r="E84" s="82"/>
      <c r="F84" s="97"/>
      <c r="H84" s="41"/>
    </row>
    <row r="85" spans="1:15" ht="12" customHeight="1">
      <c r="A85" s="50"/>
      <c r="B85" s="75" t="s">
        <v>257</v>
      </c>
      <c r="C85" s="78" t="s">
        <v>412</v>
      </c>
      <c r="D85" s="115"/>
      <c r="E85" s="82"/>
      <c r="F85" s="97"/>
      <c r="H85" s="12" t="s">
        <v>413</v>
      </c>
    </row>
    <row r="86" spans="1:15" ht="12" customHeight="1">
      <c r="A86" s="50"/>
      <c r="B86" s="75" t="s">
        <v>261</v>
      </c>
      <c r="C86" s="79" t="s">
        <v>414</v>
      </c>
      <c r="D86" s="117"/>
      <c r="E86" s="110"/>
      <c r="F86" s="100"/>
      <c r="H86" s="79" t="s">
        <v>415</v>
      </c>
      <c r="I86" s="172"/>
      <c r="J86" s="172"/>
      <c r="K86" s="172"/>
      <c r="L86" s="172"/>
      <c r="M86" s="172"/>
      <c r="N86" s="172"/>
      <c r="O86" s="173"/>
    </row>
    <row r="87" spans="1:15" ht="12" customHeight="1">
      <c r="B87" s="4"/>
      <c r="C87" s="232" t="s">
        <v>416</v>
      </c>
      <c r="D87" s="109"/>
      <c r="E87" s="109"/>
      <c r="F87" s="102"/>
      <c r="H87" s="94" t="s">
        <v>417</v>
      </c>
      <c r="I87" s="174"/>
      <c r="J87" s="174"/>
      <c r="K87" s="174"/>
      <c r="L87" s="174"/>
      <c r="M87" s="174"/>
      <c r="N87" s="174"/>
      <c r="O87" s="175"/>
    </row>
    <row r="88" spans="1:15" ht="12" customHeight="1">
      <c r="B88" s="4"/>
      <c r="C88" s="4"/>
      <c r="D88" s="4"/>
      <c r="F88" s="4"/>
      <c r="H88" s="1104" t="s">
        <v>418</v>
      </c>
      <c r="I88" s="1104"/>
      <c r="J88" s="1104"/>
      <c r="K88" s="1104"/>
      <c r="L88" s="1102" t="s">
        <v>419</v>
      </c>
      <c r="M88" s="1102"/>
      <c r="N88" s="1102"/>
      <c r="O88" s="1102"/>
    </row>
    <row r="89" spans="1:15" ht="12" customHeight="1">
      <c r="A89" s="12" t="s">
        <v>420</v>
      </c>
      <c r="B89" s="4"/>
      <c r="C89" s="4"/>
      <c r="D89" s="4"/>
      <c r="F89" s="4"/>
      <c r="H89" s="1104"/>
      <c r="I89" s="1104"/>
      <c r="J89" s="1104"/>
      <c r="K89" s="1104"/>
      <c r="L89" s="1102"/>
      <c r="M89" s="1102"/>
      <c r="N89" s="1102"/>
      <c r="O89" s="1102"/>
    </row>
    <row r="90" spans="1:15" ht="12" customHeight="1">
      <c r="A90" s="156" t="s">
        <v>421</v>
      </c>
      <c r="B90" s="96"/>
      <c r="C90" s="73"/>
      <c r="D90" s="165"/>
      <c r="E90" s="1107" t="s">
        <v>436</v>
      </c>
      <c r="F90" s="1108"/>
      <c r="H90" s="1104"/>
      <c r="I90" s="1104"/>
      <c r="J90" s="1104"/>
      <c r="K90" s="1104"/>
      <c r="L90" s="1095" t="s">
        <v>32</v>
      </c>
      <c r="M90" s="1095"/>
      <c r="N90" s="1095" t="s">
        <v>28</v>
      </c>
      <c r="O90" s="1095"/>
    </row>
    <row r="91" spans="1:15" ht="12" customHeight="1">
      <c r="A91" s="156" t="s">
        <v>422</v>
      </c>
      <c r="B91" s="4"/>
      <c r="C91" s="134"/>
      <c r="D91" s="131"/>
      <c r="E91" s="1093" t="s">
        <v>436</v>
      </c>
      <c r="F91" s="1094"/>
      <c r="H91" s="1097" t="s">
        <v>1119</v>
      </c>
      <c r="I91" s="1097"/>
      <c r="J91" s="1097"/>
      <c r="K91" s="1097"/>
      <c r="L91" s="1096"/>
      <c r="M91" s="1096"/>
      <c r="N91" s="1097"/>
      <c r="O91" s="1097"/>
    </row>
    <row r="92" spans="1:15" ht="12" customHeight="1">
      <c r="A92" s="50"/>
      <c r="B92" s="75" t="s">
        <v>58</v>
      </c>
      <c r="C92" s="14" t="s">
        <v>378</v>
      </c>
      <c r="D92" s="82"/>
      <c r="E92" s="82"/>
      <c r="F92" s="97"/>
      <c r="H92" s="1109"/>
      <c r="I92" s="1109"/>
      <c r="J92" s="1109"/>
      <c r="K92" s="1109"/>
      <c r="L92" s="1096"/>
      <c r="M92" s="1096"/>
      <c r="N92" s="1097"/>
      <c r="O92" s="1097"/>
    </row>
    <row r="93" spans="1:15" ht="12" customHeight="1">
      <c r="A93" s="50"/>
      <c r="B93" s="124" t="s">
        <v>61</v>
      </c>
      <c r="C93" s="98" t="s">
        <v>423</v>
      </c>
      <c r="D93" s="110"/>
      <c r="E93" s="110"/>
      <c r="F93" s="100"/>
      <c r="H93" s="1109"/>
      <c r="I93" s="1109"/>
      <c r="J93" s="1109"/>
      <c r="K93" s="1109"/>
      <c r="L93" s="1096"/>
      <c r="M93" s="1096"/>
      <c r="N93" s="1097"/>
      <c r="O93" s="1097"/>
    </row>
    <row r="94" spans="1:15" ht="12" customHeight="1">
      <c r="A94" s="275"/>
      <c r="B94" s="191"/>
      <c r="C94" s="150" t="s">
        <v>424</v>
      </c>
      <c r="D94" s="86"/>
      <c r="E94" s="86"/>
      <c r="F94" s="103"/>
      <c r="H94" s="1109"/>
      <c r="I94" s="1109"/>
      <c r="J94" s="1109"/>
      <c r="K94" s="1109"/>
      <c r="L94" s="1096"/>
      <c r="M94" s="1096"/>
      <c r="N94" s="1097"/>
      <c r="O94" s="1097"/>
    </row>
    <row r="95" spans="1:15" ht="12" customHeight="1">
      <c r="B95" s="230"/>
      <c r="C95" s="4"/>
      <c r="D95" s="4"/>
      <c r="F95" s="103"/>
      <c r="G95" s="152"/>
      <c r="H95" s="1109"/>
      <c r="I95" s="1109"/>
      <c r="J95" s="1109"/>
      <c r="K95" s="1109"/>
      <c r="L95" s="1096"/>
      <c r="M95" s="1096"/>
      <c r="N95" s="1097"/>
      <c r="O95" s="1097"/>
    </row>
    <row r="96" spans="1:15" ht="12" customHeight="1">
      <c r="A96" s="146"/>
      <c r="B96" s="191"/>
      <c r="C96" s="65" t="s">
        <v>425</v>
      </c>
      <c r="D96" s="126"/>
      <c r="E96" s="126"/>
      <c r="F96" s="151"/>
      <c r="H96" s="1109"/>
      <c r="I96" s="1109"/>
      <c r="J96" s="1109"/>
      <c r="K96" s="1109"/>
      <c r="L96" s="1096"/>
      <c r="M96" s="1096"/>
      <c r="N96" s="1097"/>
      <c r="O96" s="1097"/>
    </row>
    <row r="97" spans="1:17" ht="12" customHeight="1">
      <c r="A97" s="275"/>
      <c r="B97" s="191"/>
      <c r="C97" s="65" t="s">
        <v>426</v>
      </c>
      <c r="D97" s="126"/>
      <c r="E97" s="86"/>
      <c r="F97" s="103"/>
      <c r="H97" s="1109"/>
      <c r="I97" s="1109"/>
      <c r="J97" s="1109"/>
      <c r="K97" s="1109"/>
      <c r="L97" s="1096"/>
      <c r="M97" s="1096"/>
      <c r="N97" s="1097"/>
      <c r="O97" s="1097"/>
      <c r="P97" s="161"/>
      <c r="Q97" s="161"/>
    </row>
    <row r="98" spans="1:17" ht="12" customHeight="1">
      <c r="A98" s="275"/>
      <c r="B98" s="191"/>
      <c r="C98" s="65" t="s">
        <v>427</v>
      </c>
      <c r="D98" s="126"/>
      <c r="E98" s="86"/>
      <c r="F98" s="103"/>
      <c r="H98" s="1109"/>
      <c r="I98" s="1109"/>
      <c r="J98" s="1109"/>
      <c r="K98" s="1109"/>
      <c r="L98" s="1096"/>
      <c r="M98" s="1096"/>
      <c r="N98" s="1097"/>
      <c r="O98" s="1097"/>
    </row>
    <row r="99" spans="1:17" ht="12" customHeight="1">
      <c r="A99" s="275"/>
      <c r="B99" s="191"/>
      <c r="C99" s="153"/>
      <c r="D99" s="169" t="s">
        <v>428</v>
      </c>
      <c r="E99" s="109"/>
      <c r="F99" s="103"/>
    </row>
    <row r="100" spans="1:17" ht="12" customHeight="1">
      <c r="A100" s="275"/>
      <c r="B100" s="191"/>
      <c r="C100" s="65"/>
      <c r="D100" s="211"/>
      <c r="E100" s="211"/>
      <c r="F100" s="103"/>
    </row>
    <row r="101" spans="1:17" ht="12" customHeight="1">
      <c r="A101" s="50"/>
      <c r="B101" s="191"/>
      <c r="C101" s="65" t="s">
        <v>429</v>
      </c>
      <c r="D101" s="86"/>
      <c r="E101" s="86"/>
      <c r="F101" s="103"/>
    </row>
    <row r="102" spans="1:17" ht="12" customHeight="1">
      <c r="B102" s="192"/>
      <c r="C102" s="65" t="s">
        <v>430</v>
      </c>
      <c r="D102" s="86"/>
      <c r="E102" s="109"/>
      <c r="F102" s="102"/>
    </row>
    <row r="103" spans="1:17" ht="12" customHeight="1">
      <c r="A103" s="50"/>
      <c r="B103" s="75" t="s">
        <v>63</v>
      </c>
      <c r="C103" s="98" t="s">
        <v>384</v>
      </c>
      <c r="D103" s="110"/>
      <c r="E103" s="110"/>
      <c r="F103" s="100"/>
    </row>
    <row r="104" spans="1:17" ht="12" customHeight="1">
      <c r="B104" s="51"/>
      <c r="C104" s="92" t="s">
        <v>386</v>
      </c>
      <c r="D104" s="109"/>
      <c r="E104" s="109"/>
      <c r="F104" s="102"/>
    </row>
    <row r="105" spans="1:17" ht="12" customHeight="1">
      <c r="A105" s="50"/>
      <c r="B105" s="75" t="s">
        <v>66</v>
      </c>
      <c r="C105" s="98" t="s">
        <v>388</v>
      </c>
      <c r="D105" s="110"/>
      <c r="E105" s="110"/>
      <c r="F105" s="100"/>
    </row>
    <row r="106" spans="1:17" ht="12" customHeight="1">
      <c r="B106" s="4"/>
      <c r="C106" s="92" t="s">
        <v>390</v>
      </c>
      <c r="D106" s="109"/>
      <c r="E106" s="109"/>
      <c r="F106" s="102"/>
    </row>
    <row r="107" spans="1:17" ht="12" customHeight="1">
      <c r="A107" s="50"/>
      <c r="B107" s="75" t="s">
        <v>68</v>
      </c>
      <c r="C107" s="14" t="s">
        <v>392</v>
      </c>
      <c r="D107" s="82"/>
      <c r="E107" s="82"/>
      <c r="F107" s="97"/>
    </row>
    <row r="108" spans="1:17" ht="12" customHeight="1">
      <c r="A108" s="50"/>
      <c r="B108" s="75" t="s">
        <v>70</v>
      </c>
      <c r="C108" s="14" t="s">
        <v>431</v>
      </c>
      <c r="D108" s="82"/>
      <c r="E108" s="82"/>
      <c r="F108" s="97"/>
    </row>
    <row r="109" spans="1:17" ht="12" customHeight="1">
      <c r="A109" s="50"/>
      <c r="B109" s="75" t="s">
        <v>72</v>
      </c>
      <c r="C109" s="78" t="s">
        <v>395</v>
      </c>
      <c r="D109" s="115"/>
      <c r="E109" s="82"/>
      <c r="F109" s="97"/>
    </row>
    <row r="110" spans="1:17" ht="12" customHeight="1">
      <c r="A110" s="50"/>
      <c r="B110" s="75" t="s">
        <v>75</v>
      </c>
      <c r="C110" s="149" t="s">
        <v>397</v>
      </c>
      <c r="D110" s="168"/>
      <c r="E110" s="82"/>
      <c r="F110" s="97"/>
      <c r="H110" s="152"/>
      <c r="I110" s="152"/>
      <c r="J110" s="152"/>
      <c r="K110" s="152"/>
      <c r="L110" s="152"/>
      <c r="M110" s="152"/>
    </row>
    <row r="111" spans="1:17" ht="12" customHeight="1">
      <c r="A111" s="50"/>
      <c r="B111" s="75" t="s">
        <v>242</v>
      </c>
      <c r="C111" s="98" t="s">
        <v>399</v>
      </c>
      <c r="D111" s="110"/>
      <c r="E111" s="110"/>
      <c r="F111" s="100"/>
    </row>
    <row r="112" spans="1:17" ht="12" customHeight="1">
      <c r="A112" s="275"/>
      <c r="C112" s="65" t="s">
        <v>401</v>
      </c>
      <c r="D112" s="86"/>
      <c r="E112" s="86"/>
      <c r="F112" s="103"/>
    </row>
    <row r="113" spans="1:15" ht="12" customHeight="1">
      <c r="A113" s="275"/>
      <c r="C113" s="65" t="s">
        <v>403</v>
      </c>
      <c r="D113" s="86"/>
      <c r="E113" s="86"/>
      <c r="F113" s="103"/>
    </row>
    <row r="114" spans="1:15" ht="12" customHeight="1">
      <c r="B114" s="4"/>
      <c r="C114" s="92" t="s">
        <v>280</v>
      </c>
      <c r="D114" s="109"/>
      <c r="E114" s="109"/>
      <c r="F114" s="102"/>
    </row>
    <row r="115" spans="1:15" ht="12" customHeight="1">
      <c r="A115" s="50"/>
      <c r="B115" s="75" t="s">
        <v>245</v>
      </c>
      <c r="C115" s="78" t="s">
        <v>432</v>
      </c>
      <c r="D115" s="115"/>
      <c r="E115" s="82"/>
      <c r="F115" s="97"/>
    </row>
    <row r="116" spans="1:15" ht="12" customHeight="1">
      <c r="A116" s="50"/>
      <c r="B116" s="75" t="s">
        <v>248</v>
      </c>
      <c r="C116" s="78" t="s">
        <v>408</v>
      </c>
      <c r="D116" s="115"/>
      <c r="E116" s="82"/>
      <c r="F116" s="97"/>
    </row>
    <row r="117" spans="1:15" ht="12" customHeight="1">
      <c r="A117" s="50"/>
      <c r="B117" s="75" t="s">
        <v>253</v>
      </c>
      <c r="C117" s="78" t="s">
        <v>411</v>
      </c>
      <c r="D117" s="115"/>
      <c r="E117" s="82"/>
      <c r="F117" s="97"/>
    </row>
    <row r="118" spans="1:15">
      <c r="A118" s="12" t="s">
        <v>433</v>
      </c>
      <c r="D118" s="4"/>
      <c r="H118" s="12" t="s">
        <v>434</v>
      </c>
    </row>
    <row r="119" spans="1:15" ht="12" customHeight="1">
      <c r="A119" s="146" t="s">
        <v>219</v>
      </c>
      <c r="B119" s="75" t="s">
        <v>58</v>
      </c>
      <c r="C119" s="14" t="s">
        <v>378</v>
      </c>
      <c r="D119" s="96"/>
      <c r="E119" s="96"/>
      <c r="F119" s="77"/>
      <c r="H119" s="156" t="s">
        <v>435</v>
      </c>
      <c r="I119" s="96"/>
      <c r="J119" s="165"/>
      <c r="K119" s="73"/>
      <c r="L119" s="1110" t="s">
        <v>436</v>
      </c>
      <c r="M119" s="1110"/>
      <c r="N119" s="1110"/>
      <c r="O119" s="155"/>
    </row>
    <row r="120" spans="1:15" ht="12" customHeight="1">
      <c r="A120" s="146" t="s">
        <v>219</v>
      </c>
      <c r="B120" s="75" t="s">
        <v>61</v>
      </c>
      <c r="C120" s="14" t="s">
        <v>437</v>
      </c>
      <c r="D120" s="96"/>
      <c r="E120" s="96"/>
      <c r="F120" s="77"/>
      <c r="H120" s="156" t="s">
        <v>438</v>
      </c>
      <c r="I120" s="96"/>
      <c r="J120" s="165"/>
      <c r="K120" s="73"/>
      <c r="L120" s="1110" t="s">
        <v>436</v>
      </c>
      <c r="M120" s="1110"/>
      <c r="N120" s="1110"/>
      <c r="O120" s="97"/>
    </row>
    <row r="121" spans="1:15" ht="12" customHeight="1">
      <c r="A121" s="146" t="s">
        <v>219</v>
      </c>
      <c r="B121" s="75" t="s">
        <v>63</v>
      </c>
      <c r="C121" s="14" t="s">
        <v>439</v>
      </c>
      <c r="D121" s="96"/>
      <c r="E121" s="96"/>
      <c r="F121" s="77"/>
      <c r="H121" s="122" t="s">
        <v>219</v>
      </c>
      <c r="I121" s="154" t="s">
        <v>58</v>
      </c>
      <c r="J121" s="78" t="s">
        <v>440</v>
      </c>
      <c r="K121" s="115"/>
      <c r="L121" s="115"/>
      <c r="M121" s="115"/>
      <c r="N121" s="96"/>
      <c r="O121" s="107"/>
    </row>
    <row r="122" spans="1:15" ht="12" customHeight="1">
      <c r="A122" s="146" t="s">
        <v>219</v>
      </c>
      <c r="B122" s="75" t="s">
        <v>66</v>
      </c>
      <c r="C122" s="14" t="s">
        <v>233</v>
      </c>
      <c r="D122" s="96"/>
      <c r="E122" s="96"/>
      <c r="F122" s="77"/>
      <c r="H122" s="50" t="s">
        <v>219</v>
      </c>
      <c r="I122" s="75" t="s">
        <v>61</v>
      </c>
      <c r="J122" s="78" t="s">
        <v>441</v>
      </c>
      <c r="K122" s="115"/>
      <c r="L122" s="115"/>
      <c r="M122" s="115"/>
      <c r="N122" s="96"/>
      <c r="O122" s="97"/>
    </row>
    <row r="123" spans="1:15" ht="12" customHeight="1">
      <c r="A123" s="146" t="s">
        <v>219</v>
      </c>
      <c r="B123" s="75" t="s">
        <v>68</v>
      </c>
      <c r="C123" s="58" t="s">
        <v>442</v>
      </c>
      <c r="D123" s="99"/>
      <c r="E123" s="99"/>
      <c r="F123" s="130"/>
      <c r="H123" s="50" t="s">
        <v>219</v>
      </c>
      <c r="I123" s="75" t="s">
        <v>63</v>
      </c>
      <c r="J123" s="78" t="s">
        <v>443</v>
      </c>
      <c r="K123" s="115"/>
      <c r="L123" s="115"/>
      <c r="M123" s="115"/>
      <c r="N123" s="96"/>
      <c r="O123" s="97"/>
    </row>
    <row r="124" spans="1:15" ht="12" customHeight="1">
      <c r="A124" s="146" t="s">
        <v>219</v>
      </c>
      <c r="B124" s="75" t="s">
        <v>70</v>
      </c>
      <c r="C124" s="58" t="s">
        <v>444</v>
      </c>
      <c r="D124" s="99"/>
      <c r="E124" s="99"/>
      <c r="F124" s="130"/>
      <c r="H124" s="50" t="s">
        <v>219</v>
      </c>
      <c r="I124" s="75" t="s">
        <v>66</v>
      </c>
      <c r="J124" s="78" t="s">
        <v>445</v>
      </c>
      <c r="K124" s="115"/>
      <c r="L124" s="115"/>
      <c r="M124" s="115"/>
      <c r="N124" s="96"/>
      <c r="O124" s="97"/>
    </row>
    <row r="125" spans="1:15" ht="12" customHeight="1">
      <c r="A125" s="52"/>
      <c r="C125" s="232" t="s">
        <v>446</v>
      </c>
      <c r="D125" s="101"/>
      <c r="E125" s="101"/>
      <c r="F125" s="135"/>
      <c r="H125" s="121"/>
      <c r="I125" s="52"/>
      <c r="J125" s="88"/>
      <c r="K125" s="88"/>
      <c r="L125" s="88"/>
      <c r="M125" s="88"/>
    </row>
    <row r="126" spans="1:15" ht="12" customHeight="1">
      <c r="A126" s="146" t="s">
        <v>219</v>
      </c>
      <c r="B126" s="64" t="s">
        <v>72</v>
      </c>
      <c r="C126" s="80" t="s">
        <v>447</v>
      </c>
      <c r="D126" s="99"/>
      <c r="E126" s="99"/>
      <c r="F126" s="130"/>
      <c r="H126" s="12" t="s">
        <v>448</v>
      </c>
    </row>
    <row r="127" spans="1:15" ht="12" customHeight="1">
      <c r="A127" s="52"/>
      <c r="C127" s="232" t="s">
        <v>449</v>
      </c>
      <c r="D127" s="101"/>
      <c r="E127" s="101"/>
      <c r="F127" s="135"/>
      <c r="H127" s="156" t="s">
        <v>450</v>
      </c>
      <c r="I127" s="96"/>
      <c r="J127" s="165"/>
      <c r="K127" s="73"/>
      <c r="L127" s="1110" t="s">
        <v>436</v>
      </c>
      <c r="M127" s="1110"/>
      <c r="N127" s="1110"/>
      <c r="O127" s="155"/>
    </row>
    <row r="128" spans="1:15" ht="12" customHeight="1">
      <c r="A128" s="146" t="s">
        <v>219</v>
      </c>
      <c r="B128" s="75" t="s">
        <v>75</v>
      </c>
      <c r="C128" s="15" t="s">
        <v>451</v>
      </c>
      <c r="D128" s="96"/>
      <c r="E128" s="96"/>
      <c r="F128" s="77"/>
      <c r="H128" s="156" t="s">
        <v>452</v>
      </c>
      <c r="I128" s="96"/>
      <c r="J128" s="165"/>
      <c r="K128" s="73"/>
      <c r="L128" s="1110" t="s">
        <v>436</v>
      </c>
      <c r="M128" s="1110"/>
      <c r="N128" s="1110"/>
      <c r="O128" s="97"/>
    </row>
    <row r="129" spans="1:15" ht="12" customHeight="1">
      <c r="A129" s="146" t="s">
        <v>219</v>
      </c>
      <c r="B129" s="75" t="s">
        <v>242</v>
      </c>
      <c r="C129" s="80" t="s">
        <v>453</v>
      </c>
      <c r="D129" s="99"/>
      <c r="E129" s="99"/>
      <c r="F129" s="130"/>
      <c r="H129" s="50" t="s">
        <v>219</v>
      </c>
      <c r="I129" s="55" t="s">
        <v>58</v>
      </c>
      <c r="J129" s="79" t="s">
        <v>454</v>
      </c>
      <c r="K129" s="110"/>
      <c r="L129" s="99"/>
      <c r="M129" s="99"/>
      <c r="N129" s="144"/>
      <c r="O129" s="100"/>
    </row>
    <row r="130" spans="1:15" ht="12" customHeight="1">
      <c r="A130" s="52"/>
      <c r="C130" s="139" t="s">
        <v>455</v>
      </c>
      <c r="D130" s="4"/>
      <c r="F130" s="69"/>
      <c r="H130" s="275"/>
      <c r="I130" s="52"/>
      <c r="J130" s="93" t="s">
        <v>456</v>
      </c>
      <c r="K130" s="86"/>
      <c r="N130" s="52"/>
      <c r="O130" s="103"/>
    </row>
    <row r="131" spans="1:15" ht="12" customHeight="1">
      <c r="A131" s="146" t="s">
        <v>219</v>
      </c>
      <c r="B131" s="75" t="s">
        <v>245</v>
      </c>
      <c r="C131" s="15" t="s">
        <v>457</v>
      </c>
      <c r="D131" s="96"/>
      <c r="E131" s="96"/>
      <c r="F131" s="77"/>
      <c r="J131" s="94" t="s">
        <v>458</v>
      </c>
      <c r="K131" s="157"/>
      <c r="L131" s="101"/>
      <c r="M131" s="101"/>
      <c r="N131" s="101"/>
      <c r="O131" s="102"/>
    </row>
    <row r="132" spans="1:15" ht="12" customHeight="1">
      <c r="A132" s="146" t="s">
        <v>219</v>
      </c>
      <c r="B132" s="75" t="s">
        <v>248</v>
      </c>
      <c r="C132" s="80" t="s">
        <v>459</v>
      </c>
      <c r="D132" s="99"/>
      <c r="E132" s="99"/>
      <c r="F132" s="130"/>
      <c r="H132" s="50" t="s">
        <v>219</v>
      </c>
      <c r="I132" s="75" t="s">
        <v>61</v>
      </c>
      <c r="J132" s="149" t="s">
        <v>460</v>
      </c>
      <c r="K132" s="115"/>
      <c r="L132" s="115"/>
      <c r="M132" s="115"/>
      <c r="N132" s="96"/>
      <c r="O132" s="97"/>
    </row>
    <row r="133" spans="1:15" ht="12" customHeight="1">
      <c r="A133" s="52"/>
      <c r="C133" s="231" t="s">
        <v>461</v>
      </c>
      <c r="D133" s="101"/>
      <c r="E133" s="101"/>
      <c r="F133" s="135"/>
      <c r="H133" s="50" t="s">
        <v>219</v>
      </c>
      <c r="I133" s="75" t="s">
        <v>63</v>
      </c>
      <c r="J133" s="78" t="s">
        <v>462</v>
      </c>
      <c r="K133" s="115"/>
      <c r="L133" s="115"/>
      <c r="M133" s="115"/>
      <c r="N133" s="96"/>
      <c r="O133" s="97"/>
    </row>
    <row r="134" spans="1:15" ht="12" customHeight="1">
      <c r="A134" s="146" t="s">
        <v>219</v>
      </c>
      <c r="B134" s="75" t="s">
        <v>253</v>
      </c>
      <c r="C134" s="80" t="s">
        <v>463</v>
      </c>
      <c r="D134" s="99"/>
      <c r="E134" s="99"/>
      <c r="F134" s="130"/>
    </row>
    <row r="135" spans="1:15" ht="12" customHeight="1">
      <c r="A135" s="52"/>
      <c r="C135" s="231" t="s">
        <v>464</v>
      </c>
      <c r="D135" s="101"/>
      <c r="E135" s="101"/>
      <c r="F135" s="135"/>
      <c r="H135" s="12" t="s">
        <v>465</v>
      </c>
    </row>
    <row r="136" spans="1:15" ht="12" customHeight="1">
      <c r="A136" s="146" t="s">
        <v>219</v>
      </c>
      <c r="B136" s="75" t="s">
        <v>257</v>
      </c>
      <c r="C136" s="80" t="s">
        <v>466</v>
      </c>
      <c r="D136" s="99"/>
      <c r="E136" s="99"/>
      <c r="F136" s="130"/>
      <c r="H136" s="156" t="s">
        <v>223</v>
      </c>
      <c r="I136" s="96"/>
      <c r="J136" s="165"/>
      <c r="K136" s="73"/>
      <c r="L136" s="1110" t="s">
        <v>436</v>
      </c>
      <c r="M136" s="1110"/>
      <c r="N136" s="1110"/>
      <c r="O136" s="155"/>
    </row>
    <row r="137" spans="1:15" ht="12" customHeight="1">
      <c r="A137" s="52"/>
      <c r="C137" s="231" t="s">
        <v>467</v>
      </c>
      <c r="D137" s="101"/>
      <c r="E137" s="101"/>
      <c r="F137" s="135"/>
      <c r="H137" s="156" t="s">
        <v>225</v>
      </c>
      <c r="I137" s="96"/>
      <c r="J137" s="165"/>
      <c r="K137" s="73"/>
      <c r="L137" s="1110" t="s">
        <v>436</v>
      </c>
      <c r="M137" s="1110"/>
      <c r="N137" s="1110"/>
      <c r="O137" s="97"/>
    </row>
    <row r="138" spans="1:15" ht="12" customHeight="1">
      <c r="A138" s="146" t="s">
        <v>219</v>
      </c>
      <c r="B138" s="75" t="s">
        <v>261</v>
      </c>
      <c r="C138" s="80" t="s">
        <v>468</v>
      </c>
      <c r="D138" s="99"/>
      <c r="E138" s="99"/>
      <c r="F138" s="130"/>
      <c r="H138" s="156" t="s">
        <v>469</v>
      </c>
      <c r="I138" s="96"/>
      <c r="J138" s="165"/>
      <c r="K138" s="73"/>
      <c r="L138" s="1110" t="s">
        <v>436</v>
      </c>
      <c r="M138" s="1110"/>
      <c r="N138" s="1110"/>
      <c r="O138" s="155"/>
    </row>
    <row r="139" spans="1:15" ht="12" customHeight="1">
      <c r="A139" s="52"/>
      <c r="C139" s="231" t="s">
        <v>470</v>
      </c>
      <c r="D139" s="101"/>
      <c r="E139" s="101"/>
      <c r="F139" s="135"/>
      <c r="H139" s="50" t="s">
        <v>219</v>
      </c>
      <c r="I139" s="55" t="s">
        <v>58</v>
      </c>
      <c r="J139" s="159" t="s">
        <v>471</v>
      </c>
      <c r="K139" s="110"/>
      <c r="L139" s="99"/>
      <c r="M139" s="99"/>
      <c r="N139" s="144"/>
      <c r="O139" s="100"/>
    </row>
    <row r="140" spans="1:15" ht="12" customHeight="1">
      <c r="A140" s="146" t="s">
        <v>219</v>
      </c>
      <c r="B140" s="75" t="s">
        <v>266</v>
      </c>
      <c r="C140" s="233" t="s">
        <v>472</v>
      </c>
      <c r="D140" s="96"/>
      <c r="E140" s="96"/>
      <c r="F140" s="77"/>
      <c r="H140" s="275"/>
      <c r="I140" s="52"/>
      <c r="J140" s="158" t="s">
        <v>473</v>
      </c>
      <c r="K140" s="109"/>
      <c r="L140" s="101"/>
      <c r="M140" s="101"/>
      <c r="N140" s="53"/>
      <c r="O140" s="102"/>
    </row>
    <row r="141" spans="1:15" ht="12" customHeight="1">
      <c r="A141" s="146" t="s">
        <v>219</v>
      </c>
      <c r="B141" s="75" t="s">
        <v>270</v>
      </c>
      <c r="C141" s="233" t="s">
        <v>474</v>
      </c>
      <c r="D141" s="99"/>
      <c r="E141" s="99"/>
      <c r="F141" s="130"/>
      <c r="H141" s="50" t="s">
        <v>219</v>
      </c>
      <c r="I141" s="75" t="s">
        <v>61</v>
      </c>
      <c r="J141" s="159" t="s">
        <v>475</v>
      </c>
      <c r="K141" s="117"/>
      <c r="L141" s="117"/>
      <c r="M141" s="117"/>
      <c r="N141" s="99"/>
      <c r="O141" s="100"/>
    </row>
    <row r="142" spans="1:15" ht="12" customHeight="1">
      <c r="A142" s="146" t="s">
        <v>219</v>
      </c>
      <c r="B142" s="75" t="s">
        <v>272</v>
      </c>
      <c r="C142" s="80" t="s">
        <v>476</v>
      </c>
      <c r="D142" s="99"/>
      <c r="E142" s="99"/>
      <c r="F142" s="130"/>
      <c r="H142" s="275"/>
      <c r="I142" s="52"/>
      <c r="J142" s="160" t="s">
        <v>477</v>
      </c>
      <c r="K142" s="86"/>
      <c r="N142" s="52"/>
      <c r="O142" s="103"/>
    </row>
    <row r="143" spans="1:15" ht="12" customHeight="1">
      <c r="A143" s="52"/>
      <c r="C143" s="139" t="s">
        <v>478</v>
      </c>
      <c r="D143" s="4"/>
      <c r="F143" s="69"/>
      <c r="H143" s="275"/>
      <c r="I143" s="52"/>
      <c r="J143" s="160" t="s">
        <v>479</v>
      </c>
      <c r="K143" s="86"/>
      <c r="N143" s="52"/>
      <c r="O143" s="103"/>
    </row>
    <row r="144" spans="1:15" ht="12" customHeight="1">
      <c r="A144" s="52"/>
      <c r="C144" s="139" t="s">
        <v>480</v>
      </c>
      <c r="D144" s="4"/>
      <c r="F144" s="69"/>
      <c r="H144" s="275"/>
      <c r="I144" s="52"/>
      <c r="J144" s="160" t="s">
        <v>481</v>
      </c>
      <c r="K144" s="86"/>
      <c r="N144" s="52"/>
      <c r="O144" s="103"/>
    </row>
    <row r="145" spans="1:15" ht="12" customHeight="1">
      <c r="A145" s="52"/>
      <c r="C145" s="139" t="s">
        <v>482</v>
      </c>
      <c r="D145" s="4"/>
      <c r="F145" s="69"/>
      <c r="H145" s="275"/>
      <c r="I145" s="52"/>
      <c r="J145" s="158" t="s">
        <v>483</v>
      </c>
      <c r="K145" s="109"/>
      <c r="L145" s="101"/>
      <c r="M145" s="101"/>
      <c r="N145" s="53"/>
      <c r="O145" s="102"/>
    </row>
    <row r="146" spans="1:15" ht="12" customHeight="1">
      <c r="A146" s="52"/>
      <c r="C146" s="231" t="s">
        <v>484</v>
      </c>
      <c r="D146" s="101"/>
      <c r="E146" s="101"/>
      <c r="F146" s="135"/>
      <c r="H146" s="275"/>
      <c r="I146" s="1111" t="s">
        <v>63</v>
      </c>
      <c r="J146" s="159" t="s">
        <v>485</v>
      </c>
      <c r="K146" s="117"/>
      <c r="L146" s="117"/>
      <c r="M146" s="117"/>
      <c r="N146" s="99"/>
      <c r="O146" s="100"/>
    </row>
    <row r="147" spans="1:15" ht="12" customHeight="1">
      <c r="B147" s="4"/>
      <c r="C147" s="4"/>
      <c r="D147" s="4"/>
      <c r="F147" s="4"/>
      <c r="H147" s="275"/>
      <c r="I147" s="1112"/>
      <c r="J147" s="160" t="s">
        <v>486</v>
      </c>
      <c r="K147" s="86"/>
      <c r="N147" s="52"/>
      <c r="O147" s="103"/>
    </row>
    <row r="148" spans="1:15" ht="12" customHeight="1">
      <c r="B148" s="4"/>
      <c r="C148" s="4"/>
      <c r="D148" s="4"/>
      <c r="F148" s="4"/>
      <c r="H148" s="275"/>
      <c r="I148" s="1112"/>
      <c r="J148" s="160" t="s">
        <v>487</v>
      </c>
      <c r="K148" s="86"/>
      <c r="N148" s="52"/>
      <c r="O148" s="103"/>
    </row>
    <row r="149" spans="1:15" ht="12" customHeight="1">
      <c r="B149" s="4"/>
      <c r="C149" s="4"/>
      <c r="D149" s="4"/>
      <c r="F149" s="4"/>
      <c r="H149" s="275"/>
      <c r="I149" s="1112"/>
      <c r="J149" s="160" t="s">
        <v>488</v>
      </c>
      <c r="K149" s="86"/>
      <c r="N149" s="52"/>
      <c r="O149" s="103"/>
    </row>
    <row r="150" spans="1:15" ht="12" customHeight="1">
      <c r="B150" s="4"/>
      <c r="C150" s="4"/>
      <c r="D150" s="4"/>
      <c r="F150" s="4"/>
      <c r="H150" s="50" t="s">
        <v>219</v>
      </c>
      <c r="I150" s="176" t="s">
        <v>305</v>
      </c>
      <c r="J150" s="160" t="s">
        <v>489</v>
      </c>
      <c r="K150" s="2"/>
      <c r="L150" s="2"/>
      <c r="M150" s="2"/>
      <c r="N150" s="2"/>
      <c r="O150" s="162"/>
    </row>
    <row r="151" spans="1:15" ht="12" customHeight="1">
      <c r="B151" s="4"/>
      <c r="C151" s="4"/>
      <c r="D151" s="4"/>
      <c r="F151" s="4"/>
      <c r="H151" s="50" t="s">
        <v>219</v>
      </c>
      <c r="I151" s="176" t="s">
        <v>309</v>
      </c>
      <c r="J151" s="160" t="s">
        <v>490</v>
      </c>
      <c r="K151" s="2"/>
      <c r="L151" s="2"/>
      <c r="M151" s="2"/>
      <c r="N151" s="2"/>
      <c r="O151" s="162"/>
    </row>
    <row r="152" spans="1:15" ht="12" customHeight="1">
      <c r="B152" s="4"/>
      <c r="C152" s="4"/>
      <c r="D152" s="4"/>
      <c r="F152" s="4"/>
      <c r="H152" s="50" t="s">
        <v>219</v>
      </c>
      <c r="I152" s="177" t="s">
        <v>491</v>
      </c>
      <c r="J152" s="158" t="s">
        <v>492</v>
      </c>
      <c r="K152" s="163"/>
      <c r="L152" s="163"/>
      <c r="M152" s="163"/>
      <c r="N152" s="163"/>
      <c r="O152" s="164"/>
    </row>
    <row r="153" spans="1:15" ht="12" customHeight="1"/>
    <row r="154" spans="1:15" ht="12" customHeight="1"/>
  </sheetData>
  <sheetProtection formatCells="0" selectLockedCells="1"/>
  <mergeCells count="46">
    <mergeCell ref="L138:N138"/>
    <mergeCell ref="H96:K96"/>
    <mergeCell ref="L96:M96"/>
    <mergeCell ref="N96:O96"/>
    <mergeCell ref="I146:I149"/>
    <mergeCell ref="L119:N119"/>
    <mergeCell ref="L120:N120"/>
    <mergeCell ref="H97:K97"/>
    <mergeCell ref="L97:M97"/>
    <mergeCell ref="N97:O97"/>
    <mergeCell ref="H98:K98"/>
    <mergeCell ref="L98:M98"/>
    <mergeCell ref="N98:O98"/>
    <mergeCell ref="L127:N127"/>
    <mergeCell ref="L128:N128"/>
    <mergeCell ref="L136:N136"/>
    <mergeCell ref="L137:N137"/>
    <mergeCell ref="H94:K94"/>
    <mergeCell ref="L94:M94"/>
    <mergeCell ref="N94:O94"/>
    <mergeCell ref="H95:K95"/>
    <mergeCell ref="L95:M95"/>
    <mergeCell ref="N95:O95"/>
    <mergeCell ref="H92:K92"/>
    <mergeCell ref="L92:M92"/>
    <mergeCell ref="N92:O92"/>
    <mergeCell ref="H93:K93"/>
    <mergeCell ref="L93:M93"/>
    <mergeCell ref="N93:O93"/>
    <mergeCell ref="E5:F5"/>
    <mergeCell ref="E6:F6"/>
    <mergeCell ref="E56:F56"/>
    <mergeCell ref="N34:O34"/>
    <mergeCell ref="L88:O89"/>
    <mergeCell ref="M83:O83"/>
    <mergeCell ref="H88:K90"/>
    <mergeCell ref="M26:N26"/>
    <mergeCell ref="E65:F65"/>
    <mergeCell ref="E66:F66"/>
    <mergeCell ref="E90:F90"/>
    <mergeCell ref="E91:F91"/>
    <mergeCell ref="L90:M90"/>
    <mergeCell ref="N90:O90"/>
    <mergeCell ref="L91:M91"/>
    <mergeCell ref="N91:O91"/>
    <mergeCell ref="H91:K91"/>
  </mergeCells>
  <conditionalFormatting sqref="M2:M3">
    <cfRule type="containsText" dxfId="64" priority="1" operator="containsText" text="FAILED">
      <formula>NOT(ISERROR(SEARCH("FAILED",M2)))</formula>
    </cfRule>
    <cfRule type="cellIs" dxfId="63" priority="2" operator="equal">
      <formula>"OLD"</formula>
    </cfRule>
  </conditionalFormatting>
  <printOptions horizontalCentered="1"/>
  <pageMargins left="0.23622047244094491" right="0.23622047244094491" top="0.47244094488188981" bottom="0.39370078740157483" header="0.19685039370078741" footer="0.15748031496062992"/>
  <pageSetup scale="97" orientation="portrait" r:id="rId1"/>
  <headerFooter>
    <oddHeader>&amp;L&amp;"Calibri,Bold"C2 CONTROL UNIT TEST OR TRANSPONDER TEST RECORD&amp;C&amp;"Calibri,Regular"CAN/ULC-S536-13</oddHeader>
    <oddFooter>&amp;C&amp;G&amp;R&amp;8&amp;P of &amp;N</oddFooter>
  </headerFooter>
  <rowBreaks count="2" manualBreakCount="2">
    <brk id="62" max="14" man="1"/>
    <brk id="117" max="14" man="1"/>
  </rowBreaks>
  <drawing r:id="rId2"/>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76f4e4-9074-4383-a8a2-485a224349a7">
      <Terms xmlns="http://schemas.microsoft.com/office/infopath/2007/PartnerControls"/>
    </lcf76f155ced4ddcb4097134ff3c332f>
    <TaxCatchAll xmlns="cd5363be-2650-4957-b515-33855f9ae6c7" xsi:nil="true"/>
  </documentManagement>
</p:properties>
</file>

<file path=customXml/item2.xml><?xml version="1.0" encoding="utf-8"?>
<scriptIds xmlns="http://schemas.microsoft.com/office/extensibility/maker/v1.0" id="script-ids-node-id">
  <scriptId id="ms-officescript%3A%2F%2Fsharepoint_itemlink%2Fb!CNQV6GNwxEe2mzUR-SQMab5jU81QJldJtRUzhV-a5sfk9HZodJCDQ6iiSFoiQ0mn%2F01GNV7ACRUNCFNBMNTE5E24TMFLUWPYIOS:ms-officescript%3A%2F%2Fsharepoint_sharinglink%2Fu!aHR0cHM6Ly9jYW50ZWMzNDAzLnNoYXJlcG9pbnQuY29tLzp1Oi9zL0NhbnRlY0NyZXcvRVRSb2l0Q3hzeWRKcmsyRlhTejhJZElCYXM1elNjeFF2c19kTFA0UGItRHNCZw"/>
  <scriptId xmlns="" id="ms-officescript%3A%2F%2Fsharepoint_itemlink%2Fb!CNQV6GNwxEe2mzUR-SQMab5jU81QJldJtRUzhV-a5sfk9HZodJCDQ6iiSFoiQ0mn%2F01GNV7ACQALR2JSQ6WYZF36E5442WPJT44:ms-officescript%3A%2F%2Fsharepoint_sharinglink%2Fu!aHR0cHM6Ly9jYW50ZWMzNDAzLnNoYXJlcG9pbnQuY29tLzp1Oi9zL0NhbnRlY0NyZXcvRVFCY2RKbEQxc1pMdnhPODVxejB6NXdCYU9kVG44WGFoOW81enhBTVlHdVR2QQ"/>
  <scriptId xmlns="" id="ms-officescript%3A%2F%2Fsharepoint_itemlink%2Fb!CNQV6GNwxEe2mzUR-SQMab5jU81QJldJtRUzhV-a5sfk9HZodJCDQ6iiSFoiQ0mn%2F01GNV7ACWGR35662PPMJDIFTTJZ4NMJ7E7:ms-officescript%3A%2F%2Fsharepoint_sharinglink%2Fu!aHR0cHM6Ly9jYW50ZWMzNDAzLnNoYXJlcG9pbnQuY29tLzp1Oi9zL0NhbnRlY0NyZXcvRWNhTy0tOXA3MkpHZ3M1cHp4ckVfSjhCSHNudHhnZGJoaXF2c21LOXJPS2NzZw"/>
  <scriptId xmlns="" id="ms-officescript%3A%2F%2Fsharepoint_itemlink%2Fb!CNQV6GNwxEe2mzUR-SQMab5jU81QJldJtRUzhV-a5sfk9HZodJCDQ6iiSFoiQ0mn%2F01GNV7ACVSOQB325VHL5GJGSBUFC3LW4U2:ms-officescript%3A%2F%2Fsharepoint_sharinglink%2Fu!aHR0cHM6Ly9jYW50ZWMzNDAzLnNoYXJlcG9pbnQuY29tLzp1Oi9zL0NhbnRlY0NyZXcvRWJKMEE3MTJwMTlNazBnMEtMYTdjcG9CVFQzWlhsMVlGdXFSNUthNGlqQnBFQQ"/>
  <scriptId xmlns="" id="ms-officescript%3A%2F%2Fsharepoint_itemlink%2Fb!CNQV6GNwxEe2mzUR-SQMab5jU81QJldJtRUzhV-a5sfk9HZodJCDQ6iiSFoiQ0mn%2F01GNV7ACRLMGWZOHYWANF333E4XAGIBFPA:ms-officescript%3A%2F%2Fsharepoint_sharinglink%2Fu!aHR0cHM6Ly9jYW50ZWMzNDAzLnNoYXJlcG9pbnQuY29tLzp1Oi9zL0NhbnRlY0NyZXcvRVN0aHJaY2ZGZ05MdmV5Y3VBeUFsZUFCMWplRENxeHpoZEhyYXprN2FYWk9Ydw"/>
</scriptIds>
</file>

<file path=customXml/item3.xml><?xml version="1.0" encoding="utf-8"?>
<ct:contentTypeSchema xmlns:ct="http://schemas.microsoft.com/office/2006/metadata/contentType" xmlns:ma="http://schemas.microsoft.com/office/2006/metadata/properties/metaAttributes" ct:_="" ma:_="" ma:contentTypeName="Document" ma:contentTypeID="0x0101005B621A17B49B1A499E9B20A73F714F53" ma:contentTypeVersion="15" ma:contentTypeDescription="Create a new document." ma:contentTypeScope="" ma:versionID="943cf13ddab04efbcd6d0453bb3e345e">
  <xsd:schema xmlns:xsd="http://www.w3.org/2001/XMLSchema" xmlns:xs="http://www.w3.org/2001/XMLSchema" xmlns:p="http://schemas.microsoft.com/office/2006/metadata/properties" xmlns:ns2="6876f4e4-9074-4383-a8a2-485a224349a7" xmlns:ns3="cd5363be-2650-4957-b515-33855f9ae6c7" targetNamespace="http://schemas.microsoft.com/office/2006/metadata/properties" ma:root="true" ma:fieldsID="2ea4006934b342fe180e3feac33909e4" ns2:_="" ns3:_="">
    <xsd:import namespace="6876f4e4-9074-4383-a8a2-485a224349a7"/>
    <xsd:import namespace="cd5363be-2650-4957-b515-33855f9ae6c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6f4e4-9074-4383-a8a2-485a224349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description="" ma:hidden="true" ma:indexed="true" ma:internalName="MediaServiceDateTaken" ma:readOnly="true">
      <xsd:simpleType>
        <xsd:restriction base="dms:Text"/>
      </xsd:simpleType>
    </xsd:element>
    <xsd:element name="MediaServiceLocation" ma:index="12" nillable="true" ma:displayName="Location" ma:descrip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a00eaeb-805a-42e7-a950-7373ada89db4"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d5363be-2650-4957-b515-33855f9ae6c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57c8084-db4a-4e26-9e9a-77a76deea767}" ma:internalName="TaxCatchAll" ma:showField="CatchAllData" ma:web="cd5363be-2650-4957-b515-33855f9ae6c7">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EF6291-5F68-4665-B680-EA5FC23A2B2D}">
  <ds:schemaRefs>
    <ds:schemaRef ds:uri="http://purl.org/dc/elements/1.1/"/>
    <ds:schemaRef ds:uri="http://schemas.microsoft.com/office/2006/metadata/properties"/>
    <ds:schemaRef ds:uri="http://schemas.microsoft.com/office/infopath/2007/PartnerControls"/>
    <ds:schemaRef ds:uri="http://schemas.microsoft.com/office/2006/documentManagement/types"/>
    <ds:schemaRef ds:uri="6876f4e4-9074-4383-a8a2-485a224349a7"/>
    <ds:schemaRef ds:uri="http://www.w3.org/XML/1998/namespace"/>
    <ds:schemaRef ds:uri="http://purl.org/dc/dcmitype/"/>
    <ds:schemaRef ds:uri="http://schemas.openxmlformats.org/package/2006/metadata/core-properties"/>
    <ds:schemaRef ds:uri="cd5363be-2650-4957-b515-33855f9ae6c7"/>
    <ds:schemaRef ds:uri="http://purl.org/dc/terms/"/>
  </ds:schemaRefs>
</ds:datastoreItem>
</file>

<file path=customXml/itemProps2.xml><?xml version="1.0" encoding="utf-8"?>
<ds:datastoreItem xmlns:ds="http://schemas.openxmlformats.org/officeDocument/2006/customXml" ds:itemID="{E43A9961-5361-47FB-8870-409ED364A2AB}">
  <ds:schemaRefs>
    <ds:schemaRef ds:uri="http://schemas.microsoft.com/office/extensibility/maker/v1.0"/>
    <ds:schemaRef ds:uri=""/>
  </ds:schemaRefs>
</ds:datastoreItem>
</file>

<file path=customXml/itemProps3.xml><?xml version="1.0" encoding="utf-8"?>
<ds:datastoreItem xmlns:ds="http://schemas.openxmlformats.org/officeDocument/2006/customXml" ds:itemID="{D72AFD46-770F-4BAB-B785-3A3EC4E49A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76f4e4-9074-4383-a8a2-485a224349a7"/>
    <ds:schemaRef ds:uri="cd5363be-2650-4957-b515-33855f9ae6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1D81D33-BF50-45BF-A516-E510FAACD6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23</vt:i4>
      </vt:variant>
      <vt:variant>
        <vt:lpstr>Named Ranges</vt:lpstr>
      </vt:variant>
      <vt:variant>
        <vt:i4>58</vt:i4>
      </vt:variant>
    </vt:vector>
  </HeadingPairs>
  <TitlesOfParts>
    <vt:vector size="81" baseType="lpstr">
      <vt:lpstr>ULC Coverpage</vt:lpstr>
      <vt:lpstr>DEFICIENCY SUMMARY</vt:lpstr>
      <vt:lpstr>APPENDIX C1+C2.13 2.14 2.15</vt:lpstr>
      <vt:lpstr>LOG REPORT C3.2- Device Record</vt:lpstr>
      <vt:lpstr>EXT only</vt:lpstr>
      <vt:lpstr>ELU only</vt:lpstr>
      <vt:lpstr>HOSES only</vt:lpstr>
      <vt:lpstr>ELU, EXT, HOSES</vt:lpstr>
      <vt:lpstr>ULC - C2.1-2.12</vt:lpstr>
      <vt:lpstr>ULC-extraPG-3+ annunciators</vt:lpstr>
      <vt:lpstr>ULC-extra-Power Supply|Booster</vt:lpstr>
      <vt:lpstr>ULC-extra-battery box</vt:lpstr>
      <vt:lpstr>C3.1FieldDeviceTesting-Legend</vt:lpstr>
      <vt:lpstr>SPR Coverpage</vt:lpstr>
      <vt:lpstr>SPR Inspection Report Summary</vt:lpstr>
      <vt:lpstr>NFPA 25 Annual Checklist</vt:lpstr>
      <vt:lpstr>NFPA 25 Quart &amp; Semi Checklist</vt:lpstr>
      <vt:lpstr>Sprinkler Device List</vt:lpstr>
      <vt:lpstr>Low Point Record-if blank noPDF</vt:lpstr>
      <vt:lpstr>Gauges Record-if blank noPDF</vt:lpstr>
      <vt:lpstr>Fire Hydrant Form</vt:lpstr>
      <vt:lpstr>Sequence of Events CONDENSED</vt:lpstr>
      <vt:lpstr>Sequence of Events -EXTENDED</vt:lpstr>
      <vt:lpstr>'SPR Coverpage'!ABC10REPLACE</vt:lpstr>
      <vt:lpstr>'ULC Coverpage'!ABC10REPLACE</vt:lpstr>
      <vt:lpstr>'SPR Coverpage'!ABC20REPLACE</vt:lpstr>
      <vt:lpstr>'ULC Coverpage'!ABC20REPLACE</vt:lpstr>
      <vt:lpstr>'SPR Coverpage'!ABC25REPLACE</vt:lpstr>
      <vt:lpstr>'ULC Coverpage'!ABC25REPLACE</vt:lpstr>
      <vt:lpstr>'SPR Coverpage'!ABC5REPLACE</vt:lpstr>
      <vt:lpstr>'ULC Coverpage'!ABC5REPLACE</vt:lpstr>
      <vt:lpstr>'SPR Coverpage'!ELUBATTCELL</vt:lpstr>
      <vt:lpstr>'ULC Coverpage'!ELUBATTCELL</vt:lpstr>
      <vt:lpstr>'SPR Coverpage'!HeadRow</vt:lpstr>
      <vt:lpstr>'ULC Coverpage'!HeadRow</vt:lpstr>
      <vt:lpstr>'APPENDIX C1+C2.13 2.14 2.15'!Print_Area</vt:lpstr>
      <vt:lpstr>'C3.1FieldDeviceTesting-Legend'!Print_Area</vt:lpstr>
      <vt:lpstr>'DEFICIENCY SUMMARY'!Print_Area</vt:lpstr>
      <vt:lpstr>'ELU only'!Print_Area</vt:lpstr>
      <vt:lpstr>'ELU, EXT, HOSES'!Print_Area</vt:lpstr>
      <vt:lpstr>'EXT only'!Print_Area</vt:lpstr>
      <vt:lpstr>'Fire Hydrant Form'!Print_Area</vt:lpstr>
      <vt:lpstr>'Gauges Record-if blank noPDF'!Print_Area</vt:lpstr>
      <vt:lpstr>'HOSES only'!Print_Area</vt:lpstr>
      <vt:lpstr>'LOG REPORT C3.2- Device Record'!Print_Area</vt:lpstr>
      <vt:lpstr>'Low Point Record-if blank noPDF'!Print_Area</vt:lpstr>
      <vt:lpstr>'NFPA 25 Annual Checklist'!Print_Area</vt:lpstr>
      <vt:lpstr>'NFPA 25 Quart &amp; Semi Checklist'!Print_Area</vt:lpstr>
      <vt:lpstr>'Sequence of Events CONDENSED'!Print_Area</vt:lpstr>
      <vt:lpstr>'Sequence of Events -EXTENDED'!Print_Area</vt:lpstr>
      <vt:lpstr>'SPR Coverpage'!Print_Area</vt:lpstr>
      <vt:lpstr>'SPR Inspection Report Summary'!Print_Area</vt:lpstr>
      <vt:lpstr>'Sprinkler Device List'!Print_Area</vt:lpstr>
      <vt:lpstr>'ULC - C2.1-2.12'!Print_Area</vt:lpstr>
      <vt:lpstr>'ULC Coverpage'!Print_Area</vt:lpstr>
      <vt:lpstr>'ULC-extra-battery box'!Print_Area</vt:lpstr>
      <vt:lpstr>'ULC-extraPG-3+ annunciators'!Print_Area</vt:lpstr>
      <vt:lpstr>'ULC-extra-Power Supply|Booster'!Print_Area</vt:lpstr>
      <vt:lpstr>'ELU only'!Print_Titles</vt:lpstr>
      <vt:lpstr>'ELU, EXT, HOSES'!Print_Titles</vt:lpstr>
      <vt:lpstr>'EXT only'!Print_Titles</vt:lpstr>
      <vt:lpstr>'Fire Hydrant Form'!Print_Titles</vt:lpstr>
      <vt:lpstr>'Gauges Record-if blank noPDF'!Print_Titles</vt:lpstr>
      <vt:lpstr>'HOSES only'!Print_Titles</vt:lpstr>
      <vt:lpstr>'LOG REPORT C3.2- Device Record'!Print_Titles</vt:lpstr>
      <vt:lpstr>'Low Point Record-if blank noPDF'!Print_Titles</vt:lpstr>
      <vt:lpstr>'NFPA 25 Annual Checklist'!Print_Titles</vt:lpstr>
      <vt:lpstr>'NFPA 25 Quart &amp; Semi Checklist'!Print_Titles</vt:lpstr>
      <vt:lpstr>'Sprinkler Device List'!Print_Titles</vt:lpstr>
      <vt:lpstr>'ULC - C2.1-2.12'!Print_Titles</vt:lpstr>
      <vt:lpstr>'ULC-extra-battery box'!Print_Titles</vt:lpstr>
      <vt:lpstr>'ULC-extraPG-3+ annunciators'!Print_Titles</vt:lpstr>
      <vt:lpstr>'ULC-extra-Power Supply|Booster'!Print_Titles</vt:lpstr>
      <vt:lpstr>'SPR Coverpage'!RECOMMEND</vt:lpstr>
      <vt:lpstr>'ULC Coverpage'!RECOMMEND</vt:lpstr>
      <vt:lpstr>'SPR Coverpage'!REMARKS</vt:lpstr>
      <vt:lpstr>'ULC Coverpage'!REMARKS</vt:lpstr>
      <vt:lpstr>'SPR Coverpage'!SACELL</vt:lpstr>
      <vt:lpstr>'ULC Coverpage'!SACELL</vt:lpstr>
      <vt:lpstr>'SPR Coverpage'!SAOLD</vt:lpstr>
      <vt:lpstr>'ULC Coverpage'!SAOLD</vt:lpstr>
    </vt:vector>
  </TitlesOfParts>
  <Manager/>
  <Company>Canada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Tanya.Weston@cantec.ca</dc:creator>
  <cp:keywords/>
  <dc:description/>
  <cp:lastModifiedBy>Jamie Sullivan-Phillips</cp:lastModifiedBy>
  <cp:revision/>
  <cp:lastPrinted>2024-11-29T17:35:23Z</cp:lastPrinted>
  <dcterms:created xsi:type="dcterms:W3CDTF">2001-07-11T22:32:57Z</dcterms:created>
  <dcterms:modified xsi:type="dcterms:W3CDTF">2025-05-22T21:14:08Z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0x0101005B621A17B49B1A499E9B20A73F714F53</vt:lpwstr>
  </property>
  <property fmtid="{D5CDD505-2E9C-101B-9397-08002B2CF9AE}" pid="3" name="Order">
    <vt:r8>17805000</vt:r8>
  </property>
  <property fmtid="{D5CDD505-2E9C-101B-9397-08002B2CF9AE}" pid="4" name="MediaServiceImageTags">
    <vt:lpwstr/>
  </property>
</Properties>
</file>