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C#\Office\ExcelRAddIn\Tests\"/>
    </mc:Choice>
  </mc:AlternateContent>
  <xr:revisionPtr revIDLastSave="0" documentId="13_ncr:1_{13D28300-AF5A-40F5-937D-1F15F9960A17}" xr6:coauthVersionLast="47" xr6:coauthVersionMax="47" xr10:uidLastSave="{00000000-0000-0000-0000-000000000000}"/>
  <bookViews>
    <workbookView xWindow="-108" yWindow="-108" windowWidth="23256" windowHeight="12456" activeTab="3" xr2:uid="{50B7C16F-1F43-49BC-BE39-E8B7F3A34E3A}"/>
  </bookViews>
  <sheets>
    <sheet name="References" sheetId="1" r:id="rId1"/>
    <sheet name="Libraries" sheetId="2" r:id="rId2"/>
    <sheet name="Decathlon Data" sheetId="3" r:id="rId3"/>
    <sheet name="Principal Component Analysi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2" i="4" l="1" a="1"/>
  <c r="O72" i="4" s="1"/>
  <c r="D179" i="4" a="1"/>
  <c r="D155" i="4" a="1"/>
  <c r="D131" i="4" a="1"/>
  <c r="D107" i="4" a="1"/>
  <c r="D106" i="4" a="1"/>
  <c r="D94" i="4" a="1"/>
  <c r="D83" i="4" a="1"/>
  <c r="D72" i="4" a="1"/>
  <c r="D71" i="4" a="1"/>
  <c r="D58" i="4" a="1"/>
  <c r="D57" i="4" a="1"/>
  <c r="E40" i="4" a="1"/>
  <c r="P13" i="4" a="1"/>
  <c r="E16" i="4" a="1"/>
  <c r="E15" i="4" a="1"/>
  <c r="E14" i="4" a="1"/>
  <c r="E12" i="4" a="1"/>
  <c r="D12" i="4" a="1"/>
  <c r="B12" i="4" a="1"/>
  <c r="D3" i="4" a="1"/>
  <c r="D2" i="4" a="1"/>
  <c r="D2" i="3" a="1"/>
  <c r="C6" i="2" a="1"/>
  <c r="C5" i="2" a="1"/>
  <c r="C4" i="2" a="1"/>
  <c r="C3" i="2" a="1"/>
  <c r="C2" i="2" a="1"/>
  <c r="D179" i="4" l="1"/>
  <c r="D155" i="4"/>
  <c r="D131" i="4"/>
  <c r="D107" i="4"/>
  <c r="D106" i="4"/>
  <c r="D94" i="4"/>
  <c r="D83" i="4"/>
  <c r="D72" i="4"/>
  <c r="D71" i="4"/>
  <c r="D58" i="4"/>
  <c r="D57" i="4"/>
  <c r="E40" i="4"/>
  <c r="P13" i="4"/>
  <c r="E16" i="4"/>
  <c r="E15" i="4"/>
  <c r="E14" i="4"/>
  <c r="AC13" i="4"/>
  <c r="E12" i="4"/>
  <c r="D12" i="4"/>
  <c r="B12" i="4"/>
  <c r="D3" i="4"/>
  <c r="D2" i="4"/>
  <c r="D2" i="3"/>
  <c r="C6" i="2"/>
  <c r="C5" i="2"/>
  <c r="C4" i="2"/>
  <c r="C3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<sst xmlns="http://schemas.openxmlformats.org/spreadsheetml/2006/main" count="32" uniqueCount="32">
  <si>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Procedure</t>
  </si>
  <si>
    <t>Reference</t>
  </si>
  <si>
    <t>library(tidyverse)</t>
  </si>
  <si>
    <t>library(ggpubr)</t>
  </si>
  <si>
    <t>library(MASS)</t>
  </si>
  <si>
    <t>library(caret)</t>
  </si>
  <si>
    <t>Principal Component Analysis</t>
  </si>
  <si>
    <t>Principal Component Analysis in R: prcomp vs princomp - Articles - STHDA</t>
  </si>
  <si>
    <t>library(factoextra)</t>
  </si>
  <si>
    <t>decathlon2</t>
  </si>
  <si>
    <t>decathlon2.active &lt;- decathlon2[1:23, 1:10]</t>
  </si>
  <si>
    <t>head(decathlon2.active[, 1:6])</t>
  </si>
  <si>
    <t>res.pca &lt;- prcomp(decathlon2.active, scale = TRUE)</t>
  </si>
  <si>
    <t>plot(fviz_eig(res.pca))</t>
  </si>
  <si>
    <t>fviz_pca_ind(res.pca,
             col.ind = "cos2", # Color by the quality of representation
             gradient.cols = c("#00AFBB", "#E7B800", "#FC4E07"),
             repel = TRUE     # Avoid text overlapping
             )</t>
  </si>
  <si>
    <t>fviz_pca_var(res.pca,
             col.var = "contrib", # Color by contributions to the PC
             gradient.cols = c("#00AFBB", "#E7B800", "#FC4E07"),
             repel = TRUE     # Avoid text overlapping
             )</t>
  </si>
  <si>
    <t xml:space="preserve">fviz_pca_biplot(res.pca, repel = TRUE,
                col.var = "#2E9FDF", # Variables color
                col.ind = "#696969"  # Individuals color
                )			 </t>
  </si>
  <si>
    <t># Eigenvalues</t>
  </si>
  <si>
    <t>eig.val &lt;- get_eigenvalue(res.pca)</t>
  </si>
  <si>
    <t>eig.val</t>
  </si>
  <si>
    <t># Results for Variables</t>
  </si>
  <si>
    <t>res.var &lt;- get_pca_var(res.pca)</t>
  </si>
  <si>
    <t># Results for individuals</t>
  </si>
  <si>
    <t>res.ind &lt;- get_pca_ind(res.pca)</t>
  </si>
  <si>
    <t>res.var$coord</t>
  </si>
  <si>
    <t>res.var$contrib</t>
  </si>
  <si>
    <t>res.var$cos2</t>
  </si>
  <si>
    <t>res.ind$coord</t>
  </si>
  <si>
    <t>res.ind$contrib</t>
  </si>
  <si>
    <t>res.ind$cos2</t>
  </si>
  <si>
    <t>var.cos2 = var.coord^2</t>
  </si>
  <si>
    <t>var.coord = loadings * the component standard deviations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</si>
</sst>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2" borderId="1" xfId="0" applyFont="1" applyFill="1" applyBorder="1"/>
    <xf numFmtId="0" fontId="1" fillId="2" borderId="2" xfId="0" applyFont="1" applyFill="1" applyBorder="1"/>
    <xf numFmtId="11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556260</xdr:colOff>
      <xdr:row>40</xdr:row>
      <xdr:rowOff>129540</xdr:rowOff>
    </xdr:from>
    <xdr:to>
      <xdr:col>8</xdr:col>
      <xdr:colOff>381000</xdr:colOff>
      <xdr:row>49</xdr:row>
      <xdr:rowOff>723900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8ECDE3-701B-4565-F60F-3E52BE2A3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1040" y="7444740"/>
          <a:ext cx="2240280" cy="2240280"/>
        </a:xfrm>
        <a:prstGeom prst="rect">
          <a:avLst/>
        </a:prstGeom>
        <a:solidFill>
          <a:sysClr val="window" lastClr="FFFFFF"/>
        </a:solidFill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F204F1-8B2C-46A1-B442-11DE437C6B9C}" name="ReferenceTable" displayName="ReferenceTable" ref="B2:C3" totalsRowShown="0" headerRowDxfId="2" headerRowBorderDxfId="1" tableBorderDxfId="0">
  <autoFilter ref="B2:C3" xr:uid="{C0F204F1-8B2C-46A1-B442-11DE437C6B9C}"/>
  <tableColumns count="2">
    <tableColumn id="1" xr3:uid="{8DF930DD-3DBD-41FC-A694-92CDEBE494E2}" name="Procedure"/>
    <tableColumn id="2" xr3:uid="{30CF22AE-5CE5-488B-BDCC-4A3D5A9D09A3}" name="Refer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www.sthda.com/english/articles/31-principal-component-methods-in-r-practical-guide/118-principal-component-analysis-in-r-prcomp-vs-princomp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7C61E-B130-43A8-B587-AFA1A915677E}">
  <dimension ref="B2:C3"/>
  <sheetViews>
    <sheetView workbookViewId="0">
      <selection activeCell="B3" sqref="B3"/>
    </sheetView>
  </sheetViews>
  <sheetFormatPr defaultRowHeight="14.4" x14ac:dyDescent="0.3"/>
  <cols>
    <col min="2" max="2" width="26.77734375" bestFit="1" customWidth="1"/>
    <col min="3" max="3" width="61.5546875" bestFit="1" customWidth="1"/>
  </cols>
  <sheetData>
    <row r="2" spans="2:3" x14ac:dyDescent="0.3">
      <c r="B2" s="2" t="s">
        <v>0</v>
      </c>
      <c r="C2" s="3" t="s">
        <v>1</v>
      </c>
    </row>
    <row r="3" spans="2:3" x14ac:dyDescent="0.3">
      <c r="B3" t="s">
        <v>6</v>
      </c>
      <c r="C3" s="1" t="s">
        <v>7</v>
      </c>
    </row>
  </sheetData>
  <hyperlinks>
    <hyperlink ref="C3" r:id="rId1" display="http://www.sthda.com/english/articles/31-principal-component-methods-in-r-practical-guide/118-principal-component-analysis-in-r-prcomp-vs-princomp/" xr:uid="{9241946D-D5C5-4D5A-8BFD-BC3424917EDB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5B69-A447-489A-A7FC-DE21E290C7AB}">
  <dimension ref="B2:X6"/>
  <sheetViews>
    <sheetView workbookViewId="0">
      <selection activeCell="B7" sqref="B7"/>
    </sheetView>
  </sheetViews>
  <sheetFormatPr defaultRowHeight="14.4" x14ac:dyDescent="0.3"/>
  <cols>
    <col min="2" max="2" width="22" customWidth="1"/>
  </cols>
  <sheetData>
    <row r="2" spans="2:24" x14ac:dyDescent="0.3">
      <c r="B2" t="s">
        <v>2</v>
      </c>
      <c r="C2" t="str" cm="1">
        <f t="array" ref="C2:T2">TRANSPOSE(_xll.RScript.Evaluate(B2))</f>
        <v>lubridate</v>
      </c>
      <c r="D2" t="str">
        <v>forcats</v>
      </c>
      <c r="E2" t="str">
        <v>stringr</v>
      </c>
      <c r="F2" t="str">
        <v>dplyr</v>
      </c>
      <c r="G2" t="str">
        <v>purrr</v>
      </c>
      <c r="H2" t="str">
        <v>readr</v>
      </c>
      <c r="I2" t="str">
        <v>tidyr</v>
      </c>
      <c r="J2" t="str">
        <v>tibble</v>
      </c>
      <c r="K2" t="str">
        <v>tidyverse</v>
      </c>
      <c r="L2" t="str">
        <v>factoextra</v>
      </c>
      <c r="M2" t="str">
        <v>ggplot2</v>
      </c>
      <c r="N2" t="str">
        <v>stats</v>
      </c>
      <c r="O2" t="str">
        <v>graphics</v>
      </c>
      <c r="P2" t="str">
        <v>grDevices</v>
      </c>
      <c r="Q2" t="str">
        <v>utils</v>
      </c>
      <c r="R2" t="str">
        <v>datasets</v>
      </c>
      <c r="S2" t="str">
        <v>methods</v>
      </c>
      <c r="T2" t="str">
        <v>base</v>
      </c>
    </row>
    <row r="3" spans="2:24" x14ac:dyDescent="0.3">
      <c r="B3" t="s">
        <v>3</v>
      </c>
      <c r="C3" t="str" cm="1">
        <f t="array" ref="C3:U3">TRANSPOSE(_xll.RScript.Evaluate(B3))</f>
        <v>ggpubr</v>
      </c>
      <c r="D3" t="str">
        <v>lubridate</v>
      </c>
      <c r="E3" t="str">
        <v>forcats</v>
      </c>
      <c r="F3" t="str">
        <v>stringr</v>
      </c>
      <c r="G3" t="str">
        <v>dplyr</v>
      </c>
      <c r="H3" t="str">
        <v>purrr</v>
      </c>
      <c r="I3" t="str">
        <v>readr</v>
      </c>
      <c r="J3" t="str">
        <v>tidyr</v>
      </c>
      <c r="K3" t="str">
        <v>tibble</v>
      </c>
      <c r="L3" t="str">
        <v>tidyverse</v>
      </c>
      <c r="M3" t="str">
        <v>factoextra</v>
      </c>
      <c r="N3" t="str">
        <v>ggplot2</v>
      </c>
      <c r="O3" t="str">
        <v>stats</v>
      </c>
      <c r="P3" t="str">
        <v>graphics</v>
      </c>
      <c r="Q3" t="str">
        <v>grDevices</v>
      </c>
      <c r="R3" t="str">
        <v>utils</v>
      </c>
      <c r="S3" t="str">
        <v>datasets</v>
      </c>
      <c r="T3" t="str">
        <v>methods</v>
      </c>
      <c r="U3" t="str">
        <v>base</v>
      </c>
    </row>
    <row r="4" spans="2:24" x14ac:dyDescent="0.3">
      <c r="B4" t="s">
        <v>4</v>
      </c>
      <c r="C4" t="str" cm="1">
        <f t="array" ref="C4:V4">TRANSPOSE(_xll.RScript.Evaluate(B4))</f>
        <v>MASS</v>
      </c>
      <c r="D4" t="str">
        <v>ggpubr</v>
      </c>
      <c r="E4" t="str">
        <v>lubridate</v>
      </c>
      <c r="F4" t="str">
        <v>forcats</v>
      </c>
      <c r="G4" t="str">
        <v>stringr</v>
      </c>
      <c r="H4" t="str">
        <v>dplyr</v>
      </c>
      <c r="I4" t="str">
        <v>purrr</v>
      </c>
      <c r="J4" t="str">
        <v>readr</v>
      </c>
      <c r="K4" t="str">
        <v>tidyr</v>
      </c>
      <c r="L4" t="str">
        <v>tibble</v>
      </c>
      <c r="M4" t="str">
        <v>tidyverse</v>
      </c>
      <c r="N4" t="str">
        <v>factoextra</v>
      </c>
      <c r="O4" t="str">
        <v>ggplot2</v>
      </c>
      <c r="P4" t="str">
        <v>stats</v>
      </c>
      <c r="Q4" t="str">
        <v>graphics</v>
      </c>
      <c r="R4" t="str">
        <v>grDevices</v>
      </c>
      <c r="S4" t="str">
        <v>utils</v>
      </c>
      <c r="T4" t="str">
        <v>datasets</v>
      </c>
      <c r="U4" t="str">
        <v>methods</v>
      </c>
      <c r="V4" t="str">
        <v>base</v>
      </c>
    </row>
    <row r="5" spans="2:24" x14ac:dyDescent="0.3">
      <c r="B5" t="s">
        <v>5</v>
      </c>
      <c r="C5" t="str" cm="1">
        <f t="array" ref="C5:X5">TRANSPOSE(_xll.RScript.Evaluate(B5))</f>
        <v>caret</v>
      </c>
      <c r="D5" t="str">
        <v>lattice</v>
      </c>
      <c r="E5" t="str">
        <v>MASS</v>
      </c>
      <c r="F5" t="str">
        <v>ggpubr</v>
      </c>
      <c r="G5" t="str">
        <v>lubridate</v>
      </c>
      <c r="H5" t="str">
        <v>forcats</v>
      </c>
      <c r="I5" t="str">
        <v>stringr</v>
      </c>
      <c r="J5" t="str">
        <v>dplyr</v>
      </c>
      <c r="K5" t="str">
        <v>purrr</v>
      </c>
      <c r="L5" t="str">
        <v>readr</v>
      </c>
      <c r="M5" t="str">
        <v>tidyr</v>
      </c>
      <c r="N5" t="str">
        <v>tibble</v>
      </c>
      <c r="O5" t="str">
        <v>tidyverse</v>
      </c>
      <c r="P5" t="str">
        <v>factoextra</v>
      </c>
      <c r="Q5" t="str">
        <v>ggplot2</v>
      </c>
      <c r="R5" t="str">
        <v>stats</v>
      </c>
      <c r="S5" t="str">
        <v>graphics</v>
      </c>
      <c r="T5" t="str">
        <v>grDevices</v>
      </c>
      <c r="U5" t="str">
        <v>utils</v>
      </c>
      <c r="V5" t="str">
        <v>datasets</v>
      </c>
      <c r="W5" t="str">
        <v>methods</v>
      </c>
      <c r="X5" t="str">
        <v>base</v>
      </c>
    </row>
    <row r="6" spans="2:24" x14ac:dyDescent="0.3">
      <c r="B6" t="s">
        <v>8</v>
      </c>
      <c r="C6" t="str" cm="1">
        <f t="array" ref="C6:X6">TRANSPOSE(_xll.RScript.Evaluate(B6))</f>
        <v>caret</v>
      </c>
      <c r="D6" t="str">
        <v>lattice</v>
      </c>
      <c r="E6" t="str">
        <v>MASS</v>
      </c>
      <c r="F6" t="str">
        <v>ggpubr</v>
      </c>
      <c r="G6" t="str">
        <v>lubridate</v>
      </c>
      <c r="H6" t="str">
        <v>forcats</v>
      </c>
      <c r="I6" t="str">
        <v>stringr</v>
      </c>
      <c r="J6" t="str">
        <v>dplyr</v>
      </c>
      <c r="K6" t="str">
        <v>purrr</v>
      </c>
      <c r="L6" t="str">
        <v>readr</v>
      </c>
      <c r="M6" t="str">
        <v>tidyr</v>
      </c>
      <c r="N6" t="str">
        <v>tibble</v>
      </c>
      <c r="O6" t="str">
        <v>tidyverse</v>
      </c>
      <c r="P6" t="str">
        <v>factoextra</v>
      </c>
      <c r="Q6" t="str">
        <v>ggplot2</v>
      </c>
      <c r="R6" t="str">
        <v>stats</v>
      </c>
      <c r="S6" t="str">
        <v>graphics</v>
      </c>
      <c r="T6" t="str">
        <v>grDevices</v>
      </c>
      <c r="U6" t="str">
        <v>utils</v>
      </c>
      <c r="V6" t="str">
        <v>datasets</v>
      </c>
      <c r="W6" t="str">
        <v>methods</v>
      </c>
      <c r="X6" t="str">
        <v>base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0DA57-8A3F-4518-B1CD-669E1A7E6AE8}">
  <dimension ref="B2:Q29"/>
  <sheetViews>
    <sheetView workbookViewId="0">
      <selection activeCell="B2" sqref="B2"/>
    </sheetView>
  </sheetViews>
  <sheetFormatPr defaultRowHeight="14.4" x14ac:dyDescent="0.3"/>
  <cols>
    <col min="1" max="1" width="6" customWidth="1"/>
    <col min="2" max="2" width="21.109375" bestFit="1" customWidth="1"/>
    <col min="3" max="3" width="3.88671875" customWidth="1"/>
    <col min="4" max="4" width="10.33203125" customWidth="1"/>
    <col min="5" max="5" width="5.44140625" bestFit="1" customWidth="1"/>
    <col min="6" max="6" width="11.33203125" bestFit="1" customWidth="1"/>
    <col min="7" max="7" width="10.77734375" bestFit="1" customWidth="1"/>
    <col min="8" max="8" width="11.109375" bestFit="1" customWidth="1"/>
    <col min="9" max="9" width="10.5546875" bestFit="1" customWidth="1"/>
    <col min="12" max="12" width="12.5546875" bestFit="1" customWidth="1"/>
    <col min="13" max="13" width="9" customWidth="1"/>
    <col min="14" max="14" width="10.88671875" customWidth="1"/>
    <col min="15" max="15" width="10.21875" customWidth="1"/>
    <col min="16" max="16" width="11.33203125" customWidth="1"/>
  </cols>
  <sheetData>
    <row r="2" spans="2:17" x14ac:dyDescent="0.3">
      <c r="B2" t="s">
        <v>9</v>
      </c>
      <c r="D2" t="str" cm="1">
        <f t="array" ref="D2:Q29">_xll.RScript.Evaluate(B2)</f>
        <v>Index</v>
      </c>
      <c r="E2" t="str">
        <v>X100m</v>
      </c>
      <c r="F2" t="str">
        <v>Long.jump</v>
      </c>
      <c r="G2" t="str">
        <v>Shot.put</v>
      </c>
      <c r="H2" t="str">
        <v>High.jump</v>
      </c>
      <c r="I2" t="str">
        <v>X400m</v>
      </c>
      <c r="J2" t="str">
        <v>X110m.hurdle</v>
      </c>
      <c r="K2" t="str">
        <v>Discus</v>
      </c>
      <c r="L2" t="str">
        <v>Pole.vault</v>
      </c>
      <c r="M2" t="str">
        <v>Javeline</v>
      </c>
      <c r="N2" t="str">
        <v>X1500m</v>
      </c>
      <c r="O2" t="str">
        <v>Rank</v>
      </c>
      <c r="P2" t="str">
        <v>Points</v>
      </c>
      <c r="Q2" t="str">
        <v>Competition</v>
      </c>
    </row>
    <row r="3" spans="2:17" x14ac:dyDescent="0.3">
      <c r="D3" t="str">
        <v>SEBRLE</v>
      </c>
      <c r="E3">
        <v>11.04</v>
      </c>
      <c r="F3">
        <v>7.58</v>
      </c>
      <c r="G3">
        <v>14.83</v>
      </c>
      <c r="H3">
        <v>2.0699999999999998</v>
      </c>
      <c r="I3">
        <v>49.81</v>
      </c>
      <c r="J3">
        <v>14.69</v>
      </c>
      <c r="K3">
        <v>43.75</v>
      </c>
      <c r="L3">
        <v>5.0199999999999996</v>
      </c>
      <c r="M3">
        <v>63.19</v>
      </c>
      <c r="N3">
        <v>291.7</v>
      </c>
      <c r="O3">
        <v>1</v>
      </c>
      <c r="P3">
        <v>8217</v>
      </c>
      <c r="Q3" t="str">
        <v>Decastar</v>
      </c>
    </row>
    <row r="4" spans="2:17" x14ac:dyDescent="0.3">
      <c r="D4" t="str">
        <v>CLAY</v>
      </c>
      <c r="E4">
        <v>10.76</v>
      </c>
      <c r="F4">
        <v>7.4</v>
      </c>
      <c r="G4">
        <v>14.26</v>
      </c>
      <c r="H4">
        <v>1.86</v>
      </c>
      <c r="I4">
        <v>49.37</v>
      </c>
      <c r="J4">
        <v>14.05</v>
      </c>
      <c r="K4">
        <v>50.72</v>
      </c>
      <c r="L4">
        <v>4.92</v>
      </c>
      <c r="M4">
        <v>60.15</v>
      </c>
      <c r="N4">
        <v>301.5</v>
      </c>
      <c r="O4">
        <v>2</v>
      </c>
      <c r="P4">
        <v>8122</v>
      </c>
      <c r="Q4" t="str">
        <v>Decastar</v>
      </c>
    </row>
    <row r="5" spans="2:17" x14ac:dyDescent="0.3">
      <c r="D5" t="str">
        <v>BERNARD</v>
      </c>
      <c r="E5">
        <v>11.02</v>
      </c>
      <c r="F5">
        <v>7.23</v>
      </c>
      <c r="G5">
        <v>14.25</v>
      </c>
      <c r="H5">
        <v>1.92</v>
      </c>
      <c r="I5">
        <v>48.93</v>
      </c>
      <c r="J5">
        <v>14.99</v>
      </c>
      <c r="K5">
        <v>40.869999999999997</v>
      </c>
      <c r="L5">
        <v>5.32</v>
      </c>
      <c r="M5">
        <v>62.77</v>
      </c>
      <c r="N5">
        <v>280.10000000000002</v>
      </c>
      <c r="O5">
        <v>4</v>
      </c>
      <c r="P5">
        <v>8067</v>
      </c>
      <c r="Q5" t="str">
        <v>Decastar</v>
      </c>
    </row>
    <row r="6" spans="2:17" x14ac:dyDescent="0.3">
      <c r="D6" t="str">
        <v>YURKOV</v>
      </c>
      <c r="E6">
        <v>11.34</v>
      </c>
      <c r="F6">
        <v>7.09</v>
      </c>
      <c r="G6">
        <v>15.19</v>
      </c>
      <c r="H6">
        <v>2.1</v>
      </c>
      <c r="I6">
        <v>50.42</v>
      </c>
      <c r="J6">
        <v>15.31</v>
      </c>
      <c r="K6">
        <v>46.26</v>
      </c>
      <c r="L6">
        <v>4.72</v>
      </c>
      <c r="M6">
        <v>63.44</v>
      </c>
      <c r="N6">
        <v>276.39999999999998</v>
      </c>
      <c r="O6">
        <v>5</v>
      </c>
      <c r="P6">
        <v>8036</v>
      </c>
      <c r="Q6" t="str">
        <v>Decastar</v>
      </c>
    </row>
    <row r="7" spans="2:17" x14ac:dyDescent="0.3">
      <c r="D7" t="str">
        <v>ZSIVOCZKY</v>
      </c>
      <c r="E7">
        <v>11.13</v>
      </c>
      <c r="F7">
        <v>7.3</v>
      </c>
      <c r="G7">
        <v>13.48</v>
      </c>
      <c r="H7">
        <v>2.0099999999999998</v>
      </c>
      <c r="I7">
        <v>48.62</v>
      </c>
      <c r="J7">
        <v>14.17</v>
      </c>
      <c r="K7">
        <v>45.67</v>
      </c>
      <c r="L7">
        <v>4.42</v>
      </c>
      <c r="M7">
        <v>55.37</v>
      </c>
      <c r="N7">
        <v>268</v>
      </c>
      <c r="O7">
        <v>7</v>
      </c>
      <c r="P7">
        <v>8004</v>
      </c>
      <c r="Q7" t="str">
        <v>Decastar</v>
      </c>
    </row>
    <row r="8" spans="2:17" x14ac:dyDescent="0.3">
      <c r="D8" t="str">
        <v>McMULLEN</v>
      </c>
      <c r="E8">
        <v>10.83</v>
      </c>
      <c r="F8">
        <v>7.31</v>
      </c>
      <c r="G8">
        <v>13.76</v>
      </c>
      <c r="H8">
        <v>2.13</v>
      </c>
      <c r="I8">
        <v>49.91</v>
      </c>
      <c r="J8">
        <v>14.38</v>
      </c>
      <c r="K8">
        <v>44.41</v>
      </c>
      <c r="L8">
        <v>4.42</v>
      </c>
      <c r="M8">
        <v>56.37</v>
      </c>
      <c r="N8">
        <v>285.10000000000002</v>
      </c>
      <c r="O8">
        <v>8</v>
      </c>
      <c r="P8">
        <v>7995</v>
      </c>
      <c r="Q8" t="str">
        <v>Decastar</v>
      </c>
    </row>
    <row r="9" spans="2:17" x14ac:dyDescent="0.3">
      <c r="D9" t="str">
        <v>MARTINEAU</v>
      </c>
      <c r="E9">
        <v>11.64</v>
      </c>
      <c r="F9">
        <v>6.81</v>
      </c>
      <c r="G9">
        <v>14.57</v>
      </c>
      <c r="H9">
        <v>1.95</v>
      </c>
      <c r="I9">
        <v>50.14</v>
      </c>
      <c r="J9">
        <v>14.93</v>
      </c>
      <c r="K9">
        <v>47.6</v>
      </c>
      <c r="L9">
        <v>4.92</v>
      </c>
      <c r="M9">
        <v>52.33</v>
      </c>
      <c r="N9">
        <v>262.10000000000002</v>
      </c>
      <c r="O9">
        <v>9</v>
      </c>
      <c r="P9">
        <v>7802</v>
      </c>
      <c r="Q9" t="str">
        <v>Decastar</v>
      </c>
    </row>
    <row r="10" spans="2:17" x14ac:dyDescent="0.3">
      <c r="D10" t="str">
        <v>HERNU</v>
      </c>
      <c r="E10">
        <v>11.37</v>
      </c>
      <c r="F10">
        <v>7.56</v>
      </c>
      <c r="G10">
        <v>14.41</v>
      </c>
      <c r="H10">
        <v>1.86</v>
      </c>
      <c r="I10">
        <v>51.1</v>
      </c>
      <c r="J10">
        <v>15.06</v>
      </c>
      <c r="K10">
        <v>44.99</v>
      </c>
      <c r="L10">
        <v>4.82</v>
      </c>
      <c r="M10">
        <v>57.19</v>
      </c>
      <c r="N10">
        <v>285.10000000000002</v>
      </c>
      <c r="O10">
        <v>10</v>
      </c>
      <c r="P10">
        <v>7733</v>
      </c>
      <c r="Q10" t="str">
        <v>Decastar</v>
      </c>
    </row>
    <row r="11" spans="2:17" x14ac:dyDescent="0.3">
      <c r="D11" t="str">
        <v>BARRAS</v>
      </c>
      <c r="E11">
        <v>11.33</v>
      </c>
      <c r="F11">
        <v>6.97</v>
      </c>
      <c r="G11">
        <v>14.09</v>
      </c>
      <c r="H11">
        <v>1.95</v>
      </c>
      <c r="I11">
        <v>49.48</v>
      </c>
      <c r="J11">
        <v>14.48</v>
      </c>
      <c r="K11">
        <v>42.1</v>
      </c>
      <c r="L11">
        <v>4.72</v>
      </c>
      <c r="M11">
        <v>55.4</v>
      </c>
      <c r="N11">
        <v>282</v>
      </c>
      <c r="O11">
        <v>11</v>
      </c>
      <c r="P11">
        <v>7708</v>
      </c>
      <c r="Q11" t="str">
        <v>Decastar</v>
      </c>
    </row>
    <row r="12" spans="2:17" x14ac:dyDescent="0.3">
      <c r="D12" t="str">
        <v>NOOL</v>
      </c>
      <c r="E12">
        <v>11.33</v>
      </c>
      <c r="F12">
        <v>7.27</v>
      </c>
      <c r="G12">
        <v>12.68</v>
      </c>
      <c r="H12">
        <v>1.98</v>
      </c>
      <c r="I12">
        <v>49.2</v>
      </c>
      <c r="J12">
        <v>15.29</v>
      </c>
      <c r="K12">
        <v>37.92</v>
      </c>
      <c r="L12">
        <v>4.62</v>
      </c>
      <c r="M12">
        <v>57.44</v>
      </c>
      <c r="N12">
        <v>266.60000000000002</v>
      </c>
      <c r="O12">
        <v>12</v>
      </c>
      <c r="P12">
        <v>7651</v>
      </c>
      <c r="Q12" t="str">
        <v>Decastar</v>
      </c>
    </row>
    <row r="13" spans="2:17" x14ac:dyDescent="0.3">
      <c r="D13" t="str">
        <v>BOURGUIGNON</v>
      </c>
      <c r="E13">
        <v>11.36</v>
      </c>
      <c r="F13">
        <v>6.8</v>
      </c>
      <c r="G13">
        <v>13.46</v>
      </c>
      <c r="H13">
        <v>1.86</v>
      </c>
      <c r="I13">
        <v>51.16</v>
      </c>
      <c r="J13">
        <v>15.67</v>
      </c>
      <c r="K13">
        <v>40.49</v>
      </c>
      <c r="L13">
        <v>5.0199999999999996</v>
      </c>
      <c r="M13">
        <v>54.68</v>
      </c>
      <c r="N13">
        <v>291.7</v>
      </c>
      <c r="O13">
        <v>13</v>
      </c>
      <c r="P13">
        <v>7313</v>
      </c>
      <c r="Q13" t="str">
        <v>Decastar</v>
      </c>
    </row>
    <row r="14" spans="2:17" x14ac:dyDescent="0.3">
      <c r="D14" t="str">
        <v>Sebrle</v>
      </c>
      <c r="E14">
        <v>10.85</v>
      </c>
      <c r="F14">
        <v>7.84</v>
      </c>
      <c r="G14">
        <v>16.36</v>
      </c>
      <c r="H14">
        <v>2.12</v>
      </c>
      <c r="I14">
        <v>48.36</v>
      </c>
      <c r="J14">
        <v>14.05</v>
      </c>
      <c r="K14">
        <v>48.72</v>
      </c>
      <c r="L14">
        <v>5</v>
      </c>
      <c r="M14">
        <v>70.52</v>
      </c>
      <c r="N14">
        <v>280.01</v>
      </c>
      <c r="O14">
        <v>1</v>
      </c>
      <c r="P14">
        <v>8893</v>
      </c>
      <c r="Q14" t="str">
        <v>OlympicG</v>
      </c>
    </row>
    <row r="15" spans="2:17" x14ac:dyDescent="0.3">
      <c r="D15" t="str">
        <v>Clay</v>
      </c>
      <c r="E15">
        <v>10.44</v>
      </c>
      <c r="F15">
        <v>7.96</v>
      </c>
      <c r="G15">
        <v>15.23</v>
      </c>
      <c r="H15">
        <v>2.06</v>
      </c>
      <c r="I15">
        <v>49.19</v>
      </c>
      <c r="J15">
        <v>14.13</v>
      </c>
      <c r="K15">
        <v>50.11</v>
      </c>
      <c r="L15">
        <v>4.9000000000000004</v>
      </c>
      <c r="M15">
        <v>69.709999999999994</v>
      </c>
      <c r="N15">
        <v>282</v>
      </c>
      <c r="O15">
        <v>2</v>
      </c>
      <c r="P15">
        <v>8820</v>
      </c>
      <c r="Q15" t="str">
        <v>OlympicG</v>
      </c>
    </row>
    <row r="16" spans="2:17" x14ac:dyDescent="0.3">
      <c r="D16" t="str">
        <v>Karpov</v>
      </c>
      <c r="E16">
        <v>10.5</v>
      </c>
      <c r="F16">
        <v>7.81</v>
      </c>
      <c r="G16">
        <v>15.93</v>
      </c>
      <c r="H16">
        <v>2.09</v>
      </c>
      <c r="I16">
        <v>46.81</v>
      </c>
      <c r="J16">
        <v>13.97</v>
      </c>
      <c r="K16">
        <v>51.65</v>
      </c>
      <c r="L16">
        <v>4.5999999999999996</v>
      </c>
      <c r="M16">
        <v>55.54</v>
      </c>
      <c r="N16">
        <v>278.11</v>
      </c>
      <c r="O16">
        <v>3</v>
      </c>
      <c r="P16">
        <v>8725</v>
      </c>
      <c r="Q16" t="str">
        <v>OlympicG</v>
      </c>
    </row>
    <row r="17" spans="4:17" x14ac:dyDescent="0.3">
      <c r="D17" t="str">
        <v>Macey</v>
      </c>
      <c r="E17">
        <v>10.89</v>
      </c>
      <c r="F17">
        <v>7.47</v>
      </c>
      <c r="G17">
        <v>15.73</v>
      </c>
      <c r="H17">
        <v>2.15</v>
      </c>
      <c r="I17">
        <v>48.97</v>
      </c>
      <c r="J17">
        <v>14.56</v>
      </c>
      <c r="K17">
        <v>48.34</v>
      </c>
      <c r="L17">
        <v>4.4000000000000004</v>
      </c>
      <c r="M17">
        <v>58.46</v>
      </c>
      <c r="N17">
        <v>265.42</v>
      </c>
      <c r="O17">
        <v>4</v>
      </c>
      <c r="P17">
        <v>8414</v>
      </c>
      <c r="Q17" t="str">
        <v>OlympicG</v>
      </c>
    </row>
    <row r="18" spans="4:17" x14ac:dyDescent="0.3">
      <c r="D18" t="str">
        <v>Warners</v>
      </c>
      <c r="E18">
        <v>10.62</v>
      </c>
      <c r="F18">
        <v>7.74</v>
      </c>
      <c r="G18">
        <v>14.48</v>
      </c>
      <c r="H18">
        <v>1.97</v>
      </c>
      <c r="I18">
        <v>47.97</v>
      </c>
      <c r="J18">
        <v>14.01</v>
      </c>
      <c r="K18">
        <v>43.73</v>
      </c>
      <c r="L18">
        <v>4.9000000000000004</v>
      </c>
      <c r="M18">
        <v>55.39</v>
      </c>
      <c r="N18">
        <v>278.05</v>
      </c>
      <c r="O18">
        <v>5</v>
      </c>
      <c r="P18">
        <v>8343</v>
      </c>
      <c r="Q18" t="str">
        <v>OlympicG</v>
      </c>
    </row>
    <row r="19" spans="4:17" x14ac:dyDescent="0.3">
      <c r="D19" t="str">
        <v>Zsivoczky</v>
      </c>
      <c r="E19">
        <v>10.91</v>
      </c>
      <c r="F19">
        <v>7.14</v>
      </c>
      <c r="G19">
        <v>15.31</v>
      </c>
      <c r="H19">
        <v>2.12</v>
      </c>
      <c r="I19">
        <v>49.4</v>
      </c>
      <c r="J19">
        <v>14.95</v>
      </c>
      <c r="K19">
        <v>45.62</v>
      </c>
      <c r="L19">
        <v>4.7</v>
      </c>
      <c r="M19">
        <v>63.45</v>
      </c>
      <c r="N19">
        <v>269.54000000000002</v>
      </c>
      <c r="O19">
        <v>6</v>
      </c>
      <c r="P19">
        <v>8287</v>
      </c>
      <c r="Q19" t="str">
        <v>OlympicG</v>
      </c>
    </row>
    <row r="20" spans="4:17" x14ac:dyDescent="0.3">
      <c r="D20" t="str">
        <v>Hernu</v>
      </c>
      <c r="E20">
        <v>10.97</v>
      </c>
      <c r="F20">
        <v>7.19</v>
      </c>
      <c r="G20">
        <v>14.65</v>
      </c>
      <c r="H20">
        <v>2.0299999999999998</v>
      </c>
      <c r="I20">
        <v>48.73</v>
      </c>
      <c r="J20">
        <v>14.25</v>
      </c>
      <c r="K20">
        <v>44.72</v>
      </c>
      <c r="L20">
        <v>4.8</v>
      </c>
      <c r="M20">
        <v>57.76</v>
      </c>
      <c r="N20">
        <v>264.35000000000002</v>
      </c>
      <c r="O20">
        <v>7</v>
      </c>
      <c r="P20">
        <v>8237</v>
      </c>
      <c r="Q20" t="str">
        <v>OlympicG</v>
      </c>
    </row>
    <row r="21" spans="4:17" x14ac:dyDescent="0.3">
      <c r="D21" t="str">
        <v>Bernard</v>
      </c>
      <c r="E21">
        <v>10.69</v>
      </c>
      <c r="F21">
        <v>7.48</v>
      </c>
      <c r="G21">
        <v>14.8</v>
      </c>
      <c r="H21">
        <v>2.12</v>
      </c>
      <c r="I21">
        <v>49.13</v>
      </c>
      <c r="J21">
        <v>14.17</v>
      </c>
      <c r="K21">
        <v>44.75</v>
      </c>
      <c r="L21">
        <v>4.4000000000000004</v>
      </c>
      <c r="M21">
        <v>55.27</v>
      </c>
      <c r="N21">
        <v>276.31</v>
      </c>
      <c r="O21">
        <v>9</v>
      </c>
      <c r="P21">
        <v>8225</v>
      </c>
      <c r="Q21" t="str">
        <v>OlympicG</v>
      </c>
    </row>
    <row r="22" spans="4:17" x14ac:dyDescent="0.3">
      <c r="D22" t="str">
        <v>Schwarzl</v>
      </c>
      <c r="E22">
        <v>10.98</v>
      </c>
      <c r="F22">
        <v>7.49</v>
      </c>
      <c r="G22">
        <v>14.01</v>
      </c>
      <c r="H22">
        <v>1.94</v>
      </c>
      <c r="I22">
        <v>49.76</v>
      </c>
      <c r="J22">
        <v>14.25</v>
      </c>
      <c r="K22">
        <v>42.43</v>
      </c>
      <c r="L22">
        <v>5.0999999999999996</v>
      </c>
      <c r="M22">
        <v>56.32</v>
      </c>
      <c r="N22">
        <v>273.56</v>
      </c>
      <c r="O22">
        <v>10</v>
      </c>
      <c r="P22">
        <v>8102</v>
      </c>
      <c r="Q22" t="str">
        <v>OlympicG</v>
      </c>
    </row>
    <row r="23" spans="4:17" x14ac:dyDescent="0.3">
      <c r="D23" t="str">
        <v>Pogorelov</v>
      </c>
      <c r="E23">
        <v>10.95</v>
      </c>
      <c r="F23">
        <v>7.31</v>
      </c>
      <c r="G23">
        <v>15.1</v>
      </c>
      <c r="H23">
        <v>2.06</v>
      </c>
      <c r="I23">
        <v>50.79</v>
      </c>
      <c r="J23">
        <v>14.21</v>
      </c>
      <c r="K23">
        <v>44.6</v>
      </c>
      <c r="L23">
        <v>5</v>
      </c>
      <c r="M23">
        <v>53.45</v>
      </c>
      <c r="N23">
        <v>287.63</v>
      </c>
      <c r="O23">
        <v>11</v>
      </c>
      <c r="P23">
        <v>8084</v>
      </c>
      <c r="Q23" t="str">
        <v>OlympicG</v>
      </c>
    </row>
    <row r="24" spans="4:17" x14ac:dyDescent="0.3">
      <c r="D24" t="str">
        <v>Schoenbeck</v>
      </c>
      <c r="E24">
        <v>10.9</v>
      </c>
      <c r="F24">
        <v>7.3</v>
      </c>
      <c r="G24">
        <v>14.77</v>
      </c>
      <c r="H24">
        <v>1.88</v>
      </c>
      <c r="I24">
        <v>50.3</v>
      </c>
      <c r="J24">
        <v>14.34</v>
      </c>
      <c r="K24">
        <v>44.41</v>
      </c>
      <c r="L24">
        <v>5</v>
      </c>
      <c r="M24">
        <v>60.89</v>
      </c>
      <c r="N24">
        <v>278.82</v>
      </c>
      <c r="O24">
        <v>12</v>
      </c>
      <c r="P24">
        <v>8077</v>
      </c>
      <c r="Q24" t="str">
        <v>OlympicG</v>
      </c>
    </row>
    <row r="25" spans="4:17" x14ac:dyDescent="0.3">
      <c r="D25" t="str">
        <v>Barras</v>
      </c>
      <c r="E25">
        <v>11.14</v>
      </c>
      <c r="F25">
        <v>6.99</v>
      </c>
      <c r="G25">
        <v>14.91</v>
      </c>
      <c r="H25">
        <v>1.94</v>
      </c>
      <c r="I25">
        <v>49.41</v>
      </c>
      <c r="J25">
        <v>14.37</v>
      </c>
      <c r="K25">
        <v>44.83</v>
      </c>
      <c r="L25">
        <v>4.5999999999999996</v>
      </c>
      <c r="M25">
        <v>64.55</v>
      </c>
      <c r="N25">
        <v>267.08999999999997</v>
      </c>
      <c r="O25">
        <v>13</v>
      </c>
      <c r="P25">
        <v>8067</v>
      </c>
      <c r="Q25" t="str">
        <v>OlympicG</v>
      </c>
    </row>
    <row r="26" spans="4:17" x14ac:dyDescent="0.3">
      <c r="D26" t="str">
        <v>KARPOV</v>
      </c>
      <c r="E26">
        <v>11.02</v>
      </c>
      <c r="F26">
        <v>7.3</v>
      </c>
      <c r="G26">
        <v>14.77</v>
      </c>
      <c r="H26">
        <v>2.04</v>
      </c>
      <c r="I26">
        <v>48.37</v>
      </c>
      <c r="J26">
        <v>14.09</v>
      </c>
      <c r="K26">
        <v>48.95</v>
      </c>
      <c r="L26">
        <v>4.92</v>
      </c>
      <c r="M26">
        <v>50.31</v>
      </c>
      <c r="N26">
        <v>300.2</v>
      </c>
      <c r="O26">
        <v>3</v>
      </c>
      <c r="P26">
        <v>8099</v>
      </c>
      <c r="Q26" t="str">
        <v>Decastar</v>
      </c>
    </row>
    <row r="27" spans="4:17" x14ac:dyDescent="0.3">
      <c r="D27" t="str">
        <v>WARNERS</v>
      </c>
      <c r="E27">
        <v>11.11</v>
      </c>
      <c r="F27">
        <v>7.6</v>
      </c>
      <c r="G27">
        <v>14.31</v>
      </c>
      <c r="H27">
        <v>1.98</v>
      </c>
      <c r="I27">
        <v>48.68</v>
      </c>
      <c r="J27">
        <v>14.23</v>
      </c>
      <c r="K27">
        <v>41.1</v>
      </c>
      <c r="L27">
        <v>4.92</v>
      </c>
      <c r="M27">
        <v>51.77</v>
      </c>
      <c r="N27">
        <v>278.10000000000002</v>
      </c>
      <c r="O27">
        <v>6</v>
      </c>
      <c r="P27">
        <v>8030</v>
      </c>
      <c r="Q27" t="str">
        <v>Decastar</v>
      </c>
    </row>
    <row r="28" spans="4:17" x14ac:dyDescent="0.3">
      <c r="D28" t="str">
        <v>Nool</v>
      </c>
      <c r="E28">
        <v>10.8</v>
      </c>
      <c r="F28">
        <v>7.53</v>
      </c>
      <c r="G28">
        <v>14.26</v>
      </c>
      <c r="H28">
        <v>1.88</v>
      </c>
      <c r="I28">
        <v>48.81</v>
      </c>
      <c r="J28">
        <v>14.8</v>
      </c>
      <c r="K28">
        <v>42.05</v>
      </c>
      <c r="L28">
        <v>5.4</v>
      </c>
      <c r="M28">
        <v>61.33</v>
      </c>
      <c r="N28">
        <v>276.33</v>
      </c>
      <c r="O28">
        <v>8</v>
      </c>
      <c r="P28">
        <v>8235</v>
      </c>
      <c r="Q28" t="str">
        <v>OlympicG</v>
      </c>
    </row>
    <row r="29" spans="4:17" x14ac:dyDescent="0.3">
      <c r="D29" t="str">
        <v>Drews</v>
      </c>
      <c r="E29">
        <v>10.87</v>
      </c>
      <c r="F29">
        <v>7.38</v>
      </c>
      <c r="G29">
        <v>13.07</v>
      </c>
      <c r="H29">
        <v>1.88</v>
      </c>
      <c r="I29">
        <v>48.51</v>
      </c>
      <c r="J29">
        <v>14.01</v>
      </c>
      <c r="K29">
        <v>40.11</v>
      </c>
      <c r="L29">
        <v>5</v>
      </c>
      <c r="M29">
        <v>51.53</v>
      </c>
      <c r="N29">
        <v>274.20999999999998</v>
      </c>
      <c r="O29">
        <v>19</v>
      </c>
      <c r="P29">
        <v>7926</v>
      </c>
      <c r="Q29" t="str">
        <v>OlympicG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FA13-CD2F-4E9B-9D29-0BA1CBF3C57A}">
  <dimension ref="B2:AC201"/>
  <sheetViews>
    <sheetView tabSelected="1" workbookViewId="0">
      <selection activeCell="B2" sqref="B2"/>
    </sheetView>
  </sheetViews>
  <sheetFormatPr defaultRowHeight="14.4" x14ac:dyDescent="0.3"/>
  <cols>
    <col min="2" max="2" width="69.6640625" bestFit="1" customWidth="1"/>
    <col min="4" max="4" width="16.5546875" customWidth="1"/>
    <col min="5" max="5" width="13.109375" customWidth="1"/>
    <col min="6" max="6" width="14.21875" customWidth="1"/>
    <col min="7" max="7" width="12.109375" customWidth="1"/>
  </cols>
  <sheetData>
    <row r="2" spans="2:29" x14ac:dyDescent="0.3">
      <c r="B2" t="s">
        <v>10</v>
      </c>
      <c r="D2" t="str" cm="1">
        <f t="array" ref="D2">_xll.RScript.Evaluate(B2)</f>
        <v>decathlon2.active</v>
      </c>
    </row>
    <row r="3" spans="2:29" x14ac:dyDescent="0.3">
      <c r="B3" t="s">
        <v>11</v>
      </c>
      <c r="D3" t="str" cm="1">
        <f t="array" ref="D3:J9">_xll.RScript.Evaluate(B3)</f>
        <v>Index</v>
      </c>
      <c r="E3" t="str">
        <v>X100m</v>
      </c>
      <c r="F3" t="str">
        <v>Long.jump</v>
      </c>
      <c r="G3" t="str">
        <v>Shot.put</v>
      </c>
      <c r="H3" t="str">
        <v>High.jump</v>
      </c>
      <c r="I3" t="str">
        <v>X400m</v>
      </c>
      <c r="J3" t="str">
        <v>X110m.hurdle</v>
      </c>
    </row>
    <row r="4" spans="2:29" x14ac:dyDescent="0.3">
      <c r="D4" t="str">
        <v>SEBRLE</v>
      </c>
      <c r="E4">
        <v>11.04</v>
      </c>
      <c r="F4">
        <v>7.58</v>
      </c>
      <c r="G4">
        <v>14.83</v>
      </c>
      <c r="H4">
        <v>2.0699999999999998</v>
      </c>
      <c r="I4">
        <v>49.81</v>
      </c>
      <c r="J4">
        <v>14.69</v>
      </c>
    </row>
    <row r="5" spans="2:29" x14ac:dyDescent="0.3">
      <c r="D5" t="str">
        <v>CLAY</v>
      </c>
      <c r="E5">
        <v>10.76</v>
      </c>
      <c r="F5">
        <v>7.4</v>
      </c>
      <c r="G5">
        <v>14.26</v>
      </c>
      <c r="H5">
        <v>1.86</v>
      </c>
      <c r="I5">
        <v>49.37</v>
      </c>
      <c r="J5">
        <v>14.05</v>
      </c>
    </row>
    <row r="6" spans="2:29" x14ac:dyDescent="0.3">
      <c r="D6" t="str">
        <v>BERNARD</v>
      </c>
      <c r="E6">
        <v>11.02</v>
      </c>
      <c r="F6">
        <v>7.23</v>
      </c>
      <c r="G6">
        <v>14.25</v>
      </c>
      <c r="H6">
        <v>1.92</v>
      </c>
      <c r="I6">
        <v>48.93</v>
      </c>
      <c r="J6">
        <v>14.99</v>
      </c>
    </row>
    <row r="7" spans="2:29" x14ac:dyDescent="0.3">
      <c r="D7" t="str">
        <v>YURKOV</v>
      </c>
      <c r="E7">
        <v>11.34</v>
      </c>
      <c r="F7">
        <v>7.09</v>
      </c>
      <c r="G7">
        <v>15.19</v>
      </c>
      <c r="H7">
        <v>2.1</v>
      </c>
      <c r="I7">
        <v>50.42</v>
      </c>
      <c r="J7">
        <v>15.31</v>
      </c>
    </row>
    <row r="8" spans="2:29" x14ac:dyDescent="0.3">
      <c r="D8" t="str">
        <v>ZSIVOCZKY</v>
      </c>
      <c r="E8">
        <v>11.13</v>
      </c>
      <c r="F8">
        <v>7.3</v>
      </c>
      <c r="G8">
        <v>13.48</v>
      </c>
      <c r="H8">
        <v>2.0099999999999998</v>
      </c>
      <c r="I8">
        <v>48.62</v>
      </c>
      <c r="J8">
        <v>14.17</v>
      </c>
    </row>
    <row r="9" spans="2:29" x14ac:dyDescent="0.3">
      <c r="D9" t="str">
        <v>McMULLEN</v>
      </c>
      <c r="E9">
        <v>10.83</v>
      </c>
      <c r="F9">
        <v>7.31</v>
      </c>
      <c r="G9">
        <v>13.76</v>
      </c>
      <c r="H9">
        <v>2.13</v>
      </c>
      <c r="I9">
        <v>49.91</v>
      </c>
      <c r="J9">
        <v>14.38</v>
      </c>
    </row>
    <row r="11" spans="2:29" x14ac:dyDescent="0.3">
      <c r="B11" t="s">
        <v>12</v>
      </c>
    </row>
    <row r="12" spans="2:29" x14ac:dyDescent="0.3">
      <c r="B12" t="str" cm="1">
        <f t="array" ref="B12">_xll.RScript.Evaluate(B11)</f>
        <v>res.pca</v>
      </c>
      <c r="D12" t="str" cm="1">
        <f t="array" ref="D12:D16">_xll.RScript.Evaluate(B12)</f>
        <v>sdev</v>
      </c>
      <c r="E12" cm="1">
        <f t="array" ref="E12:N12">TRANSPOSE(_xll.RScript.Evaluate($B$12&amp;"$"&amp;D12))</f>
        <v>2.0308159314424929</v>
      </c>
      <c r="F12">
        <v>1.3559243730541692</v>
      </c>
      <c r="G12">
        <v>1.1131667809833896</v>
      </c>
      <c r="H12">
        <v>0.90522935712410535</v>
      </c>
      <c r="I12">
        <v>0.83758750482062949</v>
      </c>
      <c r="J12">
        <v>0.6502944173546692</v>
      </c>
      <c r="K12">
        <v>0.55007422536941153</v>
      </c>
      <c r="L12">
        <v>0.52389882561941148</v>
      </c>
      <c r="M12">
        <v>0.39397581845788332</v>
      </c>
      <c r="N12">
        <v>0.34924352530542524</v>
      </c>
    </row>
    <row r="13" spans="2:29" x14ac:dyDescent="0.3">
      <c r="D13" t="str">
        <v>rotation</v>
      </c>
      <c r="P13" cm="1">
        <f t="array" ref="P13:Y22">_xll.RScript.Evaluate($B$12&amp;"$"&amp;D13)</f>
        <v>-0.4188590795965218</v>
      </c>
      <c r="Q13">
        <v>-0.13230683356489753</v>
      </c>
      <c r="R13">
        <v>-0.27089959360601418</v>
      </c>
      <c r="S13">
        <v>3.708805794114009E-2</v>
      </c>
      <c r="T13">
        <v>-0.23214762903839156</v>
      </c>
      <c r="U13">
        <v>-5.4398099454113787E-2</v>
      </c>
      <c r="V13">
        <v>-0.16604374715266298</v>
      </c>
      <c r="W13">
        <v>-0.19988005218929839</v>
      </c>
      <c r="X13">
        <v>-0.76924639052514299</v>
      </c>
      <c r="Y13">
        <v>0.12718338694112158</v>
      </c>
      <c r="AC13">
        <f>E13</f>
        <v>0</v>
      </c>
    </row>
    <row r="14" spans="2:29" x14ac:dyDescent="0.3">
      <c r="D14" t="str">
        <v>center</v>
      </c>
      <c r="E14" cm="1">
        <f t="array" ref="E14:N14">TRANSPOSE(_xll.RScript.Evaluate($B$12&amp;"$"&amp;D14))</f>
        <v>10.999565217391304</v>
      </c>
      <c r="F14">
        <v>7.3495652173913042</v>
      </c>
      <c r="G14">
        <v>14.62</v>
      </c>
      <c r="H14">
        <v>2.0073913043478262</v>
      </c>
      <c r="I14">
        <v>49.433043478260871</v>
      </c>
      <c r="J14">
        <v>14.533913043478261</v>
      </c>
      <c r="K14">
        <v>45.160434782608696</v>
      </c>
      <c r="L14">
        <v>4.7965217391304344</v>
      </c>
      <c r="M14">
        <v>59.114782608695648</v>
      </c>
      <c r="N14">
        <v>277.87782608695653</v>
      </c>
      <c r="P14">
        <v>0.39106480746081052</v>
      </c>
      <c r="Q14">
        <v>0.20713319962912669</v>
      </c>
      <c r="R14">
        <v>0.17117518626502942</v>
      </c>
      <c r="S14">
        <v>-0.12746997137971788</v>
      </c>
      <c r="T14">
        <v>0.27836694077599206</v>
      </c>
      <c r="U14">
        <v>5.1865558177185606E-2</v>
      </c>
      <c r="V14">
        <v>-0.2805636098911507</v>
      </c>
      <c r="W14">
        <v>-0.75850657348568096</v>
      </c>
      <c r="X14">
        <v>-0.13094588830949044</v>
      </c>
      <c r="Y14">
        <v>8.5096646569096587E-2</v>
      </c>
    </row>
    <row r="15" spans="2:29" x14ac:dyDescent="0.3">
      <c r="D15" t="str">
        <v>scale</v>
      </c>
      <c r="E15" cm="1">
        <f t="array" ref="E15:N15">TRANSPOSE(_xll.RScript.Evaluate($B$12&amp;"$"&amp;D15))</f>
        <v>0.30114143854326192</v>
      </c>
      <c r="F15">
        <v>0.31339023394990773</v>
      </c>
      <c r="G15">
        <v>0.84470005434957895</v>
      </c>
      <c r="H15">
        <v>9.6682112254747127E-2</v>
      </c>
      <c r="I15">
        <v>1.0070769347816331</v>
      </c>
      <c r="J15">
        <v>0.48385515423180075</v>
      </c>
      <c r="K15">
        <v>3.3260384274017878</v>
      </c>
      <c r="L15">
        <v>0.24955612769388213</v>
      </c>
      <c r="M15">
        <v>4.9301446314440422</v>
      </c>
      <c r="N15">
        <v>10.011491105234901</v>
      </c>
      <c r="P15">
        <v>0.36138811096920065</v>
      </c>
      <c r="Q15">
        <v>6.2985901885031725E-2</v>
      </c>
      <c r="R15">
        <v>-0.46497776803338986</v>
      </c>
      <c r="S15">
        <v>0.14191802879770585</v>
      </c>
      <c r="T15">
        <v>-0.29705893303337955</v>
      </c>
      <c r="U15">
        <v>0.36873918619725432</v>
      </c>
      <c r="V15">
        <v>-1.7973232905659289E-2</v>
      </c>
      <c r="W15">
        <v>4.6495712026389024E-2</v>
      </c>
      <c r="X15">
        <v>0.12129309340924448</v>
      </c>
      <c r="Y15">
        <v>0.62263701927499726</v>
      </c>
    </row>
    <row r="16" spans="2:29" x14ac:dyDescent="0.3">
      <c r="D16" t="str">
        <v>x</v>
      </c>
      <c r="E16" cm="1">
        <f t="array" ref="E16:N38">_xll.RScript.Evaluate($B$12&amp;"$"&amp;D16)</f>
        <v>0.19120736913432615</v>
      </c>
      <c r="F16">
        <v>1.5541281523812316</v>
      </c>
      <c r="G16">
        <v>-0.62836881979838677</v>
      </c>
      <c r="H16">
        <v>8.2052412610446157E-2</v>
      </c>
      <c r="I16">
        <v>1.1426139414504939</v>
      </c>
      <c r="J16">
        <v>0.46389755223045148</v>
      </c>
      <c r="K16">
        <v>-0.20796011935936151</v>
      </c>
      <c r="L16">
        <v>4.3460568220659579E-2</v>
      </c>
      <c r="M16">
        <v>-0.65934413718823692</v>
      </c>
      <c r="N16">
        <v>3.2732382515489322E-2</v>
      </c>
      <c r="P16">
        <v>0.30041323562887723</v>
      </c>
      <c r="Q16">
        <v>-0.34309741825817414</v>
      </c>
      <c r="R16">
        <v>-0.29652804822674167</v>
      </c>
      <c r="S16">
        <v>0.15968342164045848</v>
      </c>
      <c r="T16">
        <v>0.48078585161082932</v>
      </c>
      <c r="U16">
        <v>0.43771688339786213</v>
      </c>
      <c r="V16">
        <v>5.1188482394746937E-2</v>
      </c>
      <c r="W16">
        <v>0.16111045499550566</v>
      </c>
      <c r="X16">
        <v>-0.2846322491091125</v>
      </c>
      <c r="Y16">
        <v>-0.38244595581501806</v>
      </c>
    </row>
    <row r="17" spans="5:25" x14ac:dyDescent="0.3">
      <c r="E17">
        <v>0.79012171700687195</v>
      </c>
      <c r="F17">
        <v>2.4204155690137634</v>
      </c>
      <c r="G17">
        <v>1.3568870106207342</v>
      </c>
      <c r="H17">
        <v>1.2698429595177221</v>
      </c>
      <c r="I17">
        <v>-0.80684837242052732</v>
      </c>
      <c r="J17">
        <v>-1.3042001599412765</v>
      </c>
      <c r="K17">
        <v>-0.21291865990590525</v>
      </c>
      <c r="L17">
        <v>0.61724061122297913</v>
      </c>
      <c r="M17">
        <v>-6.0125359099113207E-2</v>
      </c>
      <c r="N17">
        <v>-0.31716015152563887</v>
      </c>
      <c r="P17">
        <v>-0.34547856669615223</v>
      </c>
      <c r="Q17">
        <v>0.21400770050039625</v>
      </c>
      <c r="R17">
        <v>-0.25470838750953462</v>
      </c>
      <c r="S17">
        <v>0.47592967961191202</v>
      </c>
      <c r="T17">
        <v>0.12405691719060172</v>
      </c>
      <c r="U17">
        <v>7.5796431678065601E-2</v>
      </c>
      <c r="V17">
        <v>0.52012254879206565</v>
      </c>
      <c r="W17">
        <v>-0.44579641147635979</v>
      </c>
      <c r="X17">
        <v>0.20854176340526887</v>
      </c>
      <c r="Y17">
        <v>-9.7841966392763505E-2</v>
      </c>
    </row>
    <row r="18" spans="5:25" x14ac:dyDescent="0.3">
      <c r="E18">
        <v>-1.3292592424418324</v>
      </c>
      <c r="F18">
        <v>1.6118686622706428</v>
      </c>
      <c r="G18">
        <v>-0.1961499622028591</v>
      </c>
      <c r="H18">
        <v>-1.9209220250971379</v>
      </c>
      <c r="I18">
        <v>8.2342820195053748E-2</v>
      </c>
      <c r="J18">
        <v>0.40062866991127744</v>
      </c>
      <c r="K18">
        <v>-0.40643753782056891</v>
      </c>
      <c r="L18">
        <v>0.70385603974140376</v>
      </c>
      <c r="M18">
        <v>0.1700833134837795</v>
      </c>
      <c r="N18">
        <v>-9.9081420448481367E-2</v>
      </c>
      <c r="P18">
        <v>-0.37626511866958146</v>
      </c>
      <c r="Q18">
        <v>-1.824645235907503E-2</v>
      </c>
      <c r="R18">
        <v>-0.40325254034231262</v>
      </c>
      <c r="S18">
        <v>-1.8664766263043704E-2</v>
      </c>
      <c r="T18">
        <v>0.26769745683819313</v>
      </c>
      <c r="U18">
        <v>-4.0480045637671675E-3</v>
      </c>
      <c r="V18">
        <v>-0.67276767609152877</v>
      </c>
      <c r="W18">
        <v>-1.5928040230875573E-2</v>
      </c>
      <c r="X18">
        <v>0.41058420870919826</v>
      </c>
      <c r="Y18">
        <v>-4.4753625747592403E-2</v>
      </c>
    </row>
    <row r="19" spans="5:25" x14ac:dyDescent="0.3">
      <c r="E19">
        <v>-0.86941341808745087</v>
      </c>
      <c r="F19">
        <v>-0.43287791023373667</v>
      </c>
      <c r="G19">
        <v>-2.4739822300958858</v>
      </c>
      <c r="H19">
        <v>0.69723814445112597</v>
      </c>
      <c r="I19">
        <v>0.39885841162281055</v>
      </c>
      <c r="J19">
        <v>-0.10286343577504641</v>
      </c>
      <c r="K19">
        <v>-0.32487447869269376</v>
      </c>
      <c r="L19">
        <v>0.11499613470243095</v>
      </c>
      <c r="M19">
        <v>-0.10952403868105864</v>
      </c>
      <c r="N19">
        <v>-0.11969719819116033</v>
      </c>
      <c r="P19">
        <v>0.36596572092063662</v>
      </c>
      <c r="Q19">
        <v>3.6625097746124942E-2</v>
      </c>
      <c r="R19">
        <v>-0.15857927065662342</v>
      </c>
      <c r="S19">
        <v>0.4363636123258896</v>
      </c>
      <c r="T19">
        <v>-0.48739877073038368</v>
      </c>
      <c r="U19">
        <v>-0.30531535349057903</v>
      </c>
      <c r="V19">
        <v>-0.25946614857425715</v>
      </c>
      <c r="W19">
        <v>-7.5509341169397004E-2</v>
      </c>
      <c r="X19">
        <v>3.3916004971628499E-2</v>
      </c>
      <c r="Y19">
        <v>-0.49418361065745881</v>
      </c>
    </row>
    <row r="20" spans="5:25" x14ac:dyDescent="0.3">
      <c r="E20">
        <v>-0.10574503306720298</v>
      </c>
      <c r="F20">
        <v>-2.0233631939661296</v>
      </c>
      <c r="G20">
        <v>1.3049311656687457</v>
      </c>
      <c r="H20">
        <v>-9.9296300433759477E-2</v>
      </c>
      <c r="I20">
        <v>-0.1970241088998248</v>
      </c>
      <c r="J20">
        <v>-0.89554111328808028</v>
      </c>
      <c r="K20">
        <v>8.8256240082011508E-2</v>
      </c>
      <c r="L20">
        <v>-0.20234129858714758</v>
      </c>
      <c r="M20">
        <v>-0.52310309894755114</v>
      </c>
      <c r="N20">
        <v>-0.34842264833093484</v>
      </c>
      <c r="P20">
        <v>-0.10698559061938961</v>
      </c>
      <c r="Q20">
        <v>0.59549862398574205</v>
      </c>
      <c r="R20">
        <v>-8.4495630924166579E-2</v>
      </c>
      <c r="S20">
        <v>-0.37447390604923853</v>
      </c>
      <c r="T20">
        <v>-0.26467119778303128</v>
      </c>
      <c r="U20">
        <v>0.50356352419178074</v>
      </c>
      <c r="V20">
        <v>-1.8894134312175882E-2</v>
      </c>
      <c r="W20">
        <v>6.2826905951809037E-2</v>
      </c>
      <c r="X20">
        <v>-6.5406918288513777E-2</v>
      </c>
      <c r="Y20">
        <v>-0.39288155347206877</v>
      </c>
    </row>
    <row r="21" spans="5:25" x14ac:dyDescent="0.3">
      <c r="E21">
        <v>0.118555040147183</v>
      </c>
      <c r="F21">
        <v>-0.99162373563645878</v>
      </c>
      <c r="G21">
        <v>0.84355824482287067</v>
      </c>
      <c r="H21">
        <v>1.3121526552766554</v>
      </c>
      <c r="I21">
        <v>1.5858708643948585</v>
      </c>
      <c r="J21">
        <v>-0.18657282754030774</v>
      </c>
      <c r="K21">
        <v>0.47828432334692095</v>
      </c>
      <c r="L21">
        <v>0.29308996703930862</v>
      </c>
      <c r="M21">
        <v>-0.10562319640857017</v>
      </c>
      <c r="N21">
        <v>-0.39317796561701013</v>
      </c>
      <c r="P21">
        <v>0.21086432917942577</v>
      </c>
      <c r="Q21">
        <v>0.28475723479594561</v>
      </c>
      <c r="R21">
        <v>-0.54270781920025135</v>
      </c>
      <c r="S21">
        <v>-0.3664646304719556</v>
      </c>
      <c r="T21">
        <v>0.2361697575820948</v>
      </c>
      <c r="U21">
        <v>-0.55682101605987022</v>
      </c>
      <c r="V21">
        <v>0.2428114461878309</v>
      </c>
      <c r="W21">
        <v>0.10086126632844018</v>
      </c>
      <c r="X21">
        <v>-0.10268134394270528</v>
      </c>
      <c r="Y21">
        <v>-1.1036273901222086E-2</v>
      </c>
    </row>
    <row r="22" spans="5:25" x14ac:dyDescent="0.3">
      <c r="E22">
        <v>-2.3923531773497166</v>
      </c>
      <c r="F22">
        <v>-1.2849233908048978</v>
      </c>
      <c r="G22">
        <v>-0.89816842251911122</v>
      </c>
      <c r="H22">
        <v>0.37309771229360544</v>
      </c>
      <c r="I22">
        <v>-2.243351588850945</v>
      </c>
      <c r="J22">
        <v>0.45666350036911096</v>
      </c>
      <c r="K22">
        <v>-0.29975521617306455</v>
      </c>
      <c r="L22">
        <v>-0.29162848767003124</v>
      </c>
      <c r="M22">
        <v>-0.22341765491742321</v>
      </c>
      <c r="N22">
        <v>-0.61640509278358535</v>
      </c>
      <c r="P22">
        <v>2.1067821438494477E-3</v>
      </c>
      <c r="Q22">
        <v>0.57855747902184895</v>
      </c>
      <c r="R22">
        <v>0.19715884441781206</v>
      </c>
      <c r="S22">
        <v>0.49491281354800731</v>
      </c>
      <c r="T22">
        <v>0.31429870134720161</v>
      </c>
      <c r="U22">
        <v>-6.4663250043994855E-2</v>
      </c>
      <c r="V22">
        <v>-0.20245828282055678</v>
      </c>
      <c r="W22">
        <v>0.37119710944271667</v>
      </c>
      <c r="X22">
        <v>-0.25950867997916638</v>
      </c>
      <c r="Y22">
        <v>0.17991688939650133</v>
      </c>
    </row>
    <row r="23" spans="5:25" x14ac:dyDescent="0.3">
      <c r="E23">
        <v>-1.8910496907337486</v>
      </c>
      <c r="F23">
        <v>1.1784613613474837</v>
      </c>
      <c r="G23">
        <v>-0.15641036878778902</v>
      </c>
      <c r="H23">
        <v>0.89130067615228947</v>
      </c>
      <c r="I23">
        <v>-0.12674125197941058</v>
      </c>
      <c r="J23">
        <v>-0.43623495788412336</v>
      </c>
      <c r="K23">
        <v>-0.56609979531146892</v>
      </c>
      <c r="L23">
        <v>-1.5294043169221943</v>
      </c>
      <c r="M23">
        <v>6.1844088501221695E-3</v>
      </c>
      <c r="N23">
        <v>0.55368015672498572</v>
      </c>
    </row>
    <row r="24" spans="5:25" x14ac:dyDescent="0.3">
      <c r="E24">
        <v>-1.7744574550738175</v>
      </c>
      <c r="F24">
        <v>-0.41253207824868848</v>
      </c>
      <c r="G24">
        <v>0.65817749806350312</v>
      </c>
      <c r="H24">
        <v>0.22872865947868048</v>
      </c>
      <c r="I24">
        <v>-0.23383669801930598</v>
      </c>
      <c r="J24">
        <v>-9.0260095621561773E-2</v>
      </c>
      <c r="K24">
        <v>0.21594095337942648</v>
      </c>
      <c r="L24">
        <v>0.68258307763762005</v>
      </c>
      <c r="M24">
        <v>-0.66928204240333078</v>
      </c>
      <c r="N24">
        <v>0.53085419819154822</v>
      </c>
    </row>
    <row r="25" spans="5:25" x14ac:dyDescent="0.3">
      <c r="E25">
        <v>-2.7770057712208853</v>
      </c>
      <c r="F25">
        <v>-1.5726757141461079</v>
      </c>
      <c r="G25">
        <v>0.60724820505333854</v>
      </c>
      <c r="H25">
        <v>-1.555480805379251</v>
      </c>
      <c r="I25">
        <v>1.4241839810351729</v>
      </c>
      <c r="J25">
        <v>-0.49716398886278917</v>
      </c>
      <c r="K25">
        <v>-0.53205686746596614</v>
      </c>
      <c r="L25">
        <v>-0.43338565483860969</v>
      </c>
      <c r="M25">
        <v>-0.11577780762090195</v>
      </c>
      <c r="N25">
        <v>-9.6221415023410709E-2</v>
      </c>
    </row>
    <row r="26" spans="5:25" x14ac:dyDescent="0.3">
      <c r="E26">
        <v>-4.4137335161011642</v>
      </c>
      <c r="F26">
        <v>1.2635769970550044</v>
      </c>
      <c r="G26">
        <v>-1.0037338660070061E-2</v>
      </c>
      <c r="H26">
        <v>0.66675477685357643</v>
      </c>
      <c r="I26">
        <v>0.41915184682391271</v>
      </c>
      <c r="J26">
        <v>8.2002201194304083E-2</v>
      </c>
      <c r="K26">
        <v>-0.59833739031633038</v>
      </c>
      <c r="L26">
        <v>0.56361992122827687</v>
      </c>
      <c r="M26">
        <v>0.52581402959913071</v>
      </c>
      <c r="N26">
        <v>5.855881931156065E-2</v>
      </c>
    </row>
    <row r="27" spans="5:25" x14ac:dyDescent="0.3">
      <c r="E27">
        <v>3.4514484905169214</v>
      </c>
      <c r="F27">
        <v>1.2169192983296331</v>
      </c>
      <c r="G27">
        <v>-1.6781671115875227</v>
      </c>
      <c r="H27">
        <v>-0.8087069578548336</v>
      </c>
      <c r="I27">
        <v>-2.5053074644075926E-2</v>
      </c>
      <c r="J27">
        <v>8.2793055221002068E-2</v>
      </c>
      <c r="K27">
        <v>1.0161765471843581E-2</v>
      </c>
      <c r="L27">
        <v>-3.058584291531409E-2</v>
      </c>
      <c r="M27">
        <v>-0.84721068209280948</v>
      </c>
      <c r="N27">
        <v>0.21970353258045605</v>
      </c>
    </row>
    <row r="28" spans="5:25" x14ac:dyDescent="0.3">
      <c r="E28">
        <v>3.3162242832306923</v>
      </c>
      <c r="F28">
        <v>1.6232907505755334</v>
      </c>
      <c r="G28">
        <v>-0.61840442680309771</v>
      </c>
      <c r="H28">
        <v>-0.31679905986541634</v>
      </c>
      <c r="I28">
        <v>0.56916458542508075</v>
      </c>
      <c r="J28">
        <v>-0.77715959880607832</v>
      </c>
      <c r="K28">
        <v>0.25750851329879637</v>
      </c>
      <c r="L28">
        <v>-0.58063830063650079</v>
      </c>
      <c r="M28">
        <v>0.40977659031088071</v>
      </c>
      <c r="N28">
        <v>-0.61601933099311279</v>
      </c>
    </row>
    <row r="29" spans="5:25" x14ac:dyDescent="0.3">
      <c r="E29">
        <v>4.0703560059581108</v>
      </c>
      <c r="F29">
        <v>-0.79835097492688067</v>
      </c>
      <c r="G29">
        <v>1.0150166239396219</v>
      </c>
      <c r="H29">
        <v>0.31336354156675689</v>
      </c>
      <c r="I29">
        <v>-0.79742595529315641</v>
      </c>
      <c r="J29">
        <v>0.32958134224717323</v>
      </c>
      <c r="K29">
        <v>-1.3636556798049044</v>
      </c>
      <c r="L29">
        <v>0.34530638128053448</v>
      </c>
      <c r="M29">
        <v>0.19305510655230049</v>
      </c>
      <c r="N29">
        <v>0.21721852243059758</v>
      </c>
    </row>
    <row r="30" spans="5:25" x14ac:dyDescent="0.3">
      <c r="E30">
        <v>1.8484623390528385</v>
      </c>
      <c r="F30">
        <v>-2.0638828044041415</v>
      </c>
      <c r="G30">
        <v>-0.97928454699512657</v>
      </c>
      <c r="H30">
        <v>0.58469073066036259</v>
      </c>
      <c r="I30">
        <v>-2.1578335667093995E-4</v>
      </c>
      <c r="J30">
        <v>0.19728081788145385</v>
      </c>
      <c r="K30">
        <v>-0.26927771764904795</v>
      </c>
      <c r="L30">
        <v>-0.36321950608922782</v>
      </c>
      <c r="M30">
        <v>0.36826026888052132</v>
      </c>
      <c r="N30">
        <v>0.21249473660616247</v>
      </c>
    </row>
    <row r="31" spans="5:25" x14ac:dyDescent="0.3">
      <c r="E31">
        <v>1.3873514286493547</v>
      </c>
      <c r="F31">
        <v>0.28190831838077535</v>
      </c>
      <c r="G31">
        <v>1.9996962056796299</v>
      </c>
      <c r="H31">
        <v>-1.019598165816924</v>
      </c>
      <c r="I31">
        <v>-4.0540149740415227E-2</v>
      </c>
      <c r="J31">
        <v>0.55673299636797846</v>
      </c>
      <c r="K31">
        <v>-0.26739400142697084</v>
      </c>
      <c r="L31">
        <v>-0.10947079696035776</v>
      </c>
      <c r="M31">
        <v>0.18028307116821091</v>
      </c>
      <c r="N31">
        <v>0.24208419963796429</v>
      </c>
    </row>
    <row r="32" spans="5:25" x14ac:dyDescent="0.3">
      <c r="E32">
        <v>0.4715533133371333</v>
      </c>
      <c r="F32">
        <v>-0.92674362752234762</v>
      </c>
      <c r="G32">
        <v>-1.7281552521246621</v>
      </c>
      <c r="H32">
        <v>-0.184831382462115</v>
      </c>
      <c r="I32">
        <v>0.40730299093640537</v>
      </c>
      <c r="J32">
        <v>0.11383190086809833</v>
      </c>
      <c r="K32">
        <v>3.9911588873138532E-2</v>
      </c>
      <c r="L32">
        <v>0.53803977604161135</v>
      </c>
      <c r="M32">
        <v>0.58596615642346772</v>
      </c>
      <c r="N32">
        <v>-0.14271715083374015</v>
      </c>
    </row>
    <row r="33" spans="2:14" x14ac:dyDescent="0.3">
      <c r="E33">
        <v>0.27631179070186929</v>
      </c>
      <c r="F33">
        <v>-1.1657260409353922</v>
      </c>
      <c r="G33">
        <v>0.17056375019907272</v>
      </c>
      <c r="H33">
        <v>-0.84869400918563742</v>
      </c>
      <c r="I33">
        <v>-0.68947954409611933</v>
      </c>
      <c r="J33">
        <v>0.33168404166367282</v>
      </c>
      <c r="K33">
        <v>0.44308685638371936</v>
      </c>
      <c r="L33">
        <v>0.24729356557480053</v>
      </c>
      <c r="M33">
        <v>6.6908585917096364E-2</v>
      </c>
      <c r="N33">
        <v>-0.20868256424875115</v>
      </c>
    </row>
    <row r="34" spans="2:14" x14ac:dyDescent="0.3">
      <c r="E34">
        <v>1.3672589824707502</v>
      </c>
      <c r="F34">
        <v>-1.4780353796147288</v>
      </c>
      <c r="G34">
        <v>0.83137912787393631</v>
      </c>
      <c r="H34">
        <v>0.74531556570474833</v>
      </c>
      <c r="I34">
        <v>0.85980164819583815</v>
      </c>
      <c r="J34">
        <v>0.3280656426174321</v>
      </c>
      <c r="K34">
        <v>0.36357920441603025</v>
      </c>
      <c r="L34">
        <v>6.1653156212231053E-3</v>
      </c>
      <c r="M34">
        <v>0.27948867497298896</v>
      </c>
      <c r="N34">
        <v>0.32067773213057393</v>
      </c>
    </row>
    <row r="35" spans="2:14" x14ac:dyDescent="0.3">
      <c r="E35">
        <v>-0.71027770800672418</v>
      </c>
      <c r="F35">
        <v>0.6584251455701795</v>
      </c>
      <c r="G35">
        <v>1.0407517570498599</v>
      </c>
      <c r="H35">
        <v>-0.92717510359114341</v>
      </c>
      <c r="I35">
        <v>-0.28875680070468135</v>
      </c>
      <c r="J35">
        <v>0.6889164005569608</v>
      </c>
      <c r="K35">
        <v>0.56568604408517842</v>
      </c>
      <c r="L35">
        <v>-0.68705333882205022</v>
      </c>
      <c r="M35">
        <v>-8.3588492763580213E-3</v>
      </c>
      <c r="N35">
        <v>-0.30211545711162907</v>
      </c>
    </row>
    <row r="36" spans="2:14" x14ac:dyDescent="0.3">
      <c r="E36">
        <v>-0.21435243841896484</v>
      </c>
      <c r="F36">
        <v>0.86105573305163829</v>
      </c>
      <c r="G36">
        <v>0.29761009726433552</v>
      </c>
      <c r="H36">
        <v>1.35560294317427</v>
      </c>
      <c r="I36">
        <v>-1.5053105731537508E-2</v>
      </c>
      <c r="J36">
        <v>1.593795985973518</v>
      </c>
      <c r="K36">
        <v>0.78370119251650627</v>
      </c>
      <c r="L36">
        <v>-3.7623661080610382E-2</v>
      </c>
      <c r="M36">
        <v>-0.13053139707569286</v>
      </c>
      <c r="N36">
        <v>-3.6975759004138575E-2</v>
      </c>
    </row>
    <row r="37" spans="2:14" x14ac:dyDescent="0.3">
      <c r="E37">
        <v>-0.49531661053711595</v>
      </c>
      <c r="F37">
        <v>1.3000529610372291</v>
      </c>
      <c r="G37">
        <v>0.10300359865194514</v>
      </c>
      <c r="H37">
        <v>-0.24927711640654573</v>
      </c>
      <c r="I37">
        <v>-0.64522571277668372</v>
      </c>
      <c r="J37">
        <v>-0.16172380894804314</v>
      </c>
      <c r="K37">
        <v>0.85752368344317997</v>
      </c>
      <c r="L37">
        <v>-0.25585072193093977</v>
      </c>
      <c r="M37">
        <v>0.56422229478819719</v>
      </c>
      <c r="N37">
        <v>0.29680481284286919</v>
      </c>
    </row>
    <row r="38" spans="2:14" x14ac:dyDescent="0.3">
      <c r="E38">
        <v>-0.31588669916743412</v>
      </c>
      <c r="F38">
        <v>-0.81936809857359316</v>
      </c>
      <c r="G38">
        <v>-0.86169480531309339</v>
      </c>
      <c r="H38">
        <v>-0.58935985164752203</v>
      </c>
      <c r="I38">
        <v>-0.77973894356631401</v>
      </c>
      <c r="J38">
        <v>-1.174154120435128</v>
      </c>
      <c r="K38">
        <v>0.94512709862950772</v>
      </c>
      <c r="L38">
        <v>0.36555056814213599</v>
      </c>
      <c r="M38">
        <v>0.10225576276431481</v>
      </c>
      <c r="N38">
        <v>0.6118670611394138</v>
      </c>
    </row>
    <row r="40" spans="2:14" x14ac:dyDescent="0.3">
      <c r="B40" t="s">
        <v>13</v>
      </c>
      <c r="E40" t="str" cm="1">
        <f t="array" ref="E40:E48">_xll.RScript.Evaluate(B40)</f>
        <v>data</v>
      </c>
    </row>
    <row r="41" spans="2:14" x14ac:dyDescent="0.3">
      <c r="E41" t="str">
        <v>layers</v>
      </c>
    </row>
    <row r="42" spans="2:14" x14ac:dyDescent="0.3">
      <c r="E42" t="str">
        <v>scales</v>
      </c>
    </row>
    <row r="43" spans="2:14" x14ac:dyDescent="0.3">
      <c r="E43" t="str">
        <v>mapping</v>
      </c>
    </row>
    <row r="44" spans="2:14" x14ac:dyDescent="0.3">
      <c r="E44" t="str">
        <v>theme</v>
      </c>
    </row>
    <row r="45" spans="2:14" x14ac:dyDescent="0.3">
      <c r="E45" t="str">
        <v>coordinates</v>
      </c>
    </row>
    <row r="46" spans="2:14" x14ac:dyDescent="0.3">
      <c r="E46" t="str">
        <v>facet</v>
      </c>
    </row>
    <row r="47" spans="2:14" x14ac:dyDescent="0.3">
      <c r="E47" t="str">
        <v>plot_env</v>
      </c>
    </row>
    <row r="48" spans="2:14" x14ac:dyDescent="0.3">
      <c r="E48" t="str">
        <v>labels</v>
      </c>
    </row>
    <row r="50" spans="2:7" ht="72" x14ac:dyDescent="0.3">
      <c r="B50" s="5" t="s">
        <v>14</v>
      </c>
    </row>
    <row r="52" spans="2:7" ht="72" x14ac:dyDescent="0.3">
      <c r="B52" s="5" t="s">
        <v>15</v>
      </c>
    </row>
    <row r="54" spans="2:7" ht="57.6" x14ac:dyDescent="0.3">
      <c r="B54" s="5" t="s">
        <v>16</v>
      </c>
      <c r="E54" s="4"/>
      <c r="F54" s="4"/>
    </row>
    <row r="55" spans="2:7" x14ac:dyDescent="0.3">
      <c r="E55" s="4"/>
      <c r="F55" s="4"/>
    </row>
    <row r="56" spans="2:7" x14ac:dyDescent="0.3">
      <c r="B56" t="s">
        <v>17</v>
      </c>
      <c r="E56" s="4"/>
      <c r="F56" s="4"/>
    </row>
    <row r="57" spans="2:7" x14ac:dyDescent="0.3">
      <c r="B57" t="s">
        <v>18</v>
      </c>
      <c r="D57" t="str" cm="1">
        <f t="array" ref="D57">_xll.RScript.Evaluate(B57)</f>
        <v>eig.val</v>
      </c>
      <c r="E57" s="4"/>
      <c r="F57" s="4"/>
    </row>
    <row r="58" spans="2:7" x14ac:dyDescent="0.3">
      <c r="B58" t="s">
        <v>19</v>
      </c>
      <c r="D58" t="str" cm="1">
        <f t="array" ref="D58:G68">_xll.RScript.Evaluate(B58)</f>
        <v>Index</v>
      </c>
      <c r="E58" s="4" t="str">
        <v>eigenvalue</v>
      </c>
      <c r="F58" s="4" t="str">
        <v>variance.percent</v>
      </c>
      <c r="G58" t="str">
        <v>cumulative.variance.percent</v>
      </c>
    </row>
    <row r="59" spans="2:7" x14ac:dyDescent="0.3">
      <c r="D59" t="str">
        <v>Dim.1</v>
      </c>
      <c r="E59" s="4">
        <v>4.1242133474006399</v>
      </c>
      <c r="F59" s="4">
        <v>41.242133474006401</v>
      </c>
      <c r="G59">
        <v>41.242133474006401</v>
      </c>
    </row>
    <row r="60" spans="2:7" x14ac:dyDescent="0.3">
      <c r="D60" t="str">
        <v>Dim.2</v>
      </c>
      <c r="E60">
        <v>1.838530905442342</v>
      </c>
      <c r="F60">
        <v>18.385309054423423</v>
      </c>
      <c r="G60">
        <v>59.627442528429825</v>
      </c>
    </row>
    <row r="61" spans="2:7" x14ac:dyDescent="0.3">
      <c r="D61" t="str">
        <v>Dim.3</v>
      </c>
      <c r="E61">
        <v>1.2391402822849218</v>
      </c>
      <c r="F61">
        <v>12.391402822849221</v>
      </c>
      <c r="G61">
        <v>72.01884535127904</v>
      </c>
    </row>
    <row r="62" spans="2:7" x14ac:dyDescent="0.3">
      <c r="D62" t="str">
        <v>Dim.4</v>
      </c>
      <c r="E62">
        <v>0.81944018899932103</v>
      </c>
      <c r="F62">
        <v>8.1944018899932125</v>
      </c>
      <c r="G62">
        <v>80.213247241272256</v>
      </c>
    </row>
    <row r="63" spans="2:7" x14ac:dyDescent="0.3">
      <c r="D63" t="str">
        <v>Dim.5</v>
      </c>
      <c r="E63">
        <v>0.701552828231648</v>
      </c>
      <c r="F63">
        <v>7.0155282823164811</v>
      </c>
      <c r="G63">
        <v>87.228775523588737</v>
      </c>
    </row>
    <row r="64" spans="2:7" x14ac:dyDescent="0.3">
      <c r="D64" t="str">
        <v>Dim.6</v>
      </c>
      <c r="E64">
        <v>0.42288282924264869</v>
      </c>
      <c r="F64">
        <v>4.2288282924264875</v>
      </c>
      <c r="G64">
        <v>91.457603816015222</v>
      </c>
    </row>
    <row r="65" spans="2:26" x14ac:dyDescent="0.3">
      <c r="D65" t="str">
        <v>Dim.7</v>
      </c>
      <c r="E65">
        <v>0.30258165341575816</v>
      </c>
      <c r="F65">
        <v>3.025816534157582</v>
      </c>
      <c r="G65">
        <v>94.483420350172807</v>
      </c>
    </row>
    <row r="66" spans="2:26" x14ac:dyDescent="0.3">
      <c r="D66" t="str">
        <v>Dim.8</v>
      </c>
      <c r="E66">
        <v>0.27446997948539853</v>
      </c>
      <c r="F66">
        <v>2.7446997948539855</v>
      </c>
      <c r="G66">
        <v>97.228120145026793</v>
      </c>
    </row>
    <row r="67" spans="2:26" x14ac:dyDescent="0.3">
      <c r="D67" t="str">
        <v>Dim.9</v>
      </c>
      <c r="E67">
        <v>0.15521694552955903</v>
      </c>
      <c r="F67">
        <v>1.5521694552955907</v>
      </c>
      <c r="G67">
        <v>98.780289600322391</v>
      </c>
    </row>
    <row r="68" spans="2:26" x14ac:dyDescent="0.3">
      <c r="D68" t="str">
        <v>Dim.10</v>
      </c>
      <c r="E68">
        <v>0.12197103996776119</v>
      </c>
      <c r="F68">
        <v>1.2197103996776122</v>
      </c>
      <c r="G68">
        <v>100</v>
      </c>
    </row>
    <row r="70" spans="2:26" x14ac:dyDescent="0.3">
      <c r="B70" t="s">
        <v>20</v>
      </c>
    </row>
    <row r="71" spans="2:26" x14ac:dyDescent="0.3">
      <c r="B71" t="s">
        <v>21</v>
      </c>
      <c r="D71" t="str" cm="1">
        <f t="array" ref="D71">_xll.RScript.Evaluate(B71)</f>
        <v>res.var</v>
      </c>
      <c r="O71" t="s">
        <v>30</v>
      </c>
      <c r="Z71" t="s">
        <v>31</v>
      </c>
    </row>
    <row r="72" spans="2:26" x14ac:dyDescent="0.3">
      <c r="B72" t="s">
        <v>24</v>
      </c>
      <c r="D72" cm="1">
        <f t="array" ref="D72:M81">_xll.RScript.Evaluate(B72)</f>
        <v>-0.85062569187395576</v>
      </c>
      <c r="E72">
        <v>-0.17939806035226599</v>
      </c>
      <c r="F72">
        <v>-0.30155642858411524</v>
      </c>
      <c r="G72">
        <v>3.3573198847039812E-2</v>
      </c>
      <c r="H72">
        <v>-0.1944439533562915</v>
      </c>
      <c r="I72">
        <v>-3.5374780389714276E-2</v>
      </c>
      <c r="J72">
        <v>-9.1336385592435523E-2</v>
      </c>
      <c r="K72">
        <v>-0.10471692460672009</v>
      </c>
      <c r="L72">
        <v>-0.30306447630291578</v>
      </c>
      <c r="M72">
        <v>4.4417974415601282E-2</v>
      </c>
      <c r="O72" cm="1">
        <f t="array" ref="O72:X81">POWER(_xlfn.ANCHORARRAY(D72), 2)</f>
        <v>0.72356406767604597</v>
      </c>
      <c r="P72">
        <v>3.2183664058155273E-2</v>
      </c>
      <c r="Q72">
        <v>9.0936279620406596E-2</v>
      </c>
      <c r="R72">
        <v>1.1271596808228753E-3</v>
      </c>
      <c r="S72">
        <v>3.7808450996823666E-2</v>
      </c>
      <c r="T72">
        <v>1.2513750876205138E-3</v>
      </c>
      <c r="U72">
        <v>8.3423353330900635E-3</v>
      </c>
      <c r="V72">
        <v>1.09656342990895E-2</v>
      </c>
      <c r="W72">
        <v>9.1848076796760603E-2</v>
      </c>
      <c r="X72">
        <v>1.97295645118501E-3</v>
      </c>
    </row>
    <row r="73" spans="2:26" x14ac:dyDescent="0.3">
      <c r="D73">
        <v>0.7941806412179051</v>
      </c>
      <c r="E73">
        <v>0.28085695384582771</v>
      </c>
      <c r="F73">
        <v>0.19054653107887493</v>
      </c>
      <c r="G73">
        <v>-0.11538956024469013</v>
      </c>
      <c r="H73">
        <v>0.23315667134911514</v>
      </c>
      <c r="I73">
        <v>3.3727882935607613E-2</v>
      </c>
      <c r="J73">
        <v>-0.15433081037772048</v>
      </c>
      <c r="K73">
        <v>-0.39738070307375206</v>
      </c>
      <c r="L73">
        <v>-5.1589513520426074E-2</v>
      </c>
      <c r="M73">
        <v>2.9719452839461112E-2</v>
      </c>
      <c r="O73">
        <v>0.63072289088528288</v>
      </c>
      <c r="P73">
        <v>7.88806285235574E-2</v>
      </c>
      <c r="Q73">
        <v>3.6307980506192647E-2</v>
      </c>
      <c r="R73">
        <v>1.3314750613462973E-2</v>
      </c>
      <c r="S73">
        <v>5.4362033394599288E-2</v>
      </c>
      <c r="T73">
        <v>1.1375700873180513E-3</v>
      </c>
      <c r="U73">
        <v>2.3817999031843916E-2</v>
      </c>
      <c r="V73">
        <v>0.1579114231753895</v>
      </c>
      <c r="W73">
        <v>2.6614779052742247E-3</v>
      </c>
      <c r="X73">
        <v>8.8324587707695312E-4</v>
      </c>
    </row>
    <row r="74" spans="2:26" x14ac:dyDescent="0.3">
      <c r="D74">
        <v>0.73391273319016026</v>
      </c>
      <c r="E74">
        <v>8.5404119524713065E-2</v>
      </c>
      <c r="F74">
        <v>-0.51759780527056987</v>
      </c>
      <c r="G74">
        <v>0.12846836597286754</v>
      </c>
      <c r="H74">
        <v>-0.24881285050410684</v>
      </c>
      <c r="I74">
        <v>0.23978903424397838</v>
      </c>
      <c r="J74">
        <v>-9.8866121679645515E-3</v>
      </c>
      <c r="K74">
        <v>2.4359048926963556E-2</v>
      </c>
      <c r="L74">
        <v>4.7786545749195587E-2</v>
      </c>
      <c r="M74">
        <v>0.21745194759726205</v>
      </c>
      <c r="O74">
        <v>0.53862789993865134</v>
      </c>
      <c r="P74">
        <v>7.2938636317914753E-3</v>
      </c>
      <c r="Q74">
        <v>0.26790748802091074</v>
      </c>
      <c r="R74">
        <v>1.6504121055738629E-2</v>
      </c>
      <c r="S74">
        <v>6.1907834575979023E-2</v>
      </c>
      <c r="T74">
        <v>5.7498780943659837E-2</v>
      </c>
      <c r="U74">
        <v>9.7745100159744722E-5</v>
      </c>
      <c r="V74">
        <v>5.9336326462620438E-4</v>
      </c>
      <c r="W74">
        <v>2.2835539546399628E-3</v>
      </c>
      <c r="X74">
        <v>4.7285349513842403E-2</v>
      </c>
    </row>
    <row r="75" spans="2:26" x14ac:dyDescent="0.3">
      <c r="D75">
        <v>0.61008398493131144</v>
      </c>
      <c r="E75">
        <v>-0.46521415174821884</v>
      </c>
      <c r="F75">
        <v>-0.33008517291584932</v>
      </c>
      <c r="G75">
        <v>0.14455012111496968</v>
      </c>
      <c r="H75">
        <v>0.40270022180377596</v>
      </c>
      <c r="I75">
        <v>0.28464484565551446</v>
      </c>
      <c r="J75">
        <v>2.8157464801126179E-2</v>
      </c>
      <c r="K75">
        <v>8.4405578167154466E-2</v>
      </c>
      <c r="L75">
        <v>-0.11213822330227073</v>
      </c>
      <c r="M75">
        <v>-0.13356677384763979</v>
      </c>
      <c r="O75">
        <v>0.37220246866966866</v>
      </c>
      <c r="P75">
        <v>0.21642420698681478</v>
      </c>
      <c r="Q75">
        <v>0.10895622137888615</v>
      </c>
      <c r="R75">
        <v>2.0894737514352401E-2</v>
      </c>
      <c r="S75">
        <v>0.16216746864081036</v>
      </c>
      <c r="T75">
        <v>8.1022688158251643E-2</v>
      </c>
      <c r="U75">
        <v>7.9284282402665972E-4</v>
      </c>
      <c r="V75">
        <v>7.1243016257316223E-3</v>
      </c>
      <c r="W75">
        <v>1.2574981125389935E-2</v>
      </c>
      <c r="X75">
        <v>1.7840083076066552E-2</v>
      </c>
    </row>
    <row r="76" spans="2:26" x14ac:dyDescent="0.3">
      <c r="D76">
        <v>-0.70160337721846378</v>
      </c>
      <c r="E76">
        <v>0.29017825712976419</v>
      </c>
      <c r="F76">
        <v>-0.28353291581345846</v>
      </c>
      <c r="G76">
        <v>0.43082551791137252</v>
      </c>
      <c r="H76">
        <v>0.10390852372541555</v>
      </c>
      <c r="I76">
        <v>4.9289996375650659E-2</v>
      </c>
      <c r="J76">
        <v>0.28610600812395948</v>
      </c>
      <c r="K76">
        <v>-0.23355221643781282</v>
      </c>
      <c r="L76">
        <v>8.2160411920241067E-2</v>
      </c>
      <c r="M76">
        <v>-3.4170673265823667E-2</v>
      </c>
      <c r="O76">
        <v>0.49224729892435398</v>
      </c>
      <c r="P76">
        <v>8.4203420910867549E-2</v>
      </c>
      <c r="Q76">
        <v>8.0390914349681722E-2</v>
      </c>
      <c r="R76">
        <v>0.18561062688360236</v>
      </c>
      <c r="S76">
        <v>1.0796981302795246E-2</v>
      </c>
      <c r="T76">
        <v>2.4295037427116552E-3</v>
      </c>
      <c r="U76">
        <v>8.1856647884627168E-2</v>
      </c>
      <c r="V76">
        <v>5.4546637803014962E-2</v>
      </c>
      <c r="W76">
        <v>6.7503332869036908E-3</v>
      </c>
      <c r="X76">
        <v>1.1676349114396762E-3</v>
      </c>
    </row>
    <row r="77" spans="2:26" x14ac:dyDescent="0.3">
      <c r="D77">
        <v>-0.76412519744028617</v>
      </c>
      <c r="E77">
        <v>-2.4740809475441577E-2</v>
      </c>
      <c r="F77">
        <v>-0.44888733225622657</v>
      </c>
      <c r="G77">
        <v>-1.6895894365166742E-2</v>
      </c>
      <c r="H77">
        <v>0.22422004491993033</v>
      </c>
      <c r="I77">
        <v>-2.6323947692440119E-3</v>
      </c>
      <c r="J77">
        <v>-0.37007215827962686</v>
      </c>
      <c r="K77">
        <v>-8.3446815713744526E-3</v>
      </c>
      <c r="L77">
        <v>0.16176024967208877</v>
      </c>
      <c r="M77">
        <v>-1.5629914026288817E-2</v>
      </c>
      <c r="O77">
        <v>0.58388731736315636</v>
      </c>
      <c r="P77">
        <v>6.1210765350009971E-4</v>
      </c>
      <c r="Q77">
        <v>0.20149983706011196</v>
      </c>
      <c r="R77">
        <v>2.8547124639887329E-4</v>
      </c>
      <c r="S77">
        <v>5.0274628543895576E-2</v>
      </c>
      <c r="T77">
        <v>6.9295022211432348E-6</v>
      </c>
      <c r="U77">
        <v>0.1369534023337412</v>
      </c>
      <c r="V77">
        <v>6.9633710527636404E-5</v>
      </c>
      <c r="W77">
        <v>2.6166378373976496E-2</v>
      </c>
      <c r="X77">
        <v>2.4429421246917988E-4</v>
      </c>
    </row>
    <row r="78" spans="2:26" x14ac:dyDescent="0.3">
      <c r="D78">
        <v>0.74320901640746606</v>
      </c>
      <c r="E78">
        <v>4.9660862699462127E-2</v>
      </c>
      <c r="F78">
        <v>-0.17652517624752717</v>
      </c>
      <c r="G78">
        <v>0.39500915225811739</v>
      </c>
      <c r="H78">
        <v>-0.40823912022870412</v>
      </c>
      <c r="I78">
        <v>-0.19854486990759096</v>
      </c>
      <c r="J78">
        <v>-0.14272564068656915</v>
      </c>
      <c r="K78">
        <v>-3.9559255161942572E-2</v>
      </c>
      <c r="L78">
        <v>1.3362085817518977E-2</v>
      </c>
      <c r="M78">
        <v>-0.17259042633417462</v>
      </c>
      <c r="O78">
        <v>0.55235964206935317</v>
      </c>
      <c r="P78">
        <v>2.466201284054829E-3</v>
      </c>
      <c r="Q78">
        <v>3.1161137849220533E-2</v>
      </c>
      <c r="R78">
        <v>0.15603223036767658</v>
      </c>
      <c r="S78">
        <v>0.16665917928510635</v>
      </c>
      <c r="T78">
        <v>3.9420065366622216E-2</v>
      </c>
      <c r="U78">
        <v>2.0370608509391642E-2</v>
      </c>
      <c r="V78">
        <v>1.5649346689676801E-3</v>
      </c>
      <c r="W78">
        <v>1.7854533739474179E-4</v>
      </c>
      <c r="X78">
        <v>2.9787455262212159E-2</v>
      </c>
    </row>
    <row r="79" spans="2:26" x14ac:dyDescent="0.3">
      <c r="D79">
        <v>-0.21726804186464097</v>
      </c>
      <c r="E79">
        <v>0.80745109838248774</v>
      </c>
      <c r="F79">
        <v>-9.4057729483015065E-2</v>
      </c>
      <c r="G79">
        <v>-0.33898477323270482</v>
      </c>
      <c r="H79">
        <v>-0.22168528814897648</v>
      </c>
      <c r="I79">
        <v>0.32746454856535795</v>
      </c>
      <c r="J79">
        <v>-1.0393176295795767E-2</v>
      </c>
      <c r="K79">
        <v>3.2914942245453965E-2</v>
      </c>
      <c r="L79">
        <v>-2.5768744165525111E-2</v>
      </c>
      <c r="M79">
        <v>-0.13721133876205724</v>
      </c>
      <c r="O79">
        <v>4.7205402015695376E-2</v>
      </c>
      <c r="P79">
        <v>0.65197727627908586</v>
      </c>
      <c r="Q79">
        <v>8.8468564755000423E-3</v>
      </c>
      <c r="R79">
        <v>0.11491067648362831</v>
      </c>
      <c r="S79">
        <v>4.9144366981694734E-2</v>
      </c>
      <c r="T79">
        <v>0.10723303056711367</v>
      </c>
      <c r="U79">
        <v>1.0801811351549101E-4</v>
      </c>
      <c r="V79">
        <v>1.08339342302157E-3</v>
      </c>
      <c r="W79">
        <v>6.6402817586828445E-4</v>
      </c>
      <c r="X79">
        <v>1.882695148487603E-2</v>
      </c>
    </row>
    <row r="80" spans="2:26" x14ac:dyDescent="0.3">
      <c r="D80">
        <v>0.42822663907051201</v>
      </c>
      <c r="E80">
        <v>0.38610927506333143</v>
      </c>
      <c r="F80">
        <v>-0.60412431611365924</v>
      </c>
      <c r="G80">
        <v>-0.33173454185085122</v>
      </c>
      <c r="H80">
        <v>0.19781283796727972</v>
      </c>
      <c r="I80">
        <v>-0.36209759820948823</v>
      </c>
      <c r="J80">
        <v>0.13356431817259765</v>
      </c>
      <c r="K80">
        <v>5.2841098979956501E-2</v>
      </c>
      <c r="L80">
        <v>-4.0453966520182731E-2</v>
      </c>
      <c r="M80">
        <v>-3.8543472034990598E-3</v>
      </c>
      <c r="O80">
        <v>0.18337805440962657</v>
      </c>
      <c r="P80">
        <v>0.14908037228993132</v>
      </c>
      <c r="Q80">
        <v>0.36496618931979646</v>
      </c>
      <c r="R80">
        <v>0.11004780625699416</v>
      </c>
      <c r="S80">
        <v>3.9129918864669259E-2</v>
      </c>
      <c r="T80">
        <v>0.13111467062907997</v>
      </c>
      <c r="U80">
        <v>1.7839427088910897E-2</v>
      </c>
      <c r="V80">
        <v>2.79218174140956E-3</v>
      </c>
      <c r="W80">
        <v>1.6365234072160653E-3</v>
      </c>
      <c r="X80">
        <v>1.4855992365121022E-5</v>
      </c>
    </row>
    <row r="81" spans="2:24" x14ac:dyDescent="0.3">
      <c r="D81">
        <v>4.2784867418080279E-3</v>
      </c>
      <c r="E81">
        <v>0.7844801870185012</v>
      </c>
      <c r="F81">
        <v>0.2194706761829808</v>
      </c>
      <c r="G81">
        <v>0.44800960804054485</v>
      </c>
      <c r="H81">
        <v>0.2632526650297668</v>
      </c>
      <c r="I81">
        <v>-4.2050150511618922E-2</v>
      </c>
      <c r="J81">
        <v>-0.11136708309213901</v>
      </c>
      <c r="K81">
        <v>0.19446972971035942</v>
      </c>
      <c r="L81">
        <v>-0.102240144591717</v>
      </c>
      <c r="M81">
        <v>6.2834808714820403E-2</v>
      </c>
      <c r="O81">
        <v>1.8305448799827073E-5</v>
      </c>
      <c r="P81">
        <v>0.61540916382458266</v>
      </c>
      <c r="Q81">
        <v>4.8167377704214816E-2</v>
      </c>
      <c r="R81">
        <v>0.20071260889664264</v>
      </c>
      <c r="S81">
        <v>6.9301965645274605E-2</v>
      </c>
      <c r="T81">
        <v>1.7682151580498051E-3</v>
      </c>
      <c r="U81">
        <v>1.2402627196451394E-2</v>
      </c>
      <c r="V81">
        <v>3.7818475773620248E-2</v>
      </c>
      <c r="W81">
        <v>1.0453047166135199E-2</v>
      </c>
      <c r="X81">
        <v>3.9482131862280702E-3</v>
      </c>
    </row>
    <row r="83" spans="2:24" x14ac:dyDescent="0.3">
      <c r="B83" t="s">
        <v>25</v>
      </c>
      <c r="D83" cm="1">
        <f t="array" ref="D83:M92">_xll.RScript.Evaluate(B83)</f>
        <v>17.544292856044571</v>
      </c>
      <c r="E83">
        <v>1.7505098207969503</v>
      </c>
      <c r="F83">
        <v>7.3386589815903651</v>
      </c>
      <c r="G83">
        <v>0.13755240418453663</v>
      </c>
      <c r="H83">
        <v>5.389252166814666</v>
      </c>
      <c r="I83">
        <v>0.29591532242196561</v>
      </c>
      <c r="J83">
        <v>2.7570525968497477</v>
      </c>
      <c r="K83">
        <v>3.9952035263196644</v>
      </c>
      <c r="L83">
        <v>59.174000933596034</v>
      </c>
      <c r="M83">
        <v>1.6175613913815059</v>
      </c>
    </row>
    <row r="84" spans="2:24" x14ac:dyDescent="0.3">
      <c r="D84">
        <v>15.293168363436104</v>
      </c>
      <c r="E84">
        <v>4.2904162388599669</v>
      </c>
      <c r="F84">
        <v>2.9300944392867518</v>
      </c>
      <c r="G84">
        <v>1.6248593603546122</v>
      </c>
      <c r="H84">
        <v>7.7488153716984662</v>
      </c>
      <c r="I84">
        <v>0.26900361250310262</v>
      </c>
      <c r="J84">
        <v>7.8715939195153792</v>
      </c>
      <c r="K84">
        <v>57.533222202098877</v>
      </c>
      <c r="L84">
        <v>1.7146825665161531</v>
      </c>
      <c r="M84">
        <v>0.72414392573057407</v>
      </c>
    </row>
    <row r="85" spans="2:24" x14ac:dyDescent="0.3">
      <c r="D85">
        <v>13.060136674988749</v>
      </c>
      <c r="E85">
        <v>0.39672238362708445</v>
      </c>
      <c r="F85">
        <v>21.620432476531295</v>
      </c>
      <c r="G85">
        <v>2.0140726897826497</v>
      </c>
      <c r="H85">
        <v>8.8244009694929861</v>
      </c>
      <c r="I85">
        <v>13.596858743741343</v>
      </c>
      <c r="J85">
        <v>3.2303710108107384E-2</v>
      </c>
      <c r="K85">
        <v>0.21618512368408971</v>
      </c>
      <c r="L85">
        <v>1.4712014508783691</v>
      </c>
      <c r="M85">
        <v>38.767685777165347</v>
      </c>
    </row>
    <row r="86" spans="2:24" x14ac:dyDescent="0.3">
      <c r="D86">
        <v>9.0248112141011472</v>
      </c>
      <c r="E86">
        <v>11.771583841542451</v>
      </c>
      <c r="F86">
        <v>8.7928883385160841</v>
      </c>
      <c r="G86">
        <v>2.5498795146804478</v>
      </c>
      <c r="H86">
        <v>23.115503510915037</v>
      </c>
      <c r="I86">
        <v>19.159607001153773</v>
      </c>
      <c r="J86">
        <v>0.26202607298773167</v>
      </c>
      <c r="K86">
        <v>2.5956578708858862</v>
      </c>
      <c r="L86">
        <v>8.1015517232911787</v>
      </c>
      <c r="M86">
        <v>14.626490911926277</v>
      </c>
    </row>
    <row r="87" spans="2:24" x14ac:dyDescent="0.3">
      <c r="D87">
        <v>11.935544004642788</v>
      </c>
      <c r="E87">
        <v>4.5799295873467321</v>
      </c>
      <c r="F87">
        <v>6.4876362667707266</v>
      </c>
      <c r="G87">
        <v>22.650905993549753</v>
      </c>
      <c r="H87">
        <v>1.5390118702835809</v>
      </c>
      <c r="I87">
        <v>0.57450990551276682</v>
      </c>
      <c r="J87">
        <v>27.052746576195471</v>
      </c>
      <c r="K87">
        <v>19.873444048519993</v>
      </c>
      <c r="L87">
        <v>4.34896670841791</v>
      </c>
      <c r="M87">
        <v>0.95730503876026651</v>
      </c>
    </row>
    <row r="88" spans="2:24" x14ac:dyDescent="0.3">
      <c r="D88">
        <v>14.157543952743444</v>
      </c>
      <c r="E88">
        <v>3.329330236919948E-2</v>
      </c>
      <c r="F88">
        <v>16.261261129252848</v>
      </c>
      <c r="G88">
        <v>3.4837349965405495E-2</v>
      </c>
      <c r="H88">
        <v>7.1661928397636254</v>
      </c>
      <c r="I88">
        <v>1.638634094827982E-3</v>
      </c>
      <c r="J88">
        <v>45.261634599359617</v>
      </c>
      <c r="K88">
        <v>2.5370246559639081E-2</v>
      </c>
      <c r="L88">
        <v>16.857939244135832</v>
      </c>
      <c r="M88">
        <v>0.2002887017555566</v>
      </c>
    </row>
    <row r="89" spans="2:24" x14ac:dyDescent="0.3">
      <c r="D89">
        <v>13.393090888896149</v>
      </c>
      <c r="E89">
        <v>0.13413977849132067</v>
      </c>
      <c r="F89">
        <v>2.5147385081986622</v>
      </c>
      <c r="G89">
        <v>19.041320216209957</v>
      </c>
      <c r="H89">
        <v>23.75575617094891</v>
      </c>
      <c r="I89">
        <v>9.3217465077077257</v>
      </c>
      <c r="J89">
        <v>6.732268225595849</v>
      </c>
      <c r="K89">
        <v>0.57016606038363959</v>
      </c>
      <c r="L89">
        <v>0.11502953932355277</v>
      </c>
      <c r="M89">
        <v>24.421744104244294</v>
      </c>
    </row>
    <row r="90" spans="2:24" x14ac:dyDescent="0.3">
      <c r="D90">
        <v>1.1445916600179646</v>
      </c>
      <c r="E90">
        <v>35.461861116891228</v>
      </c>
      <c r="F90">
        <v>0.71395116452729779</v>
      </c>
      <c r="G90">
        <v>14.023070631177415</v>
      </c>
      <c r="H90">
        <v>7.0050842935904454</v>
      </c>
      <c r="I90">
        <v>25.357622289644628</v>
      </c>
      <c r="J90">
        <v>3.5698831140654197E-2</v>
      </c>
      <c r="K90">
        <v>0.39472201114774574</v>
      </c>
      <c r="L90">
        <v>0.42780649600003134</v>
      </c>
      <c r="M90">
        <v>15.435591505862609</v>
      </c>
    </row>
    <row r="91" spans="2:24" x14ac:dyDescent="0.3">
      <c r="D91">
        <v>4.446376532028931</v>
      </c>
      <c r="E91">
        <v>8.108668276863332</v>
      </c>
      <c r="F91">
        <v>29.453177702109276</v>
      </c>
      <c r="G91">
        <v>13.429632538694719</v>
      </c>
      <c r="H91">
        <v>5.5776154396385413</v>
      </c>
      <c r="I91">
        <v>31.004964392594637</v>
      </c>
      <c r="J91">
        <v>5.8957398399825909</v>
      </c>
      <c r="K91">
        <v>1.0172995045376543</v>
      </c>
      <c r="L91">
        <v>1.0543458393880127</v>
      </c>
      <c r="M91">
        <v>1.217993416227958E-2</v>
      </c>
    </row>
    <row r="92" spans="2:24" x14ac:dyDescent="0.3">
      <c r="D92">
        <v>4.4385310016428807E-4</v>
      </c>
      <c r="E92">
        <v>33.47287565321173</v>
      </c>
      <c r="F92">
        <v>3.8871609932167033</v>
      </c>
      <c r="G92">
        <v>24.493869301400501</v>
      </c>
      <c r="H92">
        <v>9.8783673668537411</v>
      </c>
      <c r="I92">
        <v>0.41813359062522021</v>
      </c>
      <c r="J92">
        <v>4.0989356282648552</v>
      </c>
      <c r="K92">
        <v>13.778729405862819</v>
      </c>
      <c r="L92">
        <v>6.7344754984529329</v>
      </c>
      <c r="M92">
        <v>3.23700870901129</v>
      </c>
    </row>
    <row r="94" spans="2:24" x14ac:dyDescent="0.3">
      <c r="B94" t="s">
        <v>26</v>
      </c>
      <c r="D94" cm="1">
        <f t="array" ref="D94:M103">_xll.RScript.Evaluate(B94)</f>
        <v>0.72356406767604597</v>
      </c>
      <c r="E94">
        <v>3.2183664058155273E-2</v>
      </c>
      <c r="F94">
        <v>9.0936279620406596E-2</v>
      </c>
      <c r="G94">
        <v>1.1271596808228753E-3</v>
      </c>
      <c r="H94">
        <v>3.7808450996823666E-2</v>
      </c>
      <c r="I94">
        <v>1.2513750876205138E-3</v>
      </c>
      <c r="J94">
        <v>8.3423353330900635E-3</v>
      </c>
      <c r="K94">
        <v>1.09656342990895E-2</v>
      </c>
      <c r="L94">
        <v>9.1848076796760603E-2</v>
      </c>
      <c r="M94">
        <v>1.97295645118501E-3</v>
      </c>
    </row>
    <row r="95" spans="2:24" x14ac:dyDescent="0.3">
      <c r="D95">
        <v>0.63072289088528288</v>
      </c>
      <c r="E95">
        <v>7.88806285235574E-2</v>
      </c>
      <c r="F95">
        <v>3.6307980506192647E-2</v>
      </c>
      <c r="G95">
        <v>1.3314750613462973E-2</v>
      </c>
      <c r="H95">
        <v>5.4362033394599288E-2</v>
      </c>
      <c r="I95">
        <v>1.1375700873180513E-3</v>
      </c>
      <c r="J95">
        <v>2.3817999031843916E-2</v>
      </c>
      <c r="K95">
        <v>0.1579114231753895</v>
      </c>
      <c r="L95">
        <v>2.6614779052742247E-3</v>
      </c>
      <c r="M95">
        <v>8.8324587707695312E-4</v>
      </c>
    </row>
    <row r="96" spans="2:24" x14ac:dyDescent="0.3">
      <c r="D96">
        <v>0.53862789993865134</v>
      </c>
      <c r="E96">
        <v>7.2938636317914753E-3</v>
      </c>
      <c r="F96">
        <v>0.26790748802091074</v>
      </c>
      <c r="G96">
        <v>1.6504121055738629E-2</v>
      </c>
      <c r="H96">
        <v>6.1907834575979023E-2</v>
      </c>
      <c r="I96">
        <v>5.7498780943659837E-2</v>
      </c>
      <c r="J96">
        <v>9.7745100159744722E-5</v>
      </c>
      <c r="K96">
        <v>5.9336326462620438E-4</v>
      </c>
      <c r="L96">
        <v>2.2835539546399628E-3</v>
      </c>
      <c r="M96">
        <v>4.7285349513842403E-2</v>
      </c>
    </row>
    <row r="97" spans="2:13" x14ac:dyDescent="0.3">
      <c r="D97">
        <v>0.37220246866966866</v>
      </c>
      <c r="E97">
        <v>0.21642420698681478</v>
      </c>
      <c r="F97">
        <v>0.10895622137888615</v>
      </c>
      <c r="G97">
        <v>2.0894737514352401E-2</v>
      </c>
      <c r="H97">
        <v>0.16216746864081036</v>
      </c>
      <c r="I97">
        <v>8.1022688158251643E-2</v>
      </c>
      <c r="J97">
        <v>7.9284282402665972E-4</v>
      </c>
      <c r="K97">
        <v>7.1243016257316223E-3</v>
      </c>
      <c r="L97">
        <v>1.2574981125389935E-2</v>
      </c>
      <c r="M97">
        <v>1.7840083076066552E-2</v>
      </c>
    </row>
    <row r="98" spans="2:13" x14ac:dyDescent="0.3">
      <c r="D98">
        <v>0.49224729892435398</v>
      </c>
      <c r="E98">
        <v>8.4203420910867549E-2</v>
      </c>
      <c r="F98">
        <v>8.0390914349681722E-2</v>
      </c>
      <c r="G98">
        <v>0.18561062688360236</v>
      </c>
      <c r="H98">
        <v>1.0796981302795246E-2</v>
      </c>
      <c r="I98">
        <v>2.4295037427116552E-3</v>
      </c>
      <c r="J98">
        <v>8.1856647884627168E-2</v>
      </c>
      <c r="K98">
        <v>5.4546637803014962E-2</v>
      </c>
      <c r="L98">
        <v>6.7503332869036908E-3</v>
      </c>
      <c r="M98">
        <v>1.1676349114396762E-3</v>
      </c>
    </row>
    <row r="99" spans="2:13" x14ac:dyDescent="0.3">
      <c r="D99">
        <v>0.58388731736315636</v>
      </c>
      <c r="E99">
        <v>6.1210765350009971E-4</v>
      </c>
      <c r="F99">
        <v>0.20149983706011196</v>
      </c>
      <c r="G99">
        <v>2.8547124639887329E-4</v>
      </c>
      <c r="H99">
        <v>5.0274628543895576E-2</v>
      </c>
      <c r="I99">
        <v>6.9295022211432348E-6</v>
      </c>
      <c r="J99">
        <v>0.1369534023337412</v>
      </c>
      <c r="K99">
        <v>6.9633710527636404E-5</v>
      </c>
      <c r="L99">
        <v>2.6166378373976496E-2</v>
      </c>
      <c r="M99">
        <v>2.4429421246917988E-4</v>
      </c>
    </row>
    <row r="100" spans="2:13" x14ac:dyDescent="0.3">
      <c r="D100">
        <v>0.55235964206935317</v>
      </c>
      <c r="E100">
        <v>2.466201284054829E-3</v>
      </c>
      <c r="F100">
        <v>3.1161137849220533E-2</v>
      </c>
      <c r="G100">
        <v>0.15603223036767658</v>
      </c>
      <c r="H100">
        <v>0.16665917928510635</v>
      </c>
      <c r="I100">
        <v>3.9420065366622216E-2</v>
      </c>
      <c r="J100">
        <v>2.0370608509391642E-2</v>
      </c>
      <c r="K100">
        <v>1.5649346689676801E-3</v>
      </c>
      <c r="L100">
        <v>1.7854533739474179E-4</v>
      </c>
      <c r="M100">
        <v>2.9787455262212159E-2</v>
      </c>
    </row>
    <row r="101" spans="2:13" x14ac:dyDescent="0.3">
      <c r="D101">
        <v>4.7205402015695376E-2</v>
      </c>
      <c r="E101">
        <v>0.65197727627908586</v>
      </c>
      <c r="F101">
        <v>8.8468564755000423E-3</v>
      </c>
      <c r="G101">
        <v>0.11491067648362831</v>
      </c>
      <c r="H101">
        <v>4.9144366981694734E-2</v>
      </c>
      <c r="I101">
        <v>0.10723303056711367</v>
      </c>
      <c r="J101">
        <v>1.0801811351549101E-4</v>
      </c>
      <c r="K101">
        <v>1.08339342302157E-3</v>
      </c>
      <c r="L101">
        <v>6.6402817586828445E-4</v>
      </c>
      <c r="M101">
        <v>1.882695148487603E-2</v>
      </c>
    </row>
    <row r="102" spans="2:13" x14ac:dyDescent="0.3">
      <c r="D102">
        <v>0.18337805440962657</v>
      </c>
      <c r="E102">
        <v>0.14908037228993132</v>
      </c>
      <c r="F102">
        <v>0.36496618931979646</v>
      </c>
      <c r="G102">
        <v>0.11004780625699416</v>
      </c>
      <c r="H102">
        <v>3.9129918864669259E-2</v>
      </c>
      <c r="I102">
        <v>0.13111467062907997</v>
      </c>
      <c r="J102">
        <v>1.7839427088910897E-2</v>
      </c>
      <c r="K102">
        <v>2.79218174140956E-3</v>
      </c>
      <c r="L102">
        <v>1.6365234072160653E-3</v>
      </c>
      <c r="M102">
        <v>1.4855992365121022E-5</v>
      </c>
    </row>
    <row r="103" spans="2:13" x14ac:dyDescent="0.3">
      <c r="D103">
        <v>1.8305448799827073E-5</v>
      </c>
      <c r="E103">
        <v>0.61540916382458266</v>
      </c>
      <c r="F103">
        <v>4.8167377704214816E-2</v>
      </c>
      <c r="G103">
        <v>0.20071260889664264</v>
      </c>
      <c r="H103">
        <v>6.9301965645274605E-2</v>
      </c>
      <c r="I103">
        <v>1.7682151580498051E-3</v>
      </c>
      <c r="J103">
        <v>1.2402627196451394E-2</v>
      </c>
      <c r="K103">
        <v>3.7818475773620248E-2</v>
      </c>
      <c r="L103">
        <v>1.0453047166135199E-2</v>
      </c>
      <c r="M103">
        <v>3.9482131862280702E-3</v>
      </c>
    </row>
    <row r="105" spans="2:13" x14ac:dyDescent="0.3">
      <c r="B105" t="s">
        <v>22</v>
      </c>
    </row>
    <row r="106" spans="2:13" x14ac:dyDescent="0.3">
      <c r="B106" t="s">
        <v>23</v>
      </c>
      <c r="D106" t="str" cm="1">
        <f t="array" ref="D106">_xll.RScript.Evaluate(B106)</f>
        <v>res.ind</v>
      </c>
    </row>
    <row r="107" spans="2:13" x14ac:dyDescent="0.3">
      <c r="D107" cm="1">
        <f t="array" ref="D107:M129">_xll.RScript.Evaluate(B131)</f>
        <v>0.19120736913432615</v>
      </c>
      <c r="E107">
        <v>1.5541281523812316</v>
      </c>
      <c r="F107">
        <v>-0.62836881979838677</v>
      </c>
      <c r="G107">
        <v>8.2052412610446157E-2</v>
      </c>
      <c r="H107">
        <v>1.1426139414504939</v>
      </c>
      <c r="I107">
        <v>0.46389755223045148</v>
      </c>
      <c r="J107">
        <v>-0.20796011935936151</v>
      </c>
      <c r="K107">
        <v>4.3460568220659579E-2</v>
      </c>
      <c r="L107">
        <v>-0.65934413718823692</v>
      </c>
      <c r="M107">
        <v>3.2732382515489322E-2</v>
      </c>
    </row>
    <row r="108" spans="2:13" x14ac:dyDescent="0.3">
      <c r="D108">
        <v>0.79012171700687195</v>
      </c>
      <c r="E108">
        <v>2.4204155690137634</v>
      </c>
      <c r="F108">
        <v>1.3568870106207342</v>
      </c>
      <c r="G108">
        <v>1.2698429595177221</v>
      </c>
      <c r="H108">
        <v>-0.80684837242052732</v>
      </c>
      <c r="I108">
        <v>-1.3042001599412765</v>
      </c>
      <c r="J108">
        <v>-0.21291865990590525</v>
      </c>
      <c r="K108">
        <v>0.61724061122297913</v>
      </c>
      <c r="L108">
        <v>-6.0125359099113207E-2</v>
      </c>
      <c r="M108">
        <v>-0.31716015152563887</v>
      </c>
    </row>
    <row r="109" spans="2:13" x14ac:dyDescent="0.3">
      <c r="D109">
        <v>-1.3292592424418324</v>
      </c>
      <c r="E109">
        <v>1.6118686622706428</v>
      </c>
      <c r="F109">
        <v>-0.1961499622028591</v>
      </c>
      <c r="G109">
        <v>-1.9209220250971379</v>
      </c>
      <c r="H109">
        <v>8.2342820195053748E-2</v>
      </c>
      <c r="I109">
        <v>0.40062866991127744</v>
      </c>
      <c r="J109">
        <v>-0.40643753782056891</v>
      </c>
      <c r="K109">
        <v>0.70385603974140376</v>
      </c>
      <c r="L109">
        <v>0.1700833134837795</v>
      </c>
      <c r="M109">
        <v>-9.9081420448481367E-2</v>
      </c>
    </row>
    <row r="110" spans="2:13" x14ac:dyDescent="0.3">
      <c r="D110">
        <v>-0.86941341808745087</v>
      </c>
      <c r="E110">
        <v>-0.43287791023373667</v>
      </c>
      <c r="F110">
        <v>-2.4739822300958858</v>
      </c>
      <c r="G110">
        <v>0.69723814445112597</v>
      </c>
      <c r="H110">
        <v>0.39885841162281055</v>
      </c>
      <c r="I110">
        <v>-0.10286343577504641</v>
      </c>
      <c r="J110">
        <v>-0.32487447869269376</v>
      </c>
      <c r="K110">
        <v>0.11499613470243095</v>
      </c>
      <c r="L110">
        <v>-0.10952403868105864</v>
      </c>
      <c r="M110">
        <v>-0.11969719819116033</v>
      </c>
    </row>
    <row r="111" spans="2:13" x14ac:dyDescent="0.3">
      <c r="D111">
        <v>-0.10574503306720298</v>
      </c>
      <c r="E111">
        <v>-2.0233631939661296</v>
      </c>
      <c r="F111">
        <v>1.3049311656687457</v>
      </c>
      <c r="G111">
        <v>-9.9296300433759477E-2</v>
      </c>
      <c r="H111">
        <v>-0.1970241088998248</v>
      </c>
      <c r="I111">
        <v>-0.89554111328808028</v>
      </c>
      <c r="J111">
        <v>8.8256240082011508E-2</v>
      </c>
      <c r="K111">
        <v>-0.20234129858714758</v>
      </c>
      <c r="L111">
        <v>-0.52310309894755114</v>
      </c>
      <c r="M111">
        <v>-0.34842264833093484</v>
      </c>
    </row>
    <row r="112" spans="2:13" x14ac:dyDescent="0.3">
      <c r="D112">
        <v>0.118555040147183</v>
      </c>
      <c r="E112">
        <v>-0.99162373563645878</v>
      </c>
      <c r="F112">
        <v>0.84355824482287067</v>
      </c>
      <c r="G112">
        <v>1.3121526552766554</v>
      </c>
      <c r="H112">
        <v>1.5858708643948585</v>
      </c>
      <c r="I112">
        <v>-0.18657282754030774</v>
      </c>
      <c r="J112">
        <v>0.47828432334692095</v>
      </c>
      <c r="K112">
        <v>0.29308996703930862</v>
      </c>
      <c r="L112">
        <v>-0.10562319640857017</v>
      </c>
      <c r="M112">
        <v>-0.39317796561701013</v>
      </c>
    </row>
    <row r="113" spans="4:13" x14ac:dyDescent="0.3">
      <c r="D113">
        <v>-2.3923531773497166</v>
      </c>
      <c r="E113">
        <v>-1.2849233908048978</v>
      </c>
      <c r="F113">
        <v>-0.89816842251911122</v>
      </c>
      <c r="G113">
        <v>0.37309771229360544</v>
      </c>
      <c r="H113">
        <v>-2.243351588850945</v>
      </c>
      <c r="I113">
        <v>0.45666350036911096</v>
      </c>
      <c r="J113">
        <v>-0.29975521617306455</v>
      </c>
      <c r="K113">
        <v>-0.29162848767003124</v>
      </c>
      <c r="L113">
        <v>-0.22341765491742321</v>
      </c>
      <c r="M113">
        <v>-0.61640509278358535</v>
      </c>
    </row>
    <row r="114" spans="4:13" x14ac:dyDescent="0.3">
      <c r="D114">
        <v>-1.8910496907337486</v>
      </c>
      <c r="E114">
        <v>1.1784613613474837</v>
      </c>
      <c r="F114">
        <v>-0.15641036878778902</v>
      </c>
      <c r="G114">
        <v>0.89130067615228947</v>
      </c>
      <c r="H114">
        <v>-0.12674125197941058</v>
      </c>
      <c r="I114">
        <v>-0.43623495788412336</v>
      </c>
      <c r="J114">
        <v>-0.56609979531146892</v>
      </c>
      <c r="K114">
        <v>-1.5294043169221943</v>
      </c>
      <c r="L114">
        <v>6.1844088501221695E-3</v>
      </c>
      <c r="M114">
        <v>0.55368015672498572</v>
      </c>
    </row>
    <row r="115" spans="4:13" x14ac:dyDescent="0.3">
      <c r="D115">
        <v>-1.7744574550738175</v>
      </c>
      <c r="E115">
        <v>-0.41253207824868848</v>
      </c>
      <c r="F115">
        <v>0.65817749806350312</v>
      </c>
      <c r="G115">
        <v>0.22872865947868048</v>
      </c>
      <c r="H115">
        <v>-0.23383669801930598</v>
      </c>
      <c r="I115">
        <v>-9.0260095621561773E-2</v>
      </c>
      <c r="J115">
        <v>0.21594095337942648</v>
      </c>
      <c r="K115">
        <v>0.68258307763762005</v>
      </c>
      <c r="L115">
        <v>-0.66928204240333078</v>
      </c>
      <c r="M115">
        <v>0.53085419819154822</v>
      </c>
    </row>
    <row r="116" spans="4:13" x14ac:dyDescent="0.3">
      <c r="D116">
        <v>-2.7770057712208853</v>
      </c>
      <c r="E116">
        <v>-1.5726757141461079</v>
      </c>
      <c r="F116">
        <v>0.60724820505333854</v>
      </c>
      <c r="G116">
        <v>-1.555480805379251</v>
      </c>
      <c r="H116">
        <v>1.4241839810351729</v>
      </c>
      <c r="I116">
        <v>-0.49716398886278917</v>
      </c>
      <c r="J116">
        <v>-0.53205686746596614</v>
      </c>
      <c r="K116">
        <v>-0.43338565483860969</v>
      </c>
      <c r="L116">
        <v>-0.11577780762090195</v>
      </c>
      <c r="M116">
        <v>-9.6221415023410709E-2</v>
      </c>
    </row>
    <row r="117" spans="4:13" x14ac:dyDescent="0.3">
      <c r="D117">
        <v>-4.4137335161011642</v>
      </c>
      <c r="E117">
        <v>1.2635769970550044</v>
      </c>
      <c r="F117">
        <v>-1.0037338660070061E-2</v>
      </c>
      <c r="G117">
        <v>0.66675477685357643</v>
      </c>
      <c r="H117">
        <v>0.41915184682391271</v>
      </c>
      <c r="I117">
        <v>8.2002201194304083E-2</v>
      </c>
      <c r="J117">
        <v>-0.59833739031633038</v>
      </c>
      <c r="K117">
        <v>0.56361992122827687</v>
      </c>
      <c r="L117">
        <v>0.52581402959913071</v>
      </c>
      <c r="M117">
        <v>5.855881931156065E-2</v>
      </c>
    </row>
    <row r="118" spans="4:13" x14ac:dyDescent="0.3">
      <c r="D118">
        <v>3.4514484905169214</v>
      </c>
      <c r="E118">
        <v>1.2169192983296331</v>
      </c>
      <c r="F118">
        <v>-1.6781671115875227</v>
      </c>
      <c r="G118">
        <v>-0.8087069578548336</v>
      </c>
      <c r="H118">
        <v>-2.5053074644075926E-2</v>
      </c>
      <c r="I118">
        <v>8.2793055221002068E-2</v>
      </c>
      <c r="J118">
        <v>1.0161765471843581E-2</v>
      </c>
      <c r="K118">
        <v>-3.058584291531409E-2</v>
      </c>
      <c r="L118">
        <v>-0.84721068209280948</v>
      </c>
      <c r="M118">
        <v>0.21970353258045605</v>
      </c>
    </row>
    <row r="119" spans="4:13" x14ac:dyDescent="0.3">
      <c r="D119">
        <v>3.3162242832306923</v>
      </c>
      <c r="E119">
        <v>1.6232907505755334</v>
      </c>
      <c r="F119">
        <v>-0.61840442680309771</v>
      </c>
      <c r="G119">
        <v>-0.31679905986541634</v>
      </c>
      <c r="H119">
        <v>0.56916458542508075</v>
      </c>
      <c r="I119">
        <v>-0.77715959880607832</v>
      </c>
      <c r="J119">
        <v>0.25750851329879637</v>
      </c>
      <c r="K119">
        <v>-0.58063830063650079</v>
      </c>
      <c r="L119">
        <v>0.40977659031088071</v>
      </c>
      <c r="M119">
        <v>-0.61601933099311279</v>
      </c>
    </row>
    <row r="120" spans="4:13" x14ac:dyDescent="0.3">
      <c r="D120">
        <v>4.0703560059581108</v>
      </c>
      <c r="E120">
        <v>-0.79835097492688067</v>
      </c>
      <c r="F120">
        <v>1.0150166239396219</v>
      </c>
      <c r="G120">
        <v>0.31336354156675689</v>
      </c>
      <c r="H120">
        <v>-0.79742595529315641</v>
      </c>
      <c r="I120">
        <v>0.32958134224717323</v>
      </c>
      <c r="J120">
        <v>-1.3636556798049044</v>
      </c>
      <c r="K120">
        <v>0.34530638128053448</v>
      </c>
      <c r="L120">
        <v>0.19305510655230049</v>
      </c>
      <c r="M120">
        <v>0.21721852243059758</v>
      </c>
    </row>
    <row r="121" spans="4:13" x14ac:dyDescent="0.3">
      <c r="D121">
        <v>1.8484623390528385</v>
      </c>
      <c r="E121">
        <v>-2.0638828044041415</v>
      </c>
      <c r="F121">
        <v>-0.97928454699512657</v>
      </c>
      <c r="G121">
        <v>0.58469073066036259</v>
      </c>
      <c r="H121">
        <v>-2.1578335667093995E-4</v>
      </c>
      <c r="I121">
        <v>0.19728081788145385</v>
      </c>
      <c r="J121">
        <v>-0.26927771764904795</v>
      </c>
      <c r="K121">
        <v>-0.36321950608922782</v>
      </c>
      <c r="L121">
        <v>0.36826026888052132</v>
      </c>
      <c r="M121">
        <v>0.21249473660616247</v>
      </c>
    </row>
    <row r="122" spans="4:13" x14ac:dyDescent="0.3">
      <c r="D122">
        <v>1.3873514286493547</v>
      </c>
      <c r="E122">
        <v>0.28190831838077535</v>
      </c>
      <c r="F122">
        <v>1.9996962056796299</v>
      </c>
      <c r="G122">
        <v>-1.019598165816924</v>
      </c>
      <c r="H122">
        <v>-4.0540149740415227E-2</v>
      </c>
      <c r="I122">
        <v>0.55673299636797846</v>
      </c>
      <c r="J122">
        <v>-0.26739400142697084</v>
      </c>
      <c r="K122">
        <v>-0.10947079696035776</v>
      </c>
      <c r="L122">
        <v>0.18028307116821091</v>
      </c>
      <c r="M122">
        <v>0.24208419963796429</v>
      </c>
    </row>
    <row r="123" spans="4:13" x14ac:dyDescent="0.3">
      <c r="D123">
        <v>0.4715533133371333</v>
      </c>
      <c r="E123">
        <v>-0.92674362752234762</v>
      </c>
      <c r="F123">
        <v>-1.7281552521246621</v>
      </c>
      <c r="G123">
        <v>-0.184831382462115</v>
      </c>
      <c r="H123">
        <v>0.40730299093640537</v>
      </c>
      <c r="I123">
        <v>0.11383190086809833</v>
      </c>
      <c r="J123">
        <v>3.9911588873138532E-2</v>
      </c>
      <c r="K123">
        <v>0.53803977604161135</v>
      </c>
      <c r="L123">
        <v>0.58596615642346772</v>
      </c>
      <c r="M123">
        <v>-0.14271715083374015</v>
      </c>
    </row>
    <row r="124" spans="4:13" x14ac:dyDescent="0.3">
      <c r="D124">
        <v>0.27631179070186929</v>
      </c>
      <c r="E124">
        <v>-1.1657260409353922</v>
      </c>
      <c r="F124">
        <v>0.17056375019907272</v>
      </c>
      <c r="G124">
        <v>-0.84869400918563742</v>
      </c>
      <c r="H124">
        <v>-0.68947954409611933</v>
      </c>
      <c r="I124">
        <v>0.33168404166367282</v>
      </c>
      <c r="J124">
        <v>0.44308685638371936</v>
      </c>
      <c r="K124">
        <v>0.24729356557480053</v>
      </c>
      <c r="L124">
        <v>6.6908585917096364E-2</v>
      </c>
      <c r="M124">
        <v>-0.20868256424875115</v>
      </c>
    </row>
    <row r="125" spans="4:13" x14ac:dyDescent="0.3">
      <c r="D125">
        <v>1.3672589824707502</v>
      </c>
      <c r="E125">
        <v>-1.4780353796147288</v>
      </c>
      <c r="F125">
        <v>0.83137912787393631</v>
      </c>
      <c r="G125">
        <v>0.74531556570474833</v>
      </c>
      <c r="H125">
        <v>0.85980164819583815</v>
      </c>
      <c r="I125">
        <v>0.3280656426174321</v>
      </c>
      <c r="J125">
        <v>0.36357920441603025</v>
      </c>
      <c r="K125">
        <v>6.1653156212231053E-3</v>
      </c>
      <c r="L125">
        <v>0.27948867497298896</v>
      </c>
      <c r="M125">
        <v>0.32067773213057393</v>
      </c>
    </row>
    <row r="126" spans="4:13" x14ac:dyDescent="0.3">
      <c r="D126">
        <v>-0.71027770800672418</v>
      </c>
      <c r="E126">
        <v>0.6584251455701795</v>
      </c>
      <c r="F126">
        <v>1.0407517570498599</v>
      </c>
      <c r="G126">
        <v>-0.92717510359114341</v>
      </c>
      <c r="H126">
        <v>-0.28875680070468135</v>
      </c>
      <c r="I126">
        <v>0.6889164005569608</v>
      </c>
      <c r="J126">
        <v>0.56568604408517842</v>
      </c>
      <c r="K126">
        <v>-0.68705333882205022</v>
      </c>
      <c r="L126">
        <v>-8.3588492763580213E-3</v>
      </c>
      <c r="M126">
        <v>-0.30211545711162907</v>
      </c>
    </row>
    <row r="127" spans="4:13" x14ac:dyDescent="0.3">
      <c r="D127">
        <v>-0.21435243841896484</v>
      </c>
      <c r="E127">
        <v>0.86105573305163829</v>
      </c>
      <c r="F127">
        <v>0.29761009726433552</v>
      </c>
      <c r="G127">
        <v>1.35560294317427</v>
      </c>
      <c r="H127">
        <v>-1.5053105731537508E-2</v>
      </c>
      <c r="I127">
        <v>1.593795985973518</v>
      </c>
      <c r="J127">
        <v>0.78370119251650627</v>
      </c>
      <c r="K127">
        <v>-3.7623661080610382E-2</v>
      </c>
      <c r="L127">
        <v>-0.13053139707569286</v>
      </c>
      <c r="M127">
        <v>-3.6975759004138575E-2</v>
      </c>
    </row>
    <row r="128" spans="4:13" x14ac:dyDescent="0.3">
      <c r="D128">
        <v>-0.49531661053711595</v>
      </c>
      <c r="E128">
        <v>1.3000529610372291</v>
      </c>
      <c r="F128">
        <v>0.10300359865194514</v>
      </c>
      <c r="G128">
        <v>-0.24927711640654573</v>
      </c>
      <c r="H128">
        <v>-0.64522571277668372</v>
      </c>
      <c r="I128">
        <v>-0.16172380894804314</v>
      </c>
      <c r="J128">
        <v>0.85752368344317997</v>
      </c>
      <c r="K128">
        <v>-0.25585072193093977</v>
      </c>
      <c r="L128">
        <v>0.56422229478819719</v>
      </c>
      <c r="M128">
        <v>0.29680481284286919</v>
      </c>
    </row>
    <row r="129" spans="2:13" x14ac:dyDescent="0.3">
      <c r="D129">
        <v>-0.31588669916743412</v>
      </c>
      <c r="E129">
        <v>-0.81936809857359316</v>
      </c>
      <c r="F129">
        <v>-0.86169480531309339</v>
      </c>
      <c r="G129">
        <v>-0.58935985164752203</v>
      </c>
      <c r="H129">
        <v>-0.77973894356631401</v>
      </c>
      <c r="I129">
        <v>-1.174154120435128</v>
      </c>
      <c r="J129">
        <v>0.94512709862950772</v>
      </c>
      <c r="K129">
        <v>0.36555056814213599</v>
      </c>
      <c r="L129">
        <v>0.10225576276431481</v>
      </c>
      <c r="M129">
        <v>0.6118670611394138</v>
      </c>
    </row>
    <row r="131" spans="2:13" x14ac:dyDescent="0.3">
      <c r="B131" t="s">
        <v>27</v>
      </c>
      <c r="D131" cm="1">
        <f t="array" ref="D131:M153">_xll.RScript.Evaluate(B131)</f>
        <v>0.19120736913432615</v>
      </c>
      <c r="E131">
        <v>1.5541281523812316</v>
      </c>
      <c r="F131">
        <v>-0.62836881979838677</v>
      </c>
      <c r="G131">
        <v>8.2052412610446157E-2</v>
      </c>
      <c r="H131">
        <v>1.1426139414504939</v>
      </c>
      <c r="I131">
        <v>0.46389755223045148</v>
      </c>
      <c r="J131">
        <v>-0.20796011935936151</v>
      </c>
      <c r="K131">
        <v>4.3460568220659579E-2</v>
      </c>
      <c r="L131">
        <v>-0.65934413718823692</v>
      </c>
      <c r="M131">
        <v>3.2732382515489322E-2</v>
      </c>
    </row>
    <row r="132" spans="2:13" x14ac:dyDescent="0.3">
      <c r="D132">
        <v>0.79012171700687195</v>
      </c>
      <c r="E132">
        <v>2.4204155690137634</v>
      </c>
      <c r="F132">
        <v>1.3568870106207342</v>
      </c>
      <c r="G132">
        <v>1.2698429595177221</v>
      </c>
      <c r="H132">
        <v>-0.80684837242052732</v>
      </c>
      <c r="I132">
        <v>-1.3042001599412765</v>
      </c>
      <c r="J132">
        <v>-0.21291865990590525</v>
      </c>
      <c r="K132">
        <v>0.61724061122297913</v>
      </c>
      <c r="L132">
        <v>-6.0125359099113207E-2</v>
      </c>
      <c r="M132">
        <v>-0.31716015152563887</v>
      </c>
    </row>
    <row r="133" spans="2:13" x14ac:dyDescent="0.3">
      <c r="D133">
        <v>-1.3292592424418324</v>
      </c>
      <c r="E133">
        <v>1.6118686622706428</v>
      </c>
      <c r="F133">
        <v>-0.1961499622028591</v>
      </c>
      <c r="G133">
        <v>-1.9209220250971379</v>
      </c>
      <c r="H133">
        <v>8.2342820195053748E-2</v>
      </c>
      <c r="I133">
        <v>0.40062866991127744</v>
      </c>
      <c r="J133">
        <v>-0.40643753782056891</v>
      </c>
      <c r="K133">
        <v>0.70385603974140376</v>
      </c>
      <c r="L133">
        <v>0.1700833134837795</v>
      </c>
      <c r="M133">
        <v>-9.9081420448481367E-2</v>
      </c>
    </row>
    <row r="134" spans="2:13" x14ac:dyDescent="0.3">
      <c r="D134">
        <v>-0.86941341808745087</v>
      </c>
      <c r="E134">
        <v>-0.43287791023373667</v>
      </c>
      <c r="F134">
        <v>-2.4739822300958858</v>
      </c>
      <c r="G134">
        <v>0.69723814445112597</v>
      </c>
      <c r="H134">
        <v>0.39885841162281055</v>
      </c>
      <c r="I134">
        <v>-0.10286343577504641</v>
      </c>
      <c r="J134">
        <v>-0.32487447869269376</v>
      </c>
      <c r="K134">
        <v>0.11499613470243095</v>
      </c>
      <c r="L134">
        <v>-0.10952403868105864</v>
      </c>
      <c r="M134">
        <v>-0.11969719819116033</v>
      </c>
    </row>
    <row r="135" spans="2:13" x14ac:dyDescent="0.3">
      <c r="D135">
        <v>-0.10574503306720298</v>
      </c>
      <c r="E135">
        <v>-2.0233631939661296</v>
      </c>
      <c r="F135">
        <v>1.3049311656687457</v>
      </c>
      <c r="G135">
        <v>-9.9296300433759477E-2</v>
      </c>
      <c r="H135">
        <v>-0.1970241088998248</v>
      </c>
      <c r="I135">
        <v>-0.89554111328808028</v>
      </c>
      <c r="J135">
        <v>8.8256240082011508E-2</v>
      </c>
      <c r="K135">
        <v>-0.20234129858714758</v>
      </c>
      <c r="L135">
        <v>-0.52310309894755114</v>
      </c>
      <c r="M135">
        <v>-0.34842264833093484</v>
      </c>
    </row>
    <row r="136" spans="2:13" x14ac:dyDescent="0.3">
      <c r="D136">
        <v>0.118555040147183</v>
      </c>
      <c r="E136">
        <v>-0.99162373563645878</v>
      </c>
      <c r="F136">
        <v>0.84355824482287067</v>
      </c>
      <c r="G136">
        <v>1.3121526552766554</v>
      </c>
      <c r="H136">
        <v>1.5858708643948585</v>
      </c>
      <c r="I136">
        <v>-0.18657282754030774</v>
      </c>
      <c r="J136">
        <v>0.47828432334692095</v>
      </c>
      <c r="K136">
        <v>0.29308996703930862</v>
      </c>
      <c r="L136">
        <v>-0.10562319640857017</v>
      </c>
      <c r="M136">
        <v>-0.39317796561701013</v>
      </c>
    </row>
    <row r="137" spans="2:13" x14ac:dyDescent="0.3">
      <c r="D137">
        <v>-2.3923531773497166</v>
      </c>
      <c r="E137">
        <v>-1.2849233908048978</v>
      </c>
      <c r="F137">
        <v>-0.89816842251911122</v>
      </c>
      <c r="G137">
        <v>0.37309771229360544</v>
      </c>
      <c r="H137">
        <v>-2.243351588850945</v>
      </c>
      <c r="I137">
        <v>0.45666350036911096</v>
      </c>
      <c r="J137">
        <v>-0.29975521617306455</v>
      </c>
      <c r="K137">
        <v>-0.29162848767003124</v>
      </c>
      <c r="L137">
        <v>-0.22341765491742321</v>
      </c>
      <c r="M137">
        <v>-0.61640509278358535</v>
      </c>
    </row>
    <row r="138" spans="2:13" x14ac:dyDescent="0.3">
      <c r="D138">
        <v>-1.8910496907337486</v>
      </c>
      <c r="E138">
        <v>1.1784613613474837</v>
      </c>
      <c r="F138">
        <v>-0.15641036878778902</v>
      </c>
      <c r="G138">
        <v>0.89130067615228947</v>
      </c>
      <c r="H138">
        <v>-0.12674125197941058</v>
      </c>
      <c r="I138">
        <v>-0.43623495788412336</v>
      </c>
      <c r="J138">
        <v>-0.56609979531146892</v>
      </c>
      <c r="K138">
        <v>-1.5294043169221943</v>
      </c>
      <c r="L138">
        <v>6.1844088501221695E-3</v>
      </c>
      <c r="M138">
        <v>0.55368015672498572</v>
      </c>
    </row>
    <row r="139" spans="2:13" x14ac:dyDescent="0.3">
      <c r="D139">
        <v>-1.7744574550738175</v>
      </c>
      <c r="E139">
        <v>-0.41253207824868848</v>
      </c>
      <c r="F139">
        <v>0.65817749806350312</v>
      </c>
      <c r="G139">
        <v>0.22872865947868048</v>
      </c>
      <c r="H139">
        <v>-0.23383669801930598</v>
      </c>
      <c r="I139">
        <v>-9.0260095621561773E-2</v>
      </c>
      <c r="J139">
        <v>0.21594095337942648</v>
      </c>
      <c r="K139">
        <v>0.68258307763762005</v>
      </c>
      <c r="L139">
        <v>-0.66928204240333078</v>
      </c>
      <c r="M139">
        <v>0.53085419819154822</v>
      </c>
    </row>
    <row r="140" spans="2:13" x14ac:dyDescent="0.3">
      <c r="D140">
        <v>-2.7770057712208853</v>
      </c>
      <c r="E140">
        <v>-1.5726757141461079</v>
      </c>
      <c r="F140">
        <v>0.60724820505333854</v>
      </c>
      <c r="G140">
        <v>-1.555480805379251</v>
      </c>
      <c r="H140">
        <v>1.4241839810351729</v>
      </c>
      <c r="I140">
        <v>-0.49716398886278917</v>
      </c>
      <c r="J140">
        <v>-0.53205686746596614</v>
      </c>
      <c r="K140">
        <v>-0.43338565483860969</v>
      </c>
      <c r="L140">
        <v>-0.11577780762090195</v>
      </c>
      <c r="M140">
        <v>-9.6221415023410709E-2</v>
      </c>
    </row>
    <row r="141" spans="2:13" x14ac:dyDescent="0.3">
      <c r="D141">
        <v>-4.4137335161011642</v>
      </c>
      <c r="E141">
        <v>1.2635769970550044</v>
      </c>
      <c r="F141">
        <v>-1.0037338660070061E-2</v>
      </c>
      <c r="G141">
        <v>0.66675477685357643</v>
      </c>
      <c r="H141">
        <v>0.41915184682391271</v>
      </c>
      <c r="I141">
        <v>8.2002201194304083E-2</v>
      </c>
      <c r="J141">
        <v>-0.59833739031633038</v>
      </c>
      <c r="K141">
        <v>0.56361992122827687</v>
      </c>
      <c r="L141">
        <v>0.52581402959913071</v>
      </c>
      <c r="M141">
        <v>5.855881931156065E-2</v>
      </c>
    </row>
    <row r="142" spans="2:13" x14ac:dyDescent="0.3">
      <c r="D142">
        <v>3.4514484905169214</v>
      </c>
      <c r="E142">
        <v>1.2169192983296331</v>
      </c>
      <c r="F142">
        <v>-1.6781671115875227</v>
      </c>
      <c r="G142">
        <v>-0.8087069578548336</v>
      </c>
      <c r="H142">
        <v>-2.5053074644075926E-2</v>
      </c>
      <c r="I142">
        <v>8.2793055221002068E-2</v>
      </c>
      <c r="J142">
        <v>1.0161765471843581E-2</v>
      </c>
      <c r="K142">
        <v>-3.058584291531409E-2</v>
      </c>
      <c r="L142">
        <v>-0.84721068209280948</v>
      </c>
      <c r="M142">
        <v>0.21970353258045605</v>
      </c>
    </row>
    <row r="143" spans="2:13" x14ac:dyDescent="0.3">
      <c r="D143">
        <v>3.3162242832306923</v>
      </c>
      <c r="E143">
        <v>1.6232907505755334</v>
      </c>
      <c r="F143">
        <v>-0.61840442680309771</v>
      </c>
      <c r="G143">
        <v>-0.31679905986541634</v>
      </c>
      <c r="H143">
        <v>0.56916458542508075</v>
      </c>
      <c r="I143">
        <v>-0.77715959880607832</v>
      </c>
      <c r="J143">
        <v>0.25750851329879637</v>
      </c>
      <c r="K143">
        <v>-0.58063830063650079</v>
      </c>
      <c r="L143">
        <v>0.40977659031088071</v>
      </c>
      <c r="M143">
        <v>-0.61601933099311279</v>
      </c>
    </row>
    <row r="144" spans="2:13" x14ac:dyDescent="0.3">
      <c r="D144">
        <v>4.0703560059581108</v>
      </c>
      <c r="E144">
        <v>-0.79835097492688067</v>
      </c>
      <c r="F144">
        <v>1.0150166239396219</v>
      </c>
      <c r="G144">
        <v>0.31336354156675689</v>
      </c>
      <c r="H144">
        <v>-0.79742595529315641</v>
      </c>
      <c r="I144">
        <v>0.32958134224717323</v>
      </c>
      <c r="J144">
        <v>-1.3636556798049044</v>
      </c>
      <c r="K144">
        <v>0.34530638128053448</v>
      </c>
      <c r="L144">
        <v>0.19305510655230049</v>
      </c>
      <c r="M144">
        <v>0.21721852243059758</v>
      </c>
    </row>
    <row r="145" spans="2:13" x14ac:dyDescent="0.3">
      <c r="D145">
        <v>1.8484623390528385</v>
      </c>
      <c r="E145">
        <v>-2.0638828044041415</v>
      </c>
      <c r="F145">
        <v>-0.97928454699512657</v>
      </c>
      <c r="G145">
        <v>0.58469073066036259</v>
      </c>
      <c r="H145">
        <v>-2.1578335667093995E-4</v>
      </c>
      <c r="I145">
        <v>0.19728081788145385</v>
      </c>
      <c r="J145">
        <v>-0.26927771764904795</v>
      </c>
      <c r="K145">
        <v>-0.36321950608922782</v>
      </c>
      <c r="L145">
        <v>0.36826026888052132</v>
      </c>
      <c r="M145">
        <v>0.21249473660616247</v>
      </c>
    </row>
    <row r="146" spans="2:13" x14ac:dyDescent="0.3">
      <c r="D146">
        <v>1.3873514286493547</v>
      </c>
      <c r="E146">
        <v>0.28190831838077535</v>
      </c>
      <c r="F146">
        <v>1.9996962056796299</v>
      </c>
      <c r="G146">
        <v>-1.019598165816924</v>
      </c>
      <c r="H146">
        <v>-4.0540149740415227E-2</v>
      </c>
      <c r="I146">
        <v>0.55673299636797846</v>
      </c>
      <c r="J146">
        <v>-0.26739400142697084</v>
      </c>
      <c r="K146">
        <v>-0.10947079696035776</v>
      </c>
      <c r="L146">
        <v>0.18028307116821091</v>
      </c>
      <c r="M146">
        <v>0.24208419963796429</v>
      </c>
    </row>
    <row r="147" spans="2:13" x14ac:dyDescent="0.3">
      <c r="D147">
        <v>0.4715533133371333</v>
      </c>
      <c r="E147">
        <v>-0.92674362752234762</v>
      </c>
      <c r="F147">
        <v>-1.7281552521246621</v>
      </c>
      <c r="G147">
        <v>-0.184831382462115</v>
      </c>
      <c r="H147">
        <v>0.40730299093640537</v>
      </c>
      <c r="I147">
        <v>0.11383190086809833</v>
      </c>
      <c r="J147">
        <v>3.9911588873138532E-2</v>
      </c>
      <c r="K147">
        <v>0.53803977604161135</v>
      </c>
      <c r="L147">
        <v>0.58596615642346772</v>
      </c>
      <c r="M147">
        <v>-0.14271715083374015</v>
      </c>
    </row>
    <row r="148" spans="2:13" x14ac:dyDescent="0.3">
      <c r="D148">
        <v>0.27631179070186929</v>
      </c>
      <c r="E148">
        <v>-1.1657260409353922</v>
      </c>
      <c r="F148">
        <v>0.17056375019907272</v>
      </c>
      <c r="G148">
        <v>-0.84869400918563742</v>
      </c>
      <c r="H148">
        <v>-0.68947954409611933</v>
      </c>
      <c r="I148">
        <v>0.33168404166367282</v>
      </c>
      <c r="J148">
        <v>0.44308685638371936</v>
      </c>
      <c r="K148">
        <v>0.24729356557480053</v>
      </c>
      <c r="L148">
        <v>6.6908585917096364E-2</v>
      </c>
      <c r="M148">
        <v>-0.20868256424875115</v>
      </c>
    </row>
    <row r="149" spans="2:13" x14ac:dyDescent="0.3">
      <c r="D149">
        <v>1.3672589824707502</v>
      </c>
      <c r="E149">
        <v>-1.4780353796147288</v>
      </c>
      <c r="F149">
        <v>0.83137912787393631</v>
      </c>
      <c r="G149">
        <v>0.74531556570474833</v>
      </c>
      <c r="H149">
        <v>0.85980164819583815</v>
      </c>
      <c r="I149">
        <v>0.3280656426174321</v>
      </c>
      <c r="J149">
        <v>0.36357920441603025</v>
      </c>
      <c r="K149">
        <v>6.1653156212231053E-3</v>
      </c>
      <c r="L149">
        <v>0.27948867497298896</v>
      </c>
      <c r="M149">
        <v>0.32067773213057393</v>
      </c>
    </row>
    <row r="150" spans="2:13" x14ac:dyDescent="0.3">
      <c r="D150">
        <v>-0.71027770800672418</v>
      </c>
      <c r="E150">
        <v>0.6584251455701795</v>
      </c>
      <c r="F150">
        <v>1.0407517570498599</v>
      </c>
      <c r="G150">
        <v>-0.92717510359114341</v>
      </c>
      <c r="H150">
        <v>-0.28875680070468135</v>
      </c>
      <c r="I150">
        <v>0.6889164005569608</v>
      </c>
      <c r="J150">
        <v>0.56568604408517842</v>
      </c>
      <c r="K150">
        <v>-0.68705333882205022</v>
      </c>
      <c r="L150">
        <v>-8.3588492763580213E-3</v>
      </c>
      <c r="M150">
        <v>-0.30211545711162907</v>
      </c>
    </row>
    <row r="151" spans="2:13" x14ac:dyDescent="0.3">
      <c r="D151">
        <v>-0.21435243841896484</v>
      </c>
      <c r="E151">
        <v>0.86105573305163829</v>
      </c>
      <c r="F151">
        <v>0.29761009726433552</v>
      </c>
      <c r="G151">
        <v>1.35560294317427</v>
      </c>
      <c r="H151">
        <v>-1.5053105731537508E-2</v>
      </c>
      <c r="I151">
        <v>1.593795985973518</v>
      </c>
      <c r="J151">
        <v>0.78370119251650627</v>
      </c>
      <c r="K151">
        <v>-3.7623661080610382E-2</v>
      </c>
      <c r="L151">
        <v>-0.13053139707569286</v>
      </c>
      <c r="M151">
        <v>-3.6975759004138575E-2</v>
      </c>
    </row>
    <row r="152" spans="2:13" x14ac:dyDescent="0.3">
      <c r="D152">
        <v>-0.49531661053711595</v>
      </c>
      <c r="E152">
        <v>1.3000529610372291</v>
      </c>
      <c r="F152">
        <v>0.10300359865194514</v>
      </c>
      <c r="G152">
        <v>-0.24927711640654573</v>
      </c>
      <c r="H152">
        <v>-0.64522571277668372</v>
      </c>
      <c r="I152">
        <v>-0.16172380894804314</v>
      </c>
      <c r="J152">
        <v>0.85752368344317997</v>
      </c>
      <c r="K152">
        <v>-0.25585072193093977</v>
      </c>
      <c r="L152">
        <v>0.56422229478819719</v>
      </c>
      <c r="M152">
        <v>0.29680481284286919</v>
      </c>
    </row>
    <row r="153" spans="2:13" x14ac:dyDescent="0.3">
      <c r="D153">
        <v>-0.31588669916743412</v>
      </c>
      <c r="E153">
        <v>-0.81936809857359316</v>
      </c>
      <c r="F153">
        <v>-0.86169480531309339</v>
      </c>
      <c r="G153">
        <v>-0.58935985164752203</v>
      </c>
      <c r="H153">
        <v>-0.77973894356631401</v>
      </c>
      <c r="I153">
        <v>-1.174154120435128</v>
      </c>
      <c r="J153">
        <v>0.94512709862950772</v>
      </c>
      <c r="K153">
        <v>0.36555056814213599</v>
      </c>
      <c r="L153">
        <v>0.10225576276431481</v>
      </c>
      <c r="M153">
        <v>0.6118670611394138</v>
      </c>
    </row>
    <row r="155" spans="2:13" x14ac:dyDescent="0.3">
      <c r="B155" t="s">
        <v>28</v>
      </c>
      <c r="D155" cm="1">
        <f t="array" ref="D155:M177">_xll.RScript.Evaluate(B155)</f>
        <v>3.8542536512435464E-2</v>
      </c>
      <c r="E155">
        <v>5.7118248878095583</v>
      </c>
      <c r="F155">
        <v>1.385418371317108</v>
      </c>
      <c r="G155">
        <v>3.5722152044230272E-2</v>
      </c>
      <c r="H155">
        <v>8.09116060370323</v>
      </c>
      <c r="I155">
        <v>2.2125662043242893</v>
      </c>
      <c r="J155">
        <v>0.62142638417492713</v>
      </c>
      <c r="K155">
        <v>2.9920449550010341E-2</v>
      </c>
      <c r="L155">
        <v>12.177477304743599</v>
      </c>
      <c r="M155">
        <v>3.8191847957390425E-2</v>
      </c>
    </row>
    <row r="156" spans="2:13" x14ac:dyDescent="0.3">
      <c r="D156">
        <v>0.65814113857864709</v>
      </c>
      <c r="E156">
        <v>13.85418890083333</v>
      </c>
      <c r="F156">
        <v>6.4600972910595749</v>
      </c>
      <c r="G156">
        <v>8.555687924321111</v>
      </c>
      <c r="H156">
        <v>4.0345549861750314</v>
      </c>
      <c r="I156">
        <v>17.488018774836757</v>
      </c>
      <c r="J156">
        <v>0.65141389862810795</v>
      </c>
      <c r="K156">
        <v>6.0351254135448578</v>
      </c>
      <c r="L156">
        <v>0.10126244227040317</v>
      </c>
      <c r="M156">
        <v>3.5856894263180559</v>
      </c>
    </row>
    <row r="157" spans="2:13" x14ac:dyDescent="0.3">
      <c r="D157">
        <v>1.8627321822746208</v>
      </c>
      <c r="E157">
        <v>6.1441319373629852</v>
      </c>
      <c r="F157">
        <v>0.13499825231998103</v>
      </c>
      <c r="G157">
        <v>19.578272836586315</v>
      </c>
      <c r="H157">
        <v>4.2020697669406172E-2</v>
      </c>
      <c r="I157">
        <v>1.6501984048120033</v>
      </c>
      <c r="J157">
        <v>2.3736528102320822</v>
      </c>
      <c r="K157">
        <v>7.8477470684043293</v>
      </c>
      <c r="L157">
        <v>0.81031979289222833</v>
      </c>
      <c r="M157">
        <v>0.34994507465562447</v>
      </c>
    </row>
    <row r="158" spans="2:13" x14ac:dyDescent="0.3">
      <c r="D158">
        <v>0.79686310204957433</v>
      </c>
      <c r="E158">
        <v>0.44313094389808461</v>
      </c>
      <c r="F158">
        <v>21.475576962272406</v>
      </c>
      <c r="G158">
        <v>2.5793910048427824</v>
      </c>
      <c r="H158">
        <v>0.98593729522323104</v>
      </c>
      <c r="I158">
        <v>0.10878628976254606</v>
      </c>
      <c r="J158">
        <v>1.5165640732933585</v>
      </c>
      <c r="K158">
        <v>0.20948059556527374</v>
      </c>
      <c r="L158">
        <v>0.33600978990166525</v>
      </c>
      <c r="M158">
        <v>0.51072063672908041</v>
      </c>
    </row>
    <row r="159" spans="2:13" x14ac:dyDescent="0.3">
      <c r="D159">
        <v>1.1788294994203604E-2</v>
      </c>
      <c r="E159">
        <v>9.6816397941703851</v>
      </c>
      <c r="F159">
        <v>5.9748484720938135</v>
      </c>
      <c r="G159">
        <v>5.231437485267626E-2</v>
      </c>
      <c r="H159">
        <v>0.24057501864094283</v>
      </c>
      <c r="I159">
        <v>8.2456172164507411</v>
      </c>
      <c r="J159">
        <v>0.11192327649749215</v>
      </c>
      <c r="K159">
        <v>0.64855435493932279</v>
      </c>
      <c r="L159">
        <v>7.6649198319040854</v>
      </c>
      <c r="M159">
        <v>4.3274114727144397</v>
      </c>
    </row>
    <row r="160" spans="2:13" x14ac:dyDescent="0.3">
      <c r="D160">
        <v>1.4817368592621404E-2</v>
      </c>
      <c r="E160">
        <v>2.3253860156517399</v>
      </c>
      <c r="F160">
        <v>2.496788973219469</v>
      </c>
      <c r="G160">
        <v>9.1353171924345222</v>
      </c>
      <c r="H160">
        <v>15.586457686244598</v>
      </c>
      <c r="I160">
        <v>0.35788945253748422</v>
      </c>
      <c r="J160">
        <v>3.2870163543433053</v>
      </c>
      <c r="K160">
        <v>1.3607527424335923</v>
      </c>
      <c r="L160">
        <v>0.31250116693966329</v>
      </c>
      <c r="M160">
        <v>5.5105351839039187</v>
      </c>
    </row>
    <row r="161" spans="4:13" x14ac:dyDescent="0.3">
      <c r="D161">
        <v>6.0336710385946866</v>
      </c>
      <c r="E161">
        <v>3.9044125449392699</v>
      </c>
      <c r="F161">
        <v>2.8305266816783097</v>
      </c>
      <c r="G161">
        <v>0.73858430790793206</v>
      </c>
      <c r="H161">
        <v>31.189360594277982</v>
      </c>
      <c r="I161">
        <v>2.1440984116081356</v>
      </c>
      <c r="J161">
        <v>1.2911094821144693</v>
      </c>
      <c r="K161">
        <v>1.3472159177506851</v>
      </c>
      <c r="L161">
        <v>1.3981958510730153</v>
      </c>
      <c r="M161">
        <v>13.544028958590728</v>
      </c>
    </row>
    <row r="162" spans="4:13" x14ac:dyDescent="0.3">
      <c r="D162">
        <v>3.7699615624122207</v>
      </c>
      <c r="E162">
        <v>3.2842176044825466</v>
      </c>
      <c r="F162">
        <v>8.5838628232391051E-2</v>
      </c>
      <c r="G162">
        <v>4.2150562636715359</v>
      </c>
      <c r="H162">
        <v>9.9551491236686954E-2</v>
      </c>
      <c r="I162">
        <v>1.9565594237490398</v>
      </c>
      <c r="J162">
        <v>4.6048508492631006</v>
      </c>
      <c r="K162">
        <v>37.052877236111897</v>
      </c>
      <c r="L162">
        <v>1.071345172788882E-3</v>
      </c>
      <c r="M162">
        <v>10.927815539051181</v>
      </c>
    </row>
    <row r="163" spans="4:13" x14ac:dyDescent="0.3">
      <c r="D163">
        <v>3.3194201242423635</v>
      </c>
      <c r="E163">
        <v>0.40245439887668699</v>
      </c>
      <c r="F163">
        <v>1.5199795660231767</v>
      </c>
      <c r="G163">
        <v>0.27758505066203948</v>
      </c>
      <c r="H163">
        <v>0.33887312197453345</v>
      </c>
      <c r="I163">
        <v>8.3761354397365845E-2</v>
      </c>
      <c r="J163">
        <v>0.67003825852017784</v>
      </c>
      <c r="K163">
        <v>7.3805435725341733</v>
      </c>
      <c r="L163">
        <v>12.547331617336617</v>
      </c>
      <c r="M163">
        <v>10.045370278489957</v>
      </c>
    </row>
    <row r="164" spans="4:13" x14ac:dyDescent="0.3">
      <c r="D164">
        <v>8.129888795751727</v>
      </c>
      <c r="E164">
        <v>5.8489726404914908</v>
      </c>
      <c r="F164">
        <v>1.293850708999986</v>
      </c>
      <c r="G164">
        <v>12.837611146182184</v>
      </c>
      <c r="H164">
        <v>12.570251802517284</v>
      </c>
      <c r="I164">
        <v>2.5412736900341879</v>
      </c>
      <c r="J164">
        <v>4.0676696833520323</v>
      </c>
      <c r="K164">
        <v>2.975269964695284</v>
      </c>
      <c r="L164">
        <v>0.37547728948217779</v>
      </c>
      <c r="M164">
        <v>0.33003417687811754</v>
      </c>
    </row>
    <row r="165" spans="4:13" x14ac:dyDescent="0.3">
      <c r="D165">
        <v>20.537295774533714</v>
      </c>
      <c r="E165">
        <v>3.7757623497824429</v>
      </c>
      <c r="F165">
        <v>3.5349953237480912E-4</v>
      </c>
      <c r="G165">
        <v>2.3587785821989029</v>
      </c>
      <c r="H165">
        <v>1.0888161457909153</v>
      </c>
      <c r="I165">
        <v>6.913582239639525E-2</v>
      </c>
      <c r="J165">
        <v>5.1442475344956717</v>
      </c>
      <c r="K165">
        <v>5.0321083534695239</v>
      </c>
      <c r="L165">
        <v>7.7445710857204393</v>
      </c>
      <c r="M165">
        <v>0.12223626198732096</v>
      </c>
    </row>
    <row r="166" spans="4:13" x14ac:dyDescent="0.3">
      <c r="D166">
        <v>12.55838616361422</v>
      </c>
      <c r="E166">
        <v>3.5020697048728708</v>
      </c>
      <c r="F166">
        <v>9.8814823634817888</v>
      </c>
      <c r="G166">
        <v>3.4700622314696159</v>
      </c>
      <c r="H166">
        <v>3.8898589074165863E-3</v>
      </c>
      <c r="I166">
        <v>7.0475786454115133E-2</v>
      </c>
      <c r="J166">
        <v>1.4837745137704869E-3</v>
      </c>
      <c r="K166">
        <v>1.4818976917751562E-2</v>
      </c>
      <c r="L166">
        <v>20.105546253155726</v>
      </c>
      <c r="M166">
        <v>1.7206380280423057</v>
      </c>
    </row>
    <row r="167" spans="4:13" x14ac:dyDescent="0.3">
      <c r="D167">
        <v>11.593613839657859</v>
      </c>
      <c r="E167">
        <v>6.2315180515899158</v>
      </c>
      <c r="F167">
        <v>1.341828055961559</v>
      </c>
      <c r="G167">
        <v>0.53250375221124868</v>
      </c>
      <c r="H167">
        <v>2.0076477820274681</v>
      </c>
      <c r="I167">
        <v>6.2097275122397182</v>
      </c>
      <c r="J167">
        <v>0.95282414820989147</v>
      </c>
      <c r="K167">
        <v>5.3405830583342135</v>
      </c>
      <c r="L167">
        <v>4.7035668407579783</v>
      </c>
      <c r="M167">
        <v>13.527081876139171</v>
      </c>
    </row>
    <row r="168" spans="4:13" x14ac:dyDescent="0.3">
      <c r="D168">
        <v>17.466095554800631</v>
      </c>
      <c r="E168">
        <v>1.5072626909083673</v>
      </c>
      <c r="F168">
        <v>3.6149142433762171</v>
      </c>
      <c r="G168">
        <v>0.52101693274482175</v>
      </c>
      <c r="H168">
        <v>3.9408737216246856</v>
      </c>
      <c r="I168">
        <v>1.1168049978574701</v>
      </c>
      <c r="J168">
        <v>26.720158115168442</v>
      </c>
      <c r="K168">
        <v>1.8888023853894593</v>
      </c>
      <c r="L168">
        <v>1.0439882690240792</v>
      </c>
      <c r="M168">
        <v>1.6819347658764074</v>
      </c>
    </row>
    <row r="169" spans="4:13" x14ac:dyDescent="0.3">
      <c r="D169">
        <v>3.6020708742370902</v>
      </c>
      <c r="E169">
        <v>10.073289015953321</v>
      </c>
      <c r="F169">
        <v>3.3648793080083976</v>
      </c>
      <c r="G169">
        <v>1.8138748608343964</v>
      </c>
      <c r="H169">
        <v>2.8856767037490251E-7</v>
      </c>
      <c r="I169">
        <v>0.40014908861631904</v>
      </c>
      <c r="J169">
        <v>1.0419104828719656</v>
      </c>
      <c r="K169">
        <v>2.0898525294500501</v>
      </c>
      <c r="L169">
        <v>3.7987679304425042</v>
      </c>
      <c r="M169">
        <v>1.6095771264640488</v>
      </c>
    </row>
    <row r="170" spans="4:13" x14ac:dyDescent="0.3">
      <c r="D170">
        <v>2.0291026216719872</v>
      </c>
      <c r="E170">
        <v>0.18793904306262663</v>
      </c>
      <c r="F170">
        <v>14.03071275961385</v>
      </c>
      <c r="G170">
        <v>5.5158569583246404</v>
      </c>
      <c r="H170">
        <v>1.0185503003436748E-2</v>
      </c>
      <c r="I170">
        <v>3.1867356301484016</v>
      </c>
      <c r="J170">
        <v>1.027384224648825</v>
      </c>
      <c r="K170">
        <v>0.18983394530867317</v>
      </c>
      <c r="L170">
        <v>0.91042238358016025</v>
      </c>
      <c r="M170">
        <v>2.0890475572991281</v>
      </c>
    </row>
    <row r="171" spans="4:13" x14ac:dyDescent="0.3">
      <c r="D171">
        <v>0.23441890988725489</v>
      </c>
      <c r="E171">
        <v>2.031049210590385</v>
      </c>
      <c r="F171">
        <v>10.478936285739341</v>
      </c>
      <c r="G171">
        <v>0.18126181646550657</v>
      </c>
      <c r="H171">
        <v>1.0281275166212824</v>
      </c>
      <c r="I171">
        <v>0.13322326987021166</v>
      </c>
      <c r="J171">
        <v>2.2889041518376597E-2</v>
      </c>
      <c r="K171">
        <v>4.5857046583043859</v>
      </c>
      <c r="L171">
        <v>9.6178521729629338</v>
      </c>
      <c r="M171">
        <v>0.72605207537946703</v>
      </c>
    </row>
    <row r="172" spans="4:13" x14ac:dyDescent="0.3">
      <c r="D172">
        <v>8.0487766366606886E-2</v>
      </c>
      <c r="E172">
        <v>3.2136178106218773</v>
      </c>
      <c r="F172">
        <v>0.10207635679517528</v>
      </c>
      <c r="G172">
        <v>3.8217051469861962</v>
      </c>
      <c r="H172">
        <v>2.9461479722077359</v>
      </c>
      <c r="I172">
        <v>1.13110068698633</v>
      </c>
      <c r="J172">
        <v>2.8210274178849395</v>
      </c>
      <c r="K172">
        <v>0.96873044088948534</v>
      </c>
      <c r="L172">
        <v>0.12539976824756757</v>
      </c>
      <c r="M172">
        <v>1.5523432815778542</v>
      </c>
    </row>
    <row r="173" spans="4:13" x14ac:dyDescent="0.3">
      <c r="D173">
        <v>1.9707548817080818</v>
      </c>
      <c r="E173">
        <v>5.1661961210587437</v>
      </c>
      <c r="F173">
        <v>2.4252131976741578</v>
      </c>
      <c r="G173">
        <v>2.9473742638657261</v>
      </c>
      <c r="H173">
        <v>4.581506750586005</v>
      </c>
      <c r="I173">
        <v>1.1065565501271011</v>
      </c>
      <c r="J173">
        <v>1.899449021755458</v>
      </c>
      <c r="K173">
        <v>6.0212677952207593E-4</v>
      </c>
      <c r="L173">
        <v>2.188071254262391</v>
      </c>
      <c r="M173">
        <v>3.6656672911005463</v>
      </c>
    </row>
    <row r="174" spans="4:13" x14ac:dyDescent="0.3">
      <c r="D174">
        <v>0.53184785220050246</v>
      </c>
      <c r="E174">
        <v>1.0252128622057248</v>
      </c>
      <c r="F174">
        <v>3.8005460064866132</v>
      </c>
      <c r="G174">
        <v>4.5611927681518996</v>
      </c>
      <c r="H174">
        <v>0.5167449332013091</v>
      </c>
      <c r="I174">
        <v>4.8796105346757335</v>
      </c>
      <c r="J174">
        <v>4.598122118950899</v>
      </c>
      <c r="K174">
        <v>7.4775310150027918</v>
      </c>
      <c r="L174">
        <v>1.9571585963255402E-3</v>
      </c>
      <c r="M174">
        <v>3.253578791429351</v>
      </c>
    </row>
    <row r="175" spans="4:13" x14ac:dyDescent="0.3">
      <c r="D175">
        <v>4.8438188966983632E-2</v>
      </c>
      <c r="E175">
        <v>1.7533303669282969</v>
      </c>
      <c r="F175">
        <v>0.31077567056117988</v>
      </c>
      <c r="G175">
        <v>9.7503433718087393</v>
      </c>
      <c r="H175">
        <v>1.4043132979984405E-3</v>
      </c>
      <c r="I175">
        <v>26.11665607802335</v>
      </c>
      <c r="J175">
        <v>8.8253225594452065</v>
      </c>
      <c r="K175">
        <v>2.2423294521928823E-2</v>
      </c>
      <c r="L175">
        <v>0.47726875507112748</v>
      </c>
      <c r="M175">
        <v>4.8735972019099544E-2</v>
      </c>
    </row>
    <row r="176" spans="4:13" x14ac:dyDescent="0.3">
      <c r="D176">
        <v>0.25864067515851608</v>
      </c>
      <c r="E176">
        <v>3.9969003335136679</v>
      </c>
      <c r="F176">
        <v>3.7226866733930004E-2</v>
      </c>
      <c r="G176">
        <v>0.32970059315125738</v>
      </c>
      <c r="H176">
        <v>2.5800915494322654</v>
      </c>
      <c r="I176">
        <v>0.26890571687284037</v>
      </c>
      <c r="J176">
        <v>10.566272799781446</v>
      </c>
      <c r="K176">
        <v>1.0369327891256592</v>
      </c>
      <c r="L176">
        <v>8.9173028630555553</v>
      </c>
      <c r="M176">
        <v>3.140200042566589</v>
      </c>
    </row>
    <row r="177" spans="2:13" x14ac:dyDescent="0.3">
      <c r="D177">
        <v>0.10519466623678822</v>
      </c>
      <c r="E177">
        <v>1.5876666834391044</v>
      </c>
      <c r="F177">
        <v>2.6053053918626992</v>
      </c>
      <c r="G177">
        <v>1.8429603813250468</v>
      </c>
      <c r="H177">
        <v>3.767994280112402</v>
      </c>
      <c r="I177">
        <v>14.17432301626296</v>
      </c>
      <c r="J177">
        <v>12.835417603379542</v>
      </c>
      <c r="K177">
        <v>2.1167630240207589</v>
      </c>
      <c r="L177">
        <v>0.2928927464503735</v>
      </c>
      <c r="M177">
        <v>13.345338247873816</v>
      </c>
    </row>
    <row r="179" spans="2:13" x14ac:dyDescent="0.3">
      <c r="B179" t="s">
        <v>29</v>
      </c>
      <c r="D179" cm="1">
        <f t="array" ref="D179:M201">_xll.RScript.Evaluate(B179)</f>
        <v>7.5301791532208654E-3</v>
      </c>
      <c r="E179">
        <v>0.49747322599123833</v>
      </c>
      <c r="F179">
        <v>8.1325231927634384E-2</v>
      </c>
      <c r="G179">
        <v>1.386688032056007E-3</v>
      </c>
      <c r="H179">
        <v>0.2689026575246784</v>
      </c>
      <c r="I179">
        <v>4.4324129874884668E-2</v>
      </c>
      <c r="J179">
        <v>8.9075070115655283E-3</v>
      </c>
      <c r="K179">
        <v>3.8903337167781586E-4</v>
      </c>
      <c r="L179">
        <v>8.9540673049464892E-2</v>
      </c>
      <c r="M179">
        <v>2.2067406357932423E-4</v>
      </c>
    </row>
    <row r="180" spans="2:13" x14ac:dyDescent="0.3">
      <c r="D180">
        <v>4.870124856817231E-2</v>
      </c>
      <c r="E180">
        <v>0.45701659835421959</v>
      </c>
      <c r="F180">
        <v>0.1436281173536402</v>
      </c>
      <c r="G180">
        <v>0.12579174121224326</v>
      </c>
      <c r="H180">
        <v>5.0785057954737658E-2</v>
      </c>
      <c r="I180">
        <v>0.13269073388964595</v>
      </c>
      <c r="J180">
        <v>3.5365479110836054E-3</v>
      </c>
      <c r="K180">
        <v>2.9720840233767302E-2</v>
      </c>
      <c r="L180">
        <v>2.8201191930550187E-4</v>
      </c>
      <c r="M180">
        <v>7.8471026031838101E-3</v>
      </c>
    </row>
    <row r="181" spans="2:13" x14ac:dyDescent="0.3">
      <c r="D181">
        <v>0.19719980354683142</v>
      </c>
      <c r="E181">
        <v>0.28996555047020761</v>
      </c>
      <c r="F181">
        <v>4.2940150094814573E-3</v>
      </c>
      <c r="G181">
        <v>0.41181918320460104</v>
      </c>
      <c r="H181">
        <v>7.5672585914481679E-4</v>
      </c>
      <c r="I181">
        <v>1.7913116523493703E-2</v>
      </c>
      <c r="J181">
        <v>1.8436340654192859E-2</v>
      </c>
      <c r="K181">
        <v>5.5291043172985159E-2</v>
      </c>
      <c r="L181">
        <v>3.2285723015612073E-3</v>
      </c>
      <c r="M181">
        <v>1.0956492575007598E-3</v>
      </c>
    </row>
    <row r="182" spans="2:13" x14ac:dyDescent="0.3">
      <c r="D182">
        <v>9.6109800057526701E-2</v>
      </c>
      <c r="E182">
        <v>2.3825709663807135E-2</v>
      </c>
      <c r="F182">
        <v>0.77823032247336121</v>
      </c>
      <c r="G182">
        <v>6.1812637279197384E-2</v>
      </c>
      <c r="H182">
        <v>2.0227979621859179E-2</v>
      </c>
      <c r="I182">
        <v>1.3453554706814258E-3</v>
      </c>
      <c r="J182">
        <v>1.3419804461871325E-2</v>
      </c>
      <c r="K182">
        <v>1.6814404170656307E-3</v>
      </c>
      <c r="L182">
        <v>1.5252249343841193E-3</v>
      </c>
      <c r="M182">
        <v>1.8217256202451076E-3</v>
      </c>
    </row>
    <row r="183" spans="2:13" x14ac:dyDescent="0.3">
      <c r="D183">
        <v>1.5743847872140471E-3</v>
      </c>
      <c r="E183">
        <v>0.57641944287461355</v>
      </c>
      <c r="F183">
        <v>0.23975415203433376</v>
      </c>
      <c r="G183">
        <v>1.3882160645775747E-3</v>
      </c>
      <c r="H183">
        <v>5.465497171309109E-3</v>
      </c>
      <c r="I183">
        <v>0.11291769055824147</v>
      </c>
      <c r="J183">
        <v>1.0966846709012476E-3</v>
      </c>
      <c r="K183">
        <v>5.7644781284355365E-3</v>
      </c>
      <c r="L183">
        <v>3.8527028633489613E-2</v>
      </c>
      <c r="M183">
        <v>1.7092425076884431E-2</v>
      </c>
    </row>
    <row r="184" spans="2:13" x14ac:dyDescent="0.3">
      <c r="D184">
        <v>2.1754373359006165E-3</v>
      </c>
      <c r="E184">
        <v>0.15219499162534136</v>
      </c>
      <c r="F184">
        <v>0.110137872477426</v>
      </c>
      <c r="G184">
        <v>0.26648652963739528</v>
      </c>
      <c r="H184">
        <v>0.38926214784241597</v>
      </c>
      <c r="I184">
        <v>5.3876989525833644E-3</v>
      </c>
      <c r="J184">
        <v>3.5406159916440756E-2</v>
      </c>
      <c r="K184">
        <v>1.3295615223759662E-2</v>
      </c>
      <c r="L184">
        <v>1.7267328300168703E-3</v>
      </c>
      <c r="M184">
        <v>2.3926814158719525E-2</v>
      </c>
    </row>
    <row r="185" spans="2:13" x14ac:dyDescent="0.3">
      <c r="D185">
        <v>0.40401391484071592</v>
      </c>
      <c r="E185">
        <v>0.11654676023870156</v>
      </c>
      <c r="F185">
        <v>5.6945747718521678E-2</v>
      </c>
      <c r="G185">
        <v>9.8263201004141574E-3</v>
      </c>
      <c r="H185">
        <v>0.35525518283715951</v>
      </c>
      <c r="I185">
        <v>1.4721034747495249E-2</v>
      </c>
      <c r="J185">
        <v>6.3427739475224792E-3</v>
      </c>
      <c r="K185">
        <v>6.0035153679768947E-3</v>
      </c>
      <c r="L185">
        <v>3.5235522282057521E-3</v>
      </c>
      <c r="M185">
        <v>2.6821197973287011E-2</v>
      </c>
    </row>
    <row r="186" spans="2:13" x14ac:dyDescent="0.3">
      <c r="D186">
        <v>0.39928274886608378</v>
      </c>
      <c r="E186">
        <v>0.15506199259249684</v>
      </c>
      <c r="F186">
        <v>2.7315285559507707E-3</v>
      </c>
      <c r="G186">
        <v>8.869990138985985E-2</v>
      </c>
      <c r="H186">
        <v>1.7935382816784264E-3</v>
      </c>
      <c r="I186">
        <v>2.1247879516725798E-2</v>
      </c>
      <c r="J186">
        <v>3.5781674505246185E-2</v>
      </c>
      <c r="K186">
        <v>0.26116759418140312</v>
      </c>
      <c r="L186">
        <v>4.2704245291307473E-6</v>
      </c>
      <c r="M186">
        <v>3.4228871686025175E-2</v>
      </c>
    </row>
    <row r="187" spans="2:13" x14ac:dyDescent="0.3">
      <c r="D187">
        <v>0.61624197546348924</v>
      </c>
      <c r="E187">
        <v>3.3307002093863253E-2</v>
      </c>
      <c r="F187">
        <v>8.4782487764009318E-2</v>
      </c>
      <c r="G187">
        <v>1.0239087736193676E-2</v>
      </c>
      <c r="H187">
        <v>1.070151918830539E-2</v>
      </c>
      <c r="I187">
        <v>1.5944528221492537E-3</v>
      </c>
      <c r="J187">
        <v>9.1262029801885726E-3</v>
      </c>
      <c r="K187">
        <v>9.1186622373605156E-2</v>
      </c>
      <c r="L187">
        <v>8.7667463272736612E-2</v>
      </c>
      <c r="M187">
        <v>5.5153186305460365E-2</v>
      </c>
    </row>
    <row r="188" spans="2:13" x14ac:dyDescent="0.3">
      <c r="D188">
        <v>0.48987251499330453</v>
      </c>
      <c r="E188">
        <v>0.15711146179492538</v>
      </c>
      <c r="F188">
        <v>2.3424050103361918E-2</v>
      </c>
      <c r="G188">
        <v>0.15369467515843657</v>
      </c>
      <c r="H188">
        <v>0.12884325915704142</v>
      </c>
      <c r="I188">
        <v>1.5701055054258641E-2</v>
      </c>
      <c r="J188">
        <v>1.7982315584707725E-2</v>
      </c>
      <c r="K188">
        <v>1.1931047445874692E-2</v>
      </c>
      <c r="L188">
        <v>8.5149117601613776E-4</v>
      </c>
      <c r="M188">
        <v>5.8812953207263677E-4</v>
      </c>
    </row>
    <row r="189" spans="2:13" x14ac:dyDescent="0.3">
      <c r="D189">
        <v>0.85969812975060556</v>
      </c>
      <c r="E189">
        <v>7.0459115493248875E-2</v>
      </c>
      <c r="F189">
        <v>4.4460149602519495E-6</v>
      </c>
      <c r="G189">
        <v>1.9618510727521951E-2</v>
      </c>
      <c r="H189">
        <v>7.7531204804183974E-3</v>
      </c>
      <c r="I189">
        <v>2.9674593975930001E-4</v>
      </c>
      <c r="J189">
        <v>1.5798870908426348E-2</v>
      </c>
      <c r="K189">
        <v>1.4018657797336331E-2</v>
      </c>
      <c r="L189">
        <v>1.2201075202797434E-2</v>
      </c>
      <c r="M189">
        <v>1.5132768492642166E-4</v>
      </c>
    </row>
    <row r="190" spans="2:13" x14ac:dyDescent="0.3">
      <c r="D190">
        <v>0.67538060611672024</v>
      </c>
      <c r="E190">
        <v>8.3959404480979244E-2</v>
      </c>
      <c r="F190">
        <v>0.15966738186049825</v>
      </c>
      <c r="G190">
        <v>3.7079011880928978E-2</v>
      </c>
      <c r="H190">
        <v>3.558507270728774E-5</v>
      </c>
      <c r="I190">
        <v>3.8862757366596955E-4</v>
      </c>
      <c r="J190">
        <v>5.8544233944676623E-6</v>
      </c>
      <c r="K190">
        <v>5.3037946419125748E-5</v>
      </c>
      <c r="L190">
        <v>4.0693836768209923E-2</v>
      </c>
      <c r="M190">
        <v>2.7366538764770488E-3</v>
      </c>
    </row>
    <row r="191" spans="2:13" x14ac:dyDescent="0.3">
      <c r="D191">
        <v>0.68759286680893328</v>
      </c>
      <c r="E191">
        <v>0.16475408840552877</v>
      </c>
      <c r="F191">
        <v>2.3910505178192754E-2</v>
      </c>
      <c r="G191">
        <v>6.2749654736535517E-3</v>
      </c>
      <c r="H191">
        <v>2.0254396687662851E-2</v>
      </c>
      <c r="I191">
        <v>3.7762783887935178E-2</v>
      </c>
      <c r="J191">
        <v>4.1459757290865044E-3</v>
      </c>
      <c r="K191">
        <v>2.1079239193316623E-2</v>
      </c>
      <c r="L191">
        <v>1.049875645325974E-2</v>
      </c>
      <c r="M191">
        <v>2.3726422182431404E-2</v>
      </c>
    </row>
    <row r="192" spans="2:13" x14ac:dyDescent="0.3">
      <c r="D192">
        <v>0.78366692150321504</v>
      </c>
      <c r="E192">
        <v>3.0147718005208372E-2</v>
      </c>
      <c r="F192">
        <v>4.8731865258841503E-2</v>
      </c>
      <c r="G192">
        <v>4.6447640607767864E-3</v>
      </c>
      <c r="H192">
        <v>3.0077896395433974E-2</v>
      </c>
      <c r="I192">
        <v>5.1379746902244488E-3</v>
      </c>
      <c r="J192">
        <v>8.7958168111049798E-2</v>
      </c>
      <c r="K192">
        <v>5.6399588172237197E-3</v>
      </c>
      <c r="L192">
        <v>1.7629066332364755E-3</v>
      </c>
      <c r="M192">
        <v>2.2318265247898228E-3</v>
      </c>
    </row>
    <row r="193" spans="4:13" x14ac:dyDescent="0.3">
      <c r="D193">
        <v>0.36343603685007175</v>
      </c>
      <c r="E193">
        <v>0.45308203256720964</v>
      </c>
      <c r="F193">
        <v>0.10200573222568277</v>
      </c>
      <c r="G193">
        <v>3.6362957008939767E-2</v>
      </c>
      <c r="H193">
        <v>4.9527073183026994E-9</v>
      </c>
      <c r="I193">
        <v>4.1397726814756623E-3</v>
      </c>
      <c r="J193">
        <v>7.7127207977903756E-3</v>
      </c>
      <c r="K193">
        <v>1.4032824760713764E-2</v>
      </c>
      <c r="L193">
        <v>1.4425022745900601E-2</v>
      </c>
      <c r="M193">
        <v>4.8028954095079282E-3</v>
      </c>
    </row>
    <row r="194" spans="4:13" x14ac:dyDescent="0.3">
      <c r="D194">
        <v>0.25565195606632751</v>
      </c>
      <c r="E194">
        <v>1.0555818894725765E-2</v>
      </c>
      <c r="F194">
        <v>0.53113411058351878</v>
      </c>
      <c r="G194">
        <v>0.13808110047245808</v>
      </c>
      <c r="H194">
        <v>2.1829653663718498E-4</v>
      </c>
      <c r="I194">
        <v>4.1168976682131403E-2</v>
      </c>
      <c r="J194">
        <v>9.4968476087906838E-3</v>
      </c>
      <c r="K194">
        <v>1.5917421185912388E-3</v>
      </c>
      <c r="L194">
        <v>4.3170397159006963E-3</v>
      </c>
      <c r="M194">
        <v>7.7841113209186179E-3</v>
      </c>
    </row>
    <row r="195" spans="4:13" x14ac:dyDescent="0.3">
      <c r="D195">
        <v>4.5053176217146038E-2</v>
      </c>
      <c r="E195">
        <v>0.17401353484310558</v>
      </c>
      <c r="F195">
        <v>0.60510302425433982</v>
      </c>
      <c r="G195">
        <v>6.9217392693995362E-3</v>
      </c>
      <c r="H195">
        <v>3.3612360348829619E-2</v>
      </c>
      <c r="I195">
        <v>2.6253776797780441E-3</v>
      </c>
      <c r="J195">
        <v>3.2274672718368691E-4</v>
      </c>
      <c r="K195">
        <v>5.8653317163358129E-2</v>
      </c>
      <c r="L195">
        <v>6.9567897608102211E-2</v>
      </c>
      <c r="M195">
        <v>4.126825888757373E-3</v>
      </c>
    </row>
    <row r="196" spans="4:13" x14ac:dyDescent="0.3">
      <c r="D196">
        <v>2.4824321273002117E-2</v>
      </c>
      <c r="E196">
        <v>0.44184662779953421</v>
      </c>
      <c r="F196">
        <v>9.4591480092226302E-3</v>
      </c>
      <c r="G196">
        <v>0.23419672709400352</v>
      </c>
      <c r="H196">
        <v>0.15456861659032936</v>
      </c>
      <c r="I196">
        <v>3.5770721658930152E-2</v>
      </c>
      <c r="J196">
        <v>6.3834620851968421E-2</v>
      </c>
      <c r="K196">
        <v>1.9884019539942493E-2</v>
      </c>
      <c r="L196">
        <v>1.4556006843291127E-3</v>
      </c>
      <c r="M196">
        <v>1.4159596498736883E-2</v>
      </c>
    </row>
    <row r="197" spans="4:13" x14ac:dyDescent="0.3">
      <c r="D197">
        <v>0.28934747591551435</v>
      </c>
      <c r="E197">
        <v>0.33813317888187228</v>
      </c>
      <c r="F197">
        <v>0.10698339165391041</v>
      </c>
      <c r="G197">
        <v>8.5980211802198614E-2</v>
      </c>
      <c r="H197">
        <v>0.11442335415635935</v>
      </c>
      <c r="I197">
        <v>1.6658643275739834E-2</v>
      </c>
      <c r="J197">
        <v>2.0460497889312843E-2</v>
      </c>
      <c r="K197">
        <v>5.8834051516478786E-6</v>
      </c>
      <c r="L197">
        <v>1.2090563914567837E-2</v>
      </c>
      <c r="M197">
        <v>1.5916799105372425E-2</v>
      </c>
    </row>
    <row r="198" spans="4:13" x14ac:dyDescent="0.3">
      <c r="D198">
        <v>0.11672143451650015</v>
      </c>
      <c r="E198">
        <v>0.10030141598011821</v>
      </c>
      <c r="F198">
        <v>0.25060431972260766</v>
      </c>
      <c r="G198">
        <v>0.19889220850385475</v>
      </c>
      <c r="H198">
        <v>1.9291175410754133E-2</v>
      </c>
      <c r="I198">
        <v>0.10980630934282386</v>
      </c>
      <c r="J198">
        <v>7.4036380067429033E-2</v>
      </c>
      <c r="K198">
        <v>0.1092132059940098</v>
      </c>
      <c r="L198">
        <v>1.6165429048908603E-5</v>
      </c>
      <c r="M198">
        <v>2.1117385032853011E-2</v>
      </c>
    </row>
    <row r="199" spans="4:13" x14ac:dyDescent="0.3">
      <c r="D199">
        <v>7.8034719172165789E-3</v>
      </c>
      <c r="E199">
        <v>0.12591965948131628</v>
      </c>
      <c r="F199">
        <v>1.5042718857264045E-2</v>
      </c>
      <c r="G199">
        <v>0.31210161885821219</v>
      </c>
      <c r="H199">
        <v>3.8484268797626457E-5</v>
      </c>
      <c r="I199">
        <v>0.43141622329882068</v>
      </c>
      <c r="J199">
        <v>0.10431146152558721</v>
      </c>
      <c r="K199">
        <v>2.404103287530337E-4</v>
      </c>
      <c r="L199">
        <v>2.8937498627700522E-3</v>
      </c>
      <c r="M199">
        <v>2.322016012621123E-4</v>
      </c>
    </row>
    <row r="200" spans="4:13" x14ac:dyDescent="0.3">
      <c r="D200">
        <v>6.7070098162144931E-2</v>
      </c>
      <c r="E200">
        <v>0.46204603397275579</v>
      </c>
      <c r="F200">
        <v>2.9004671637547614E-3</v>
      </c>
      <c r="G200">
        <v>1.6987441790211631E-2</v>
      </c>
      <c r="H200">
        <v>0.1138115896453057</v>
      </c>
      <c r="I200">
        <v>7.1500829458039754E-3</v>
      </c>
      <c r="J200">
        <v>0.20102746864795037</v>
      </c>
      <c r="K200">
        <v>1.7895195641048332E-2</v>
      </c>
      <c r="L200">
        <v>8.7028929822460022E-2</v>
      </c>
      <c r="M200">
        <v>2.408269220856429E-2</v>
      </c>
    </row>
    <row r="201" spans="4:13" x14ac:dyDescent="0.3">
      <c r="D201">
        <v>1.8972684091513259E-2</v>
      </c>
      <c r="E201">
        <v>0.12765099315917661</v>
      </c>
      <c r="F201">
        <v>0.14117995711847808</v>
      </c>
      <c r="G201">
        <v>6.6043060554109634E-2</v>
      </c>
      <c r="H201">
        <v>0.11560178675361885</v>
      </c>
      <c r="I201">
        <v>0.26212974739901751</v>
      </c>
      <c r="J201">
        <v>0.16984255983470126</v>
      </c>
      <c r="K201">
        <v>2.5407446656494637E-2</v>
      </c>
      <c r="L201">
        <v>1.9881158205782394E-3</v>
      </c>
      <c r="M201">
        <v>7.1183648612311523E-2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References</vt:lpstr>
      <vt:lpstr>Libraries</vt:lpstr>
      <vt:lpstr>Decathlon Data</vt:lpstr>
      <vt:lpstr>Principal Component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Gladstone</dc:creator>
  <cp:lastModifiedBy>Adam Gladstone</cp:lastModifiedBy>
  <dcterms:created xsi:type="dcterms:W3CDTF">2023-09-02T12:15:51Z</dcterms:created>
  <dcterms:modified xsi:type="dcterms:W3CDTF">2023-09-13T14:09:28Z</dcterms:modified>
</cp:coreProperties>
</file>