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ment\Projects\C#\Office\Office365 AddIns\ExcelRAddIn\Tests\"/>
    </mc:Choice>
  </mc:AlternateContent>
  <xr:revisionPtr revIDLastSave="0" documentId="13_ncr:1_{6FE6265C-0DFD-4B82-BE39-2869088A99F5}" xr6:coauthVersionLast="47" xr6:coauthVersionMax="47" xr10:uidLastSave="{00000000-0000-0000-0000-000000000000}"/>
  <bookViews>
    <workbookView xWindow="-108" yWindow="-108" windowWidth="23256" windowHeight="12456" xr2:uid="{237949DD-86ED-4837-BFB0-873A1F9330BE}"/>
  </bookViews>
  <sheets>
    <sheet name="References" sheetId="2" r:id="rId1"/>
    <sheet name="Libraries" sheetId="3" r:id="rId2"/>
    <sheet name="SE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" l="1"/>
  <c r="H34" i="1" a="1"/>
  <c r="E34" i="1" a="1"/>
  <c r="F32" i="1" a="1"/>
  <c r="F31" i="1" a="1"/>
  <c r="F30" i="1" a="1"/>
  <c r="F29" i="1" a="1"/>
  <c r="F28" i="1" a="1"/>
  <c r="F27" i="1" a="1"/>
  <c r="F26" i="1" a="1"/>
  <c r="F25" i="1" a="1"/>
  <c r="F24" i="1" a="1"/>
  <c r="F23" i="1" a="1"/>
  <c r="F22" i="1" a="1"/>
  <c r="F21" i="1" a="1"/>
  <c r="F20" i="1" a="1"/>
  <c r="E20" i="1" a="1"/>
  <c r="D20" i="1" a="1"/>
  <c r="D8" i="1" a="1"/>
  <c r="E2" i="1" a="1"/>
  <c r="H34" i="1" l="1"/>
  <c r="E34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E20" i="1"/>
  <c r="D20" i="1"/>
  <c r="D8" i="1"/>
  <c r="E2" i="1"/>
  <c r="E8" i="1" a="1"/>
  <c r="F9" i="1" a="1"/>
  <c r="F10" i="1" a="1"/>
  <c r="F11" i="1" a="1"/>
  <c r="F12" i="1" a="1"/>
  <c r="F13" i="1" a="1"/>
  <c r="F14" i="1" a="1"/>
  <c r="F15" i="1" a="1"/>
  <c r="F16" i="1" a="1"/>
  <c r="F17" i="1" a="1"/>
  <c r="F17" i="1" l="1"/>
  <c r="F16" i="1"/>
  <c r="F15" i="1"/>
  <c r="F14" i="1"/>
  <c r="F13" i="1"/>
  <c r="F12" i="1"/>
  <c r="F11" i="1"/>
  <c r="F10" i="1"/>
  <c r="F9" i="1"/>
  <c r="E8" i="1"/>
  <c r="E3" i="3" l="1" a="1"/>
  <c r="E2" i="3" a="1"/>
  <c r="E3" i="3" l="1"/>
  <c r="E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<sst xmlns="http://schemas.openxmlformats.org/spreadsheetml/2006/main" count="14" uniqueCount="14">
  <si>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Day</t>
  </si>
  <si>
    <t>Gallons</t>
  </si>
  <si>
    <t>library(tidyverse)</t>
  </si>
  <si>
    <t>library(fpp2)</t>
  </si>
  <si>
    <t>initial</t>
  </si>
  <si>
    <t>simple</t>
  </si>
  <si>
    <t>h</t>
  </si>
  <si>
    <t>alpha</t>
  </si>
  <si>
    <t>model = ses.gallons$model</t>
  </si>
  <si>
    <t>as.data.frame(model$fitted)</t>
  </si>
  <si>
    <t>as.data.frame(model$residuals)</t>
  </si>
  <si>
    <t>Packages</t>
  </si>
  <si>
    <t>forecast: Forecasting Functions for Time Series and Linear Models (r-project.org)</t>
  </si>
  <si>
    <t>lm function - RDocumentation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</si>
</sst>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documentation.org/packages/stats/versions/3.6.2/topics/lm" TargetMode="External"/><Relationship Id="rId1" Type="http://schemas.openxmlformats.org/officeDocument/2006/relationships/hyperlink" Target="https://cran.r-project.org/web/packages/forecast/forecas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A427E-1E6E-40C5-AB8D-48157BECEE90}">
  <dimension ref="B2:B4"/>
  <sheetViews>
    <sheetView tabSelected="1" workbookViewId="0">
      <selection activeCell="B5" sqref="B5"/>
    </sheetView>
  </sheetViews>
  <sheetFormatPr defaultRowHeight="14.4" x14ac:dyDescent="0.3"/>
  <sheetData>
    <row r="2" spans="2:2" x14ac:dyDescent="0.3">
      <c r="B2" t="s">
        <v>11</v>
      </c>
    </row>
    <row r="3" spans="2:2" x14ac:dyDescent="0.3">
      <c r="B3" s="2" t="s">
        <v>12</v>
      </c>
    </row>
    <row r="4" spans="2:2" x14ac:dyDescent="0.3">
      <c r="B4" s="2" t="s">
        <v>13</v>
      </c>
    </row>
  </sheetData>
  <hyperlinks>
    <hyperlink ref="B3" r:id="rId1" display="https://cran.r-project.org/web/packages/forecast/forecast.pdf" xr:uid="{3BB66AF7-1524-48BD-898E-C15A735C8720}"/>
    <hyperlink ref="B4" r:id="rId2" display="https://www.rdocumentation.org/packages/stats/versions/3.6.2/topics/lm" xr:uid="{3545F3A1-C56F-4124-84A3-016B5BD57D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1CB6E-EEA6-410B-8C3F-D152623D3978}">
  <dimension ref="C2:E3"/>
  <sheetViews>
    <sheetView workbookViewId="0">
      <selection activeCell="C3" sqref="C3"/>
    </sheetView>
  </sheetViews>
  <sheetFormatPr defaultRowHeight="14.4" x14ac:dyDescent="0.3"/>
  <cols>
    <col min="3" max="3" width="14.33203125" bestFit="1" customWidth="1"/>
  </cols>
  <sheetData>
    <row r="2" spans="3:5" x14ac:dyDescent="0.3">
      <c r="C2" t="s">
        <v>2</v>
      </c>
      <c r="E2" t="str" cm="1">
        <f t="array" ref="E2">_xll.RScript.Evaluate(C2, TRUE)</f>
        <v>OK</v>
      </c>
    </row>
    <row r="3" spans="3:5" x14ac:dyDescent="0.3">
      <c r="C3" t="s">
        <v>3</v>
      </c>
      <c r="E3" t="str" cm="1">
        <f t="array" ref="E3">_xll.RScript.Evaluate(C3, TRUE)</f>
        <v>OK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408BE-F88F-4E2E-AA56-919DEB63F0E1}">
  <dimension ref="A1:AA55"/>
  <sheetViews>
    <sheetView workbookViewId="0">
      <selection activeCell="D58" sqref="D58"/>
    </sheetView>
  </sheetViews>
  <sheetFormatPr defaultRowHeight="14.4" x14ac:dyDescent="0.3"/>
  <cols>
    <col min="4" max="4" width="49.33203125" customWidth="1"/>
    <col min="6" max="6" width="11.21875" customWidth="1"/>
    <col min="9" max="9" width="10.5546875" bestFit="1" customWidth="1"/>
  </cols>
  <sheetData>
    <row r="1" spans="1:26" x14ac:dyDescent="0.3">
      <c r="A1" t="s">
        <v>0</v>
      </c>
      <c r="B1" t="s">
        <v>1</v>
      </c>
    </row>
    <row r="2" spans="1:26" x14ac:dyDescent="0.3">
      <c r="A2">
        <v>1</v>
      </c>
      <c r="B2">
        <v>113</v>
      </c>
      <c r="E2" t="str" cm="1">
        <f t="array" ref="E2">_xll.RScript.CreateVector("gallons",B2:B22,"numeric")</f>
        <v>gallons</v>
      </c>
    </row>
    <row r="3" spans="1:26" x14ac:dyDescent="0.3">
      <c r="A3">
        <v>2</v>
      </c>
      <c r="B3">
        <v>50</v>
      </c>
      <c r="D3" t="s">
        <v>4</v>
      </c>
      <c r="E3" t="s">
        <v>5</v>
      </c>
    </row>
    <row r="4" spans="1:26" x14ac:dyDescent="0.3">
      <c r="A4">
        <v>3</v>
      </c>
      <c r="B4">
        <v>67</v>
      </c>
      <c r="D4" t="s">
        <v>7</v>
      </c>
      <c r="E4">
        <v>0.1</v>
      </c>
    </row>
    <row r="5" spans="1:26" x14ac:dyDescent="0.3">
      <c r="A5">
        <v>4</v>
      </c>
      <c r="B5">
        <v>98</v>
      </c>
      <c r="D5" t="s">
        <v>6</v>
      </c>
      <c r="E5">
        <v>1</v>
      </c>
    </row>
    <row r="6" spans="1:26" x14ac:dyDescent="0.3">
      <c r="A6">
        <v>5</v>
      </c>
      <c r="B6">
        <v>160</v>
      </c>
    </row>
    <row r="7" spans="1:26" x14ac:dyDescent="0.3">
      <c r="A7">
        <v>6</v>
      </c>
      <c r="B7">
        <v>112</v>
      </c>
      <c r="D7" t="str">
        <f>"ses.gallons = ses("&amp;E2&amp;", "&amp;D3&amp;" = '"&amp;E3&amp;"', "&amp;D4&amp;" = "&amp;E4&amp;", "&amp;D5&amp;" = "&amp;E5&amp;")"</f>
        <v>ses.gallons = ses(gallons, initial = 'simple', alpha = 0.1, h = 1)</v>
      </c>
    </row>
    <row r="8" spans="1:26" x14ac:dyDescent="0.3">
      <c r="A8">
        <v>7</v>
      </c>
      <c r="B8">
        <v>14</v>
      </c>
      <c r="D8" t="str" cm="1">
        <f t="array" ref="D8">_xll.RScript.Evaluate(D7)</f>
        <v>ses.gallons</v>
      </c>
      <c r="E8" t="str" cm="1">
        <f t="array" ref="E8:E17">_xll.RScript.Evaluate(D8)</f>
        <v>model</v>
      </c>
    </row>
    <row r="9" spans="1:26" x14ac:dyDescent="0.3">
      <c r="A9">
        <v>8</v>
      </c>
      <c r="B9">
        <v>10</v>
      </c>
      <c r="E9" t="str">
        <v>mean</v>
      </c>
      <c r="F9" cm="1">
        <f t="array" ref="F9">_xll.RScript.Evaluate($D$8&amp;"$"&amp;E9)</f>
        <v>121.26171841347073</v>
      </c>
    </row>
    <row r="10" spans="1:26" x14ac:dyDescent="0.3">
      <c r="A10">
        <v>9</v>
      </c>
      <c r="B10">
        <v>63</v>
      </c>
      <c r="E10" t="str">
        <v>level</v>
      </c>
      <c r="F10" cm="1">
        <f t="array" ref="F10:G10">TRANSPOSE(_xll.RScript.Evaluate($D$8&amp;"$"&amp;E10))</f>
        <v>80</v>
      </c>
      <c r="G10">
        <v>95</v>
      </c>
    </row>
    <row r="11" spans="1:26" x14ac:dyDescent="0.3">
      <c r="A11">
        <v>10</v>
      </c>
      <c r="B11">
        <v>33</v>
      </c>
      <c r="E11" t="str">
        <v>x</v>
      </c>
      <c r="F11" cm="1">
        <f t="array" ref="F11:Z11">TRANSPOSE(_xll.RScript.Evaluate($D$8&amp;"$"&amp;E11))</f>
        <v>113</v>
      </c>
      <c r="G11">
        <v>50</v>
      </c>
      <c r="H11">
        <v>67</v>
      </c>
      <c r="I11">
        <v>98</v>
      </c>
      <c r="J11">
        <v>160</v>
      </c>
      <c r="K11">
        <v>112</v>
      </c>
      <c r="L11">
        <v>14</v>
      </c>
      <c r="M11">
        <v>10</v>
      </c>
      <c r="N11">
        <v>63</v>
      </c>
      <c r="O11">
        <v>33</v>
      </c>
      <c r="P11">
        <v>99</v>
      </c>
      <c r="Q11">
        <v>109</v>
      </c>
      <c r="R11">
        <v>140</v>
      </c>
      <c r="S11">
        <v>51</v>
      </c>
      <c r="T11">
        <v>200</v>
      </c>
      <c r="U11">
        <v>178</v>
      </c>
      <c r="V11">
        <v>138</v>
      </c>
      <c r="W11">
        <v>134</v>
      </c>
      <c r="X11">
        <v>165</v>
      </c>
      <c r="Y11">
        <v>132</v>
      </c>
      <c r="Z11">
        <v>142</v>
      </c>
    </row>
    <row r="12" spans="1:26" x14ac:dyDescent="0.3">
      <c r="A12">
        <v>11</v>
      </c>
      <c r="B12">
        <v>99</v>
      </c>
      <c r="E12" t="str">
        <v>upper</v>
      </c>
      <c r="F12" cm="1">
        <f t="array" ref="F12:G12">_xll.RScript.Evaluate($D$8&amp;"$"&amp;E12)</f>
        <v>189.15830623786451</v>
      </c>
      <c r="G12">
        <v>225.10058872254157</v>
      </c>
    </row>
    <row r="13" spans="1:26" x14ac:dyDescent="0.3">
      <c r="A13">
        <v>12</v>
      </c>
      <c r="B13">
        <v>109</v>
      </c>
      <c r="E13" t="str">
        <v>lower</v>
      </c>
      <c r="F13" cm="1">
        <f t="array" ref="F13:G13">_xll.RScript.Evaluate($D$8&amp;"$"&amp;E13)</f>
        <v>53.365130589076969</v>
      </c>
      <c r="G13">
        <v>17.42284810439989</v>
      </c>
    </row>
    <row r="14" spans="1:26" x14ac:dyDescent="0.3">
      <c r="A14">
        <v>13</v>
      </c>
      <c r="B14">
        <v>140</v>
      </c>
      <c r="E14" t="str">
        <v>fitted</v>
      </c>
      <c r="F14" cm="1">
        <f t="array" ref="F14:Z14">TRANSPOSE(_xll.RScript.Evaluate($D$8&amp;"$"&amp;E14))</f>
        <v>113</v>
      </c>
      <c r="G14">
        <v>113</v>
      </c>
      <c r="H14">
        <v>106.7</v>
      </c>
      <c r="I14">
        <v>102.73</v>
      </c>
      <c r="J14">
        <v>102.25700000000001</v>
      </c>
      <c r="K14">
        <v>108.0313</v>
      </c>
      <c r="L14">
        <v>108.42817000000001</v>
      </c>
      <c r="M14">
        <v>98.985353000000018</v>
      </c>
      <c r="N14">
        <v>90.086817700000012</v>
      </c>
      <c r="O14">
        <v>87.378135930000013</v>
      </c>
      <c r="P14">
        <v>81.940322337000012</v>
      </c>
      <c r="Q14">
        <v>83.646290103300018</v>
      </c>
      <c r="R14">
        <v>86.181661092970018</v>
      </c>
      <c r="S14">
        <v>91.563494983673024</v>
      </c>
      <c r="T14">
        <v>87.507145485305713</v>
      </c>
      <c r="U14">
        <v>98.756430936775146</v>
      </c>
      <c r="V14">
        <v>106.68078784309763</v>
      </c>
      <c r="W14">
        <v>109.81270905878787</v>
      </c>
      <c r="X14">
        <v>112.23143815290909</v>
      </c>
      <c r="Y14">
        <v>117.50829433761818</v>
      </c>
      <c r="Z14">
        <v>118.95746490385636</v>
      </c>
    </row>
    <row r="15" spans="1:26" x14ac:dyDescent="0.3">
      <c r="A15">
        <v>14</v>
      </c>
      <c r="B15">
        <v>51</v>
      </c>
      <c r="E15" t="str">
        <v>residuals</v>
      </c>
      <c r="F15" cm="1">
        <f t="array" ref="F15:Z15">TRANSPOSE(_xll.RScript.Evaluate($D$8&amp;"$"&amp;E15))</f>
        <v>0</v>
      </c>
      <c r="G15">
        <v>-63</v>
      </c>
      <c r="H15">
        <v>-39.700000000000003</v>
      </c>
      <c r="I15">
        <v>-4.730000000000004</v>
      </c>
      <c r="J15">
        <v>57.742999999999995</v>
      </c>
      <c r="K15">
        <v>3.9686999999999983</v>
      </c>
      <c r="L15">
        <v>-94.428170000000009</v>
      </c>
      <c r="M15">
        <v>-88.985353000000018</v>
      </c>
      <c r="N15">
        <v>-27.086817700000012</v>
      </c>
      <c r="O15">
        <v>-54.378135930000013</v>
      </c>
      <c r="P15">
        <v>17.059677662999988</v>
      </c>
      <c r="Q15">
        <v>25.353709896699982</v>
      </c>
      <c r="R15">
        <v>53.818338907029982</v>
      </c>
      <c r="S15">
        <v>-40.563494983673024</v>
      </c>
      <c r="T15">
        <v>112.49285451469429</v>
      </c>
      <c r="U15">
        <v>79.243569063224854</v>
      </c>
      <c r="V15">
        <v>31.319212156902367</v>
      </c>
      <c r="W15">
        <v>24.187290941212126</v>
      </c>
      <c r="X15">
        <v>52.768561847090908</v>
      </c>
      <c r="Y15">
        <v>14.491705662381818</v>
      </c>
      <c r="Z15">
        <v>23.042535096143638</v>
      </c>
    </row>
    <row r="16" spans="1:26" x14ac:dyDescent="0.3">
      <c r="A16">
        <v>15</v>
      </c>
      <c r="B16">
        <v>200</v>
      </c>
      <c r="E16" t="str">
        <v>method</v>
      </c>
      <c r="F16" t="str" cm="1">
        <f t="array" ref="F16">TRANSPOSE(_xll.RScript.Evaluate($D$8&amp;"$"&amp;E16))</f>
        <v>Simple exponential smoothing</v>
      </c>
    </row>
    <row r="17" spans="1:27" x14ac:dyDescent="0.3">
      <c r="A17">
        <v>16</v>
      </c>
      <c r="B17">
        <v>178</v>
      </c>
      <c r="E17" t="str">
        <v>series</v>
      </c>
      <c r="F17" t="str" cm="1">
        <f t="array" ref="F17">TRANSPOSE(_xll.RScript.Evaluate($D$8&amp;"$"&amp;E17))</f>
        <v>gallons</v>
      </c>
    </row>
    <row r="18" spans="1:27" x14ac:dyDescent="0.3">
      <c r="A18">
        <v>17</v>
      </c>
      <c r="B18">
        <v>138</v>
      </c>
    </row>
    <row r="19" spans="1:27" x14ac:dyDescent="0.3">
      <c r="A19">
        <v>18</v>
      </c>
      <c r="B19">
        <v>134</v>
      </c>
      <c r="D19" t="s">
        <v>8</v>
      </c>
    </row>
    <row r="20" spans="1:27" x14ac:dyDescent="0.3">
      <c r="A20">
        <v>19</v>
      </c>
      <c r="B20">
        <v>165</v>
      </c>
      <c r="D20" t="str" cm="1">
        <f t="array" ref="D20">_xll.RScript.Evaluate(D19)</f>
        <v>model</v>
      </c>
      <c r="E20" t="str" cm="1">
        <f t="array" ref="E20:E32">_xll.RScript.Evaluate(D20)</f>
        <v>fitted</v>
      </c>
      <c r="F20" cm="1">
        <f t="array" ref="F20:Z20">TRANSPOSE(_xll.RScript.Evaluate($D$20&amp;"$"&amp;E20))</f>
        <v>113</v>
      </c>
      <c r="G20">
        <v>113</v>
      </c>
      <c r="H20">
        <v>106.7</v>
      </c>
      <c r="I20">
        <v>102.73</v>
      </c>
      <c r="J20">
        <v>102.25700000000001</v>
      </c>
      <c r="K20">
        <v>108.0313</v>
      </c>
      <c r="L20">
        <v>108.42817000000001</v>
      </c>
      <c r="M20">
        <v>98.985353000000018</v>
      </c>
      <c r="N20">
        <v>90.086817700000012</v>
      </c>
      <c r="O20">
        <v>87.378135930000013</v>
      </c>
      <c r="P20">
        <v>81.940322337000012</v>
      </c>
      <c r="Q20">
        <v>83.646290103300018</v>
      </c>
      <c r="R20">
        <v>86.181661092970018</v>
      </c>
      <c r="S20">
        <v>91.563494983673024</v>
      </c>
      <c r="T20">
        <v>87.507145485305713</v>
      </c>
      <c r="U20">
        <v>98.756430936775146</v>
      </c>
      <c r="V20">
        <v>106.68078784309763</v>
      </c>
      <c r="W20">
        <v>109.81270905878787</v>
      </c>
      <c r="X20">
        <v>112.23143815290909</v>
      </c>
      <c r="Y20">
        <v>117.50829433761818</v>
      </c>
      <c r="Z20">
        <v>118.95746490385636</v>
      </c>
    </row>
    <row r="21" spans="1:27" x14ac:dyDescent="0.3">
      <c r="A21">
        <v>20</v>
      </c>
      <c r="B21">
        <v>132</v>
      </c>
      <c r="E21" t="str">
        <v>residuals</v>
      </c>
      <c r="F21" cm="1">
        <f t="array" ref="F21:Z21">TRANSPOSE(_xll.RScript.Evaluate($D$20&amp;"$"&amp;E21))</f>
        <v>0</v>
      </c>
      <c r="G21">
        <v>-63</v>
      </c>
      <c r="H21">
        <v>-39.700000000000003</v>
      </c>
      <c r="I21">
        <v>-4.730000000000004</v>
      </c>
      <c r="J21">
        <v>57.742999999999995</v>
      </c>
      <c r="K21">
        <v>3.9686999999999983</v>
      </c>
      <c r="L21">
        <v>-94.428170000000009</v>
      </c>
      <c r="M21">
        <v>-88.985353000000018</v>
      </c>
      <c r="N21">
        <v>-27.086817700000012</v>
      </c>
      <c r="O21">
        <v>-54.378135930000013</v>
      </c>
      <c r="P21">
        <v>17.059677662999988</v>
      </c>
      <c r="Q21">
        <v>25.353709896699982</v>
      </c>
      <c r="R21">
        <v>53.818338907029982</v>
      </c>
      <c r="S21">
        <v>-40.563494983673024</v>
      </c>
      <c r="T21">
        <v>112.49285451469429</v>
      </c>
      <c r="U21">
        <v>79.243569063224854</v>
      </c>
      <c r="V21">
        <v>31.319212156902367</v>
      </c>
      <c r="W21">
        <v>24.187290941212126</v>
      </c>
      <c r="X21">
        <v>52.768561847090908</v>
      </c>
      <c r="Y21">
        <v>14.491705662381818</v>
      </c>
      <c r="Z21">
        <v>23.042535096143638</v>
      </c>
    </row>
    <row r="22" spans="1:27" x14ac:dyDescent="0.3">
      <c r="A22">
        <v>21</v>
      </c>
      <c r="B22">
        <v>142</v>
      </c>
      <c r="E22" t="str">
        <v>components</v>
      </c>
      <c r="F22" t="str" cm="1">
        <f t="array" ref="F22:I22">TRANSPOSE(_xll.RScript.Evaluate($D$20&amp;"$"&amp;E22))</f>
        <v>A</v>
      </c>
      <c r="G22" t="str">
        <v>N</v>
      </c>
      <c r="H22" t="str">
        <v>N</v>
      </c>
      <c r="I22" t="str">
        <v>FALSE</v>
      </c>
    </row>
    <row r="23" spans="1:27" x14ac:dyDescent="0.3">
      <c r="E23" t="str">
        <v>x</v>
      </c>
      <c r="F23" cm="1">
        <f t="array" ref="F23:Z23">TRANSPOSE(_xll.RScript.Evaluate($D$20&amp;"$"&amp;E23))</f>
        <v>113</v>
      </c>
      <c r="G23">
        <v>50</v>
      </c>
      <c r="H23">
        <v>67</v>
      </c>
      <c r="I23">
        <v>98</v>
      </c>
      <c r="J23">
        <v>160</v>
      </c>
      <c r="K23">
        <v>112</v>
      </c>
      <c r="L23">
        <v>14</v>
      </c>
      <c r="M23">
        <v>10</v>
      </c>
      <c r="N23">
        <v>63</v>
      </c>
      <c r="O23">
        <v>33</v>
      </c>
      <c r="P23">
        <v>99</v>
      </c>
      <c r="Q23">
        <v>109</v>
      </c>
      <c r="R23">
        <v>140</v>
      </c>
      <c r="S23">
        <v>51</v>
      </c>
      <c r="T23">
        <v>200</v>
      </c>
      <c r="U23">
        <v>178</v>
      </c>
      <c r="V23">
        <v>138</v>
      </c>
      <c r="W23">
        <v>134</v>
      </c>
      <c r="X23">
        <v>165</v>
      </c>
      <c r="Y23">
        <v>132</v>
      </c>
      <c r="Z23">
        <v>142</v>
      </c>
    </row>
    <row r="24" spans="1:27" x14ac:dyDescent="0.3">
      <c r="E24" t="str">
        <v>par</v>
      </c>
      <c r="F24" cm="1">
        <f t="array" ref="F24:G24">TRANSPOSE(_xll.RScript.Evaluate($D$20&amp;"$"&amp;E24))</f>
        <v>0.1</v>
      </c>
      <c r="G24">
        <v>113</v>
      </c>
    </row>
    <row r="25" spans="1:27" x14ac:dyDescent="0.3">
      <c r="E25" t="str">
        <v>initstate</v>
      </c>
      <c r="F25" cm="1">
        <f t="array" ref="F25">TRANSPOSE(_xll.RScript.Evaluate($D$20&amp;"$"&amp;E25))</f>
        <v>113</v>
      </c>
    </row>
    <row r="26" spans="1:27" x14ac:dyDescent="0.3">
      <c r="E26" t="str">
        <v>states</v>
      </c>
      <c r="F26" cm="1">
        <f t="array" ref="F26:AA26">TRANSPOSE(_xll.RScript.Evaluate($D$20&amp;"$"&amp;E26))</f>
        <v>113</v>
      </c>
      <c r="G26">
        <v>113</v>
      </c>
      <c r="H26">
        <v>106.7</v>
      </c>
      <c r="I26">
        <v>102.73</v>
      </c>
      <c r="J26">
        <v>102.25700000000001</v>
      </c>
      <c r="K26">
        <v>108.0313</v>
      </c>
      <c r="L26">
        <v>108.42817000000001</v>
      </c>
      <c r="M26">
        <v>98.985353000000018</v>
      </c>
      <c r="N26">
        <v>90.086817700000012</v>
      </c>
      <c r="O26">
        <v>87.378135930000013</v>
      </c>
      <c r="P26">
        <v>81.940322337000012</v>
      </c>
      <c r="Q26">
        <v>83.646290103300018</v>
      </c>
      <c r="R26">
        <v>86.181661092970018</v>
      </c>
      <c r="S26">
        <v>91.563494983673024</v>
      </c>
      <c r="T26">
        <v>87.507145485305713</v>
      </c>
      <c r="U26">
        <v>98.756430936775146</v>
      </c>
      <c r="V26">
        <v>106.68078784309763</v>
      </c>
      <c r="W26">
        <v>109.81270905878787</v>
      </c>
      <c r="X26">
        <v>112.23143815290909</v>
      </c>
      <c r="Y26">
        <v>117.50829433761818</v>
      </c>
      <c r="Z26">
        <v>118.95746490385636</v>
      </c>
      <c r="AA26">
        <v>121.26171841347073</v>
      </c>
    </row>
    <row r="27" spans="1:27" x14ac:dyDescent="0.3">
      <c r="E27" t="str">
        <v>SSE</v>
      </c>
      <c r="F27" cm="1">
        <f t="array" ref="F27">TRANSPOSE(_xll.RScript.Evaluate($D$20&amp;"$"&amp;E27))</f>
        <v>58944.463886620542</v>
      </c>
    </row>
    <row r="28" spans="1:27" x14ac:dyDescent="0.3">
      <c r="E28" t="str">
        <v>sigma2</v>
      </c>
      <c r="F28" cm="1">
        <f t="array" ref="F28">TRANSPOSE(_xll.RScript.Evaluate($D$20&amp;"$"&amp;E28))</f>
        <v>2806.8792326962161</v>
      </c>
    </row>
    <row r="29" spans="1:27" x14ac:dyDescent="0.3">
      <c r="E29" t="str">
        <v>call</v>
      </c>
      <c r="F29" t="str" cm="1">
        <f t="array" ref="F29">TRANSPOSE(_xll.RScript.Evaluate($D$20&amp;"$"&amp;E29))</f>
        <v>ses(y = gallons, h = 1, initial = "simple", alpha = 0.1)</v>
      </c>
    </row>
    <row r="30" spans="1:27" x14ac:dyDescent="0.3">
      <c r="E30" t="str">
        <v>m</v>
      </c>
      <c r="F30" cm="1">
        <f t="array" ref="F30">TRANSPOSE(_xll.RScript.Evaluate($D$20&amp;"$"&amp;E30))</f>
        <v>1</v>
      </c>
    </row>
    <row r="31" spans="1:27" x14ac:dyDescent="0.3">
      <c r="E31" t="str">
        <v>lambda</v>
      </c>
      <c r="F31" t="str" cm="1">
        <f t="array" ref="F31">TRANSPOSE(_xll.RScript.Evaluate($D$20&amp;"$"&amp;E31))</f>
        <v>OK</v>
      </c>
    </row>
    <row r="32" spans="1:27" x14ac:dyDescent="0.3">
      <c r="E32" t="str">
        <v>method</v>
      </c>
      <c r="F32" t="str" cm="1">
        <f t="array" ref="F32">TRANSPOSE(_xll.RScript.Evaluate($D$20&amp;"$"&amp;E32))</f>
        <v>Simple exponential smoothing</v>
      </c>
    </row>
    <row r="34" spans="4:9" x14ac:dyDescent="0.3">
      <c r="D34" t="s">
        <v>9</v>
      </c>
      <c r="E34" t="str" cm="1">
        <f t="array" ref="E34:F55">_xll.RScript.Evaluate(D34)</f>
        <v>Index</v>
      </c>
      <c r="F34" t="str">
        <v>x</v>
      </c>
      <c r="H34" t="str" cm="1">
        <f t="array" ref="H34:I55">_xll.RScript.Evaluate(D35)</f>
        <v>Index</v>
      </c>
      <c r="I34" t="str">
        <v>x</v>
      </c>
    </row>
    <row r="35" spans="4:9" x14ac:dyDescent="0.3">
      <c r="D35" t="s">
        <v>10</v>
      </c>
      <c r="E35" t="str">
        <v>1</v>
      </c>
      <c r="F35" s="1">
        <v>113</v>
      </c>
      <c r="H35" t="str">
        <v>1</v>
      </c>
      <c r="I35" s="1">
        <v>0</v>
      </c>
    </row>
    <row r="36" spans="4:9" x14ac:dyDescent="0.3">
      <c r="E36" t="str">
        <v>2</v>
      </c>
      <c r="F36" s="1">
        <v>113</v>
      </c>
      <c r="H36" t="str">
        <v>2</v>
      </c>
      <c r="I36" s="1">
        <v>-63</v>
      </c>
    </row>
    <row r="37" spans="4:9" x14ac:dyDescent="0.3">
      <c r="E37" t="str">
        <v>3</v>
      </c>
      <c r="F37" s="1">
        <v>106.7</v>
      </c>
      <c r="H37" t="str">
        <v>3</v>
      </c>
      <c r="I37" s="1">
        <v>-39.700000000000003</v>
      </c>
    </row>
    <row r="38" spans="4:9" x14ac:dyDescent="0.3">
      <c r="E38" t="str">
        <v>4</v>
      </c>
      <c r="F38" s="1">
        <v>102.73</v>
      </c>
      <c r="H38" t="str">
        <v>4</v>
      </c>
      <c r="I38" s="1">
        <v>-4.730000000000004</v>
      </c>
    </row>
    <row r="39" spans="4:9" x14ac:dyDescent="0.3">
      <c r="E39" t="str">
        <v>5</v>
      </c>
      <c r="F39" s="1">
        <v>102.25700000000001</v>
      </c>
      <c r="H39" t="str">
        <v>5</v>
      </c>
      <c r="I39" s="1">
        <v>57.742999999999995</v>
      </c>
    </row>
    <row r="40" spans="4:9" x14ac:dyDescent="0.3">
      <c r="E40" t="str">
        <v>6</v>
      </c>
      <c r="F40" s="1">
        <v>108.0313</v>
      </c>
      <c r="H40" t="str">
        <v>6</v>
      </c>
      <c r="I40" s="1">
        <v>3.9686999999999983</v>
      </c>
    </row>
    <row r="41" spans="4:9" x14ac:dyDescent="0.3">
      <c r="E41" t="str">
        <v>7</v>
      </c>
      <c r="F41" s="1">
        <v>108.42817000000001</v>
      </c>
      <c r="H41" t="str">
        <v>7</v>
      </c>
      <c r="I41" s="1">
        <v>-94.428170000000009</v>
      </c>
    </row>
    <row r="42" spans="4:9" x14ac:dyDescent="0.3">
      <c r="E42" t="str">
        <v>8</v>
      </c>
      <c r="F42" s="1">
        <v>98.985353000000018</v>
      </c>
      <c r="H42" t="str">
        <v>8</v>
      </c>
      <c r="I42" s="1">
        <v>-88.985353000000018</v>
      </c>
    </row>
    <row r="43" spans="4:9" x14ac:dyDescent="0.3">
      <c r="E43" t="str">
        <v>9</v>
      </c>
      <c r="F43" s="1">
        <v>90.086817700000012</v>
      </c>
      <c r="H43" t="str">
        <v>9</v>
      </c>
      <c r="I43" s="1">
        <v>-27.086817700000012</v>
      </c>
    </row>
    <row r="44" spans="4:9" x14ac:dyDescent="0.3">
      <c r="E44" t="str">
        <v>10</v>
      </c>
      <c r="F44" s="1">
        <v>87.378135930000013</v>
      </c>
      <c r="H44" t="str">
        <v>10</v>
      </c>
      <c r="I44" s="1">
        <v>-54.378135930000013</v>
      </c>
    </row>
    <row r="45" spans="4:9" x14ac:dyDescent="0.3">
      <c r="E45" t="str">
        <v>11</v>
      </c>
      <c r="F45" s="1">
        <v>81.940322337000012</v>
      </c>
      <c r="H45" t="str">
        <v>11</v>
      </c>
      <c r="I45" s="1">
        <v>17.059677662999988</v>
      </c>
    </row>
    <row r="46" spans="4:9" x14ac:dyDescent="0.3">
      <c r="E46" t="str">
        <v>12</v>
      </c>
      <c r="F46" s="1">
        <v>83.646290103300018</v>
      </c>
      <c r="H46" t="str">
        <v>12</v>
      </c>
      <c r="I46" s="1">
        <v>25.353709896699982</v>
      </c>
    </row>
    <row r="47" spans="4:9" x14ac:dyDescent="0.3">
      <c r="E47" t="str">
        <v>13</v>
      </c>
      <c r="F47" s="1">
        <v>86.181661092970018</v>
      </c>
      <c r="H47" t="str">
        <v>13</v>
      </c>
      <c r="I47" s="1">
        <v>53.818338907029982</v>
      </c>
    </row>
    <row r="48" spans="4:9" x14ac:dyDescent="0.3">
      <c r="E48" t="str">
        <v>14</v>
      </c>
      <c r="F48" s="1">
        <v>91.563494983673024</v>
      </c>
      <c r="H48" t="str">
        <v>14</v>
      </c>
      <c r="I48" s="1">
        <v>-40.563494983673024</v>
      </c>
    </row>
    <row r="49" spans="5:9" x14ac:dyDescent="0.3">
      <c r="E49" t="str">
        <v>15</v>
      </c>
      <c r="F49" s="1">
        <v>87.507145485305713</v>
      </c>
      <c r="H49" t="str">
        <v>15</v>
      </c>
      <c r="I49" s="1">
        <v>112.49285451469429</v>
      </c>
    </row>
    <row r="50" spans="5:9" x14ac:dyDescent="0.3">
      <c r="E50" t="str">
        <v>16</v>
      </c>
      <c r="F50" s="1">
        <v>98.756430936775146</v>
      </c>
      <c r="H50" t="str">
        <v>16</v>
      </c>
      <c r="I50" s="1">
        <v>79.243569063224854</v>
      </c>
    </row>
    <row r="51" spans="5:9" x14ac:dyDescent="0.3">
      <c r="E51" t="str">
        <v>17</v>
      </c>
      <c r="F51" s="1">
        <v>106.68078784309763</v>
      </c>
      <c r="H51" t="str">
        <v>17</v>
      </c>
      <c r="I51" s="1">
        <v>31.319212156902367</v>
      </c>
    </row>
    <row r="52" spans="5:9" x14ac:dyDescent="0.3">
      <c r="E52" t="str">
        <v>18</v>
      </c>
      <c r="F52" s="1">
        <v>109.81270905878787</v>
      </c>
      <c r="H52" t="str">
        <v>18</v>
      </c>
      <c r="I52" s="1">
        <v>24.187290941212126</v>
      </c>
    </row>
    <row r="53" spans="5:9" x14ac:dyDescent="0.3">
      <c r="E53" t="str">
        <v>19</v>
      </c>
      <c r="F53" s="1">
        <v>112.23143815290909</v>
      </c>
      <c r="H53" t="str">
        <v>19</v>
      </c>
      <c r="I53" s="1">
        <v>52.768561847090908</v>
      </c>
    </row>
    <row r="54" spans="5:9" x14ac:dyDescent="0.3">
      <c r="E54" t="str">
        <v>20</v>
      </c>
      <c r="F54" s="1">
        <v>117.50829433761818</v>
      </c>
      <c r="H54" t="str">
        <v>20</v>
      </c>
      <c r="I54" s="1">
        <v>14.491705662381818</v>
      </c>
    </row>
    <row r="55" spans="5:9" x14ac:dyDescent="0.3">
      <c r="E55" t="str">
        <v>21</v>
      </c>
      <c r="F55" s="1">
        <v>118.95746490385636</v>
      </c>
      <c r="H55" t="str">
        <v>21</v>
      </c>
      <c r="I55" s="1">
        <v>23.042535096143638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References</vt:lpstr>
      <vt:lpstr>Libraries</vt:lpstr>
      <vt:lpstr>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Gladstone</dc:creator>
  <cp:lastModifiedBy>Adam Gladstone</cp:lastModifiedBy>
  <dcterms:created xsi:type="dcterms:W3CDTF">2024-03-20T12:19:07Z</dcterms:created>
  <dcterms:modified xsi:type="dcterms:W3CDTF">2024-03-20T13:14:48Z</dcterms:modified>
</cp:coreProperties>
</file>