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T:\GoogleDrive\PUBLICATIONS\JOURNALS\journals3\manuscripts\au's manuscripts\Errata\"/>
    </mc:Choice>
  </mc:AlternateContent>
  <bookViews>
    <workbookView xWindow="0" yWindow="0" windowWidth="28800" windowHeight="14100" tabRatio="926" firstSheet="2" activeTab="9"/>
  </bookViews>
  <sheets>
    <sheet name="List of Supplem. Tables (ST) " sheetId="12" r:id="rId1"/>
    <sheet name="Which Dataset to Use" sheetId="11" r:id="rId2"/>
    <sheet name="Revision Chronology" sheetId="4" r:id="rId3"/>
    <sheet name="Map" sheetId="5" r:id="rId4"/>
    <sheet name="ST 1-4 Nat-orig ret (nos)52-15" sheetId="1" r:id="rId5"/>
    <sheet name="ST 5-8 Hatchery ret (nos) 52-15" sheetId="2" r:id="rId6"/>
    <sheet name="ST 9-12 Total ret (nos) 52-15" sheetId="3" r:id="rId7"/>
    <sheet name="ST 13-16 Tot ret (bioma) 52-15" sheetId="8" r:id="rId8"/>
    <sheet name="ST 17-20Tot biom (mat+yng)52-15" sheetId="9" r:id="rId9"/>
    <sheet name="ST 21-24 N Pac time series" sheetId="10" r:id="rId10"/>
  </sheets>
  <definedNames>
    <definedName name="_Hlk506471386" localSheetId="0">'List of Supplem. Tables (ST) '!$B$62</definedName>
    <definedName name="_Hlk506471509" localSheetId="0">'List of Supplem. Tables (ST) '!$B$45</definedName>
    <definedName name="_Hlk506471752" localSheetId="0">'List of Supplem. Tables (ST) '!$B$31</definedName>
    <definedName name="_Hlk506471813" localSheetId="0">'List of Supplem. Tables (ST) '!$B$17</definedName>
    <definedName name="_Hlk506471996" localSheetId="0">'List of Supplem. Tables (ST) '!$B$2</definedName>
    <definedName name="_xlnm.Print_Area" localSheetId="4">'ST 1-4 Nat-orig ret (nos)52-15'!$A$6:$M$60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P69" i="9" l="1"/>
  <c r="P68" i="9"/>
  <c r="BC68" i="9" s="1"/>
  <c r="P67" i="9"/>
  <c r="P66" i="9"/>
  <c r="BC66" i="9" s="1"/>
  <c r="P65" i="9"/>
  <c r="P64" i="9"/>
  <c r="BC64" i="9"/>
  <c r="P63" i="9"/>
  <c r="P62" i="9"/>
  <c r="BC62" i="9"/>
  <c r="P61" i="9"/>
  <c r="P60" i="9"/>
  <c r="BC60" i="9" s="1"/>
  <c r="P59" i="9"/>
  <c r="P58" i="9"/>
  <c r="BC58" i="9" s="1"/>
  <c r="P57" i="9"/>
  <c r="P56" i="9"/>
  <c r="BC56" i="9"/>
  <c r="P55" i="9"/>
  <c r="P54" i="9"/>
  <c r="BC54" i="9"/>
  <c r="P53" i="9"/>
  <c r="P52" i="9"/>
  <c r="BC52" i="9" s="1"/>
  <c r="P51" i="9"/>
  <c r="P50" i="9"/>
  <c r="BC50" i="9" s="1"/>
  <c r="P49" i="9"/>
  <c r="P48" i="9"/>
  <c r="BC48" i="9"/>
  <c r="P47" i="9"/>
  <c r="P46" i="9"/>
  <c r="BC46" i="9"/>
  <c r="P45" i="9"/>
  <c r="P44" i="9"/>
  <c r="BC44" i="9" s="1"/>
  <c r="P43" i="9"/>
  <c r="P42" i="9"/>
  <c r="BC42" i="9" s="1"/>
  <c r="P41" i="9"/>
  <c r="P40" i="9"/>
  <c r="BC40" i="9"/>
  <c r="P39" i="9"/>
  <c r="P38" i="9"/>
  <c r="BC38" i="9"/>
  <c r="P37" i="9"/>
  <c r="P36" i="9"/>
  <c r="BC36" i="9" s="1"/>
  <c r="P35" i="9"/>
  <c r="P34" i="9"/>
  <c r="BC34" i="9" s="1"/>
  <c r="P33" i="9"/>
  <c r="P32" i="9"/>
  <c r="BC32" i="9"/>
  <c r="P31" i="9"/>
  <c r="P30" i="9"/>
  <c r="BC30" i="9"/>
  <c r="P29" i="9"/>
  <c r="P28" i="9"/>
  <c r="BC28" i="9" s="1"/>
  <c r="P27" i="9"/>
  <c r="P26" i="9"/>
  <c r="BC26" i="9" s="1"/>
  <c r="P25" i="9"/>
  <c r="P24" i="9"/>
  <c r="BC24" i="9"/>
  <c r="P23" i="9"/>
  <c r="P22" i="9"/>
  <c r="BC22" i="9"/>
  <c r="P21" i="9"/>
  <c r="P20" i="9"/>
  <c r="BC20" i="9" s="1"/>
  <c r="P19" i="9"/>
  <c r="P18" i="9"/>
  <c r="BC18" i="9" s="1"/>
  <c r="P17" i="9"/>
  <c r="P16" i="9"/>
  <c r="BC16" i="9"/>
  <c r="P15" i="9"/>
  <c r="P14" i="9"/>
  <c r="BC14" i="9"/>
  <c r="P13" i="9"/>
  <c r="P12" i="9"/>
  <c r="BC12" i="9" s="1"/>
  <c r="P11" i="9"/>
  <c r="P10" i="9"/>
  <c r="BC10" i="9" s="1"/>
  <c r="P9" i="9"/>
  <c r="P8" i="9"/>
  <c r="BC8" i="9"/>
  <c r="P7" i="9"/>
  <c r="P6" i="9"/>
  <c r="BC6" i="9"/>
  <c r="P70" i="8"/>
  <c r="AZ70" i="8" s="1"/>
  <c r="P69" i="8"/>
  <c r="P68" i="8"/>
  <c r="P67" i="8"/>
  <c r="AZ67" i="8" s="1"/>
  <c r="BC67" i="8" s="1"/>
  <c r="P66" i="8"/>
  <c r="P65" i="8"/>
  <c r="P64" i="8"/>
  <c r="P63" i="8"/>
  <c r="AZ63" i="8" s="1"/>
  <c r="P62" i="8"/>
  <c r="P61" i="8"/>
  <c r="P60" i="8"/>
  <c r="AZ60" i="8" s="1"/>
  <c r="P59" i="8"/>
  <c r="AZ59" i="8"/>
  <c r="P58" i="8"/>
  <c r="P57" i="8"/>
  <c r="AZ57" i="8"/>
  <c r="P56" i="8"/>
  <c r="P55" i="8"/>
  <c r="AZ55" i="8" s="1"/>
  <c r="BC55" i="8" s="1"/>
  <c r="P54" i="8"/>
  <c r="P53" i="8"/>
  <c r="P52" i="8"/>
  <c r="P51" i="8"/>
  <c r="AZ51" i="8"/>
  <c r="P50" i="8"/>
  <c r="P49" i="8"/>
  <c r="P48" i="8"/>
  <c r="P47" i="8"/>
  <c r="AZ47" i="8"/>
  <c r="P46" i="8"/>
  <c r="P45" i="8"/>
  <c r="P44" i="8"/>
  <c r="AZ44" i="8"/>
  <c r="P43" i="8"/>
  <c r="AZ43" i="8" s="1"/>
  <c r="BC43" i="8" s="1"/>
  <c r="P42" i="8"/>
  <c r="P41" i="8"/>
  <c r="AZ41" i="8" s="1"/>
  <c r="P40" i="8"/>
  <c r="P39" i="8"/>
  <c r="AZ39" i="8" s="1"/>
  <c r="P38" i="8"/>
  <c r="AZ38" i="8"/>
  <c r="P37" i="8"/>
  <c r="P36" i="8"/>
  <c r="P35" i="8"/>
  <c r="AZ35" i="8"/>
  <c r="P34" i="8"/>
  <c r="P33" i="8"/>
  <c r="P32" i="8"/>
  <c r="P31" i="8"/>
  <c r="AZ31" i="8"/>
  <c r="P30" i="8"/>
  <c r="P29" i="8"/>
  <c r="P28" i="8"/>
  <c r="AZ28" i="8"/>
  <c r="P27" i="8"/>
  <c r="AZ27" i="8" s="1"/>
  <c r="P26" i="8"/>
  <c r="P25" i="8"/>
  <c r="AZ25" i="8" s="1"/>
  <c r="P24" i="8"/>
  <c r="P23" i="8"/>
  <c r="AZ23" i="8"/>
  <c r="P22" i="8"/>
  <c r="AZ22" i="8" s="1"/>
  <c r="P21" i="8"/>
  <c r="P20" i="8"/>
  <c r="P19" i="8"/>
  <c r="AZ19" i="8" s="1"/>
  <c r="P18" i="8"/>
  <c r="P17" i="8"/>
  <c r="P16" i="8"/>
  <c r="P15" i="8"/>
  <c r="AZ15" i="8" s="1"/>
  <c r="BB15" i="8"/>
  <c r="BA15" i="8"/>
  <c r="P14" i="8"/>
  <c r="P13" i="8"/>
  <c r="P12" i="8"/>
  <c r="P11" i="8"/>
  <c r="AZ11" i="8" s="1"/>
  <c r="BC11" i="8" s="1"/>
  <c r="P10" i="8"/>
  <c r="P9" i="8"/>
  <c r="AZ9" i="8" s="1"/>
  <c r="BC9" i="8" s="1"/>
  <c r="P8" i="8"/>
  <c r="AZ8" i="8" s="1"/>
  <c r="P7" i="8"/>
  <c r="AZ7" i="8"/>
  <c r="S95" i="10"/>
  <c r="R95" i="10"/>
  <c r="Q95" i="10"/>
  <c r="E95" i="10"/>
  <c r="O95" i="10"/>
  <c r="J95" i="10"/>
  <c r="S94" i="10"/>
  <c r="R94" i="10"/>
  <c r="Q94" i="10"/>
  <c r="E94" i="10"/>
  <c r="O94" i="10"/>
  <c r="J94" i="10"/>
  <c r="S93" i="10"/>
  <c r="R93" i="10"/>
  <c r="Q93" i="10"/>
  <c r="E93" i="10"/>
  <c r="O93" i="10"/>
  <c r="J93" i="10"/>
  <c r="S92" i="10"/>
  <c r="R92" i="10"/>
  <c r="Q92" i="10"/>
  <c r="E92" i="10"/>
  <c r="O92" i="10"/>
  <c r="J92" i="10"/>
  <c r="S91" i="10"/>
  <c r="R91" i="10"/>
  <c r="Q91" i="10"/>
  <c r="E91" i="10"/>
  <c r="O91" i="10"/>
  <c r="J91" i="10"/>
  <c r="S90" i="10"/>
  <c r="R90" i="10"/>
  <c r="Q90" i="10"/>
  <c r="E90" i="10"/>
  <c r="O90" i="10"/>
  <c r="J90" i="10"/>
  <c r="S89" i="10"/>
  <c r="R89" i="10"/>
  <c r="Q89" i="10"/>
  <c r="E89" i="10"/>
  <c r="O89" i="10"/>
  <c r="J89" i="10"/>
  <c r="S88" i="10"/>
  <c r="R88" i="10"/>
  <c r="Q88" i="10"/>
  <c r="E88" i="10"/>
  <c r="O88" i="10"/>
  <c r="J88" i="10"/>
  <c r="S87" i="10"/>
  <c r="R87" i="10"/>
  <c r="Q87" i="10"/>
  <c r="E87" i="10"/>
  <c r="O87" i="10"/>
  <c r="J87" i="10"/>
  <c r="S86" i="10"/>
  <c r="R86" i="10"/>
  <c r="Q86" i="10"/>
  <c r="E86" i="10"/>
  <c r="O86" i="10"/>
  <c r="J86" i="10"/>
  <c r="S85" i="10"/>
  <c r="R85" i="10"/>
  <c r="Q85" i="10"/>
  <c r="E85" i="10"/>
  <c r="O85" i="10"/>
  <c r="J85" i="10"/>
  <c r="S84" i="10"/>
  <c r="R84" i="10"/>
  <c r="Q84" i="10"/>
  <c r="E84" i="10"/>
  <c r="O84" i="10"/>
  <c r="J84" i="10"/>
  <c r="S83" i="10"/>
  <c r="R83" i="10"/>
  <c r="Q83" i="10"/>
  <c r="E83" i="10"/>
  <c r="O83" i="10"/>
  <c r="J83" i="10"/>
  <c r="S82" i="10"/>
  <c r="R82" i="10"/>
  <c r="Q82" i="10"/>
  <c r="E82" i="10"/>
  <c r="O82" i="10"/>
  <c r="J82" i="10"/>
  <c r="S81" i="10"/>
  <c r="R81" i="10"/>
  <c r="Q81" i="10"/>
  <c r="E81" i="10"/>
  <c r="O81" i="10"/>
  <c r="J81" i="10"/>
  <c r="S80" i="10"/>
  <c r="R80" i="10"/>
  <c r="Q80" i="10"/>
  <c r="E80" i="10"/>
  <c r="O80" i="10"/>
  <c r="J80" i="10"/>
  <c r="S79" i="10"/>
  <c r="R79" i="10"/>
  <c r="Q79" i="10"/>
  <c r="E79" i="10"/>
  <c r="O79" i="10"/>
  <c r="J79" i="10"/>
  <c r="S78" i="10"/>
  <c r="R78" i="10"/>
  <c r="Q78" i="10"/>
  <c r="E78" i="10"/>
  <c r="O78" i="10"/>
  <c r="J78" i="10"/>
  <c r="S77" i="10"/>
  <c r="R77" i="10"/>
  <c r="Q77" i="10"/>
  <c r="E77" i="10"/>
  <c r="O77" i="10"/>
  <c r="J77" i="10"/>
  <c r="S76" i="10"/>
  <c r="R76" i="10"/>
  <c r="Q76" i="10"/>
  <c r="E76" i="10"/>
  <c r="O76" i="10"/>
  <c r="J76" i="10"/>
  <c r="S75" i="10"/>
  <c r="R75" i="10"/>
  <c r="Q75" i="10"/>
  <c r="E75" i="10"/>
  <c r="O75" i="10"/>
  <c r="J75" i="10"/>
  <c r="S74" i="10"/>
  <c r="R74" i="10"/>
  <c r="Q74" i="10"/>
  <c r="E74" i="10"/>
  <c r="O74" i="10"/>
  <c r="J74" i="10"/>
  <c r="S73" i="10"/>
  <c r="R73" i="10"/>
  <c r="Q73" i="10"/>
  <c r="E73" i="10"/>
  <c r="O73" i="10"/>
  <c r="J73" i="10"/>
  <c r="S72" i="10"/>
  <c r="R72" i="10"/>
  <c r="Q72" i="10"/>
  <c r="E72" i="10"/>
  <c r="O72" i="10"/>
  <c r="J72" i="10"/>
  <c r="S71" i="10"/>
  <c r="R71" i="10"/>
  <c r="Q71" i="10"/>
  <c r="E71" i="10"/>
  <c r="O71" i="10"/>
  <c r="J71" i="10"/>
  <c r="S70" i="10"/>
  <c r="R70" i="10"/>
  <c r="Q70" i="10"/>
  <c r="E70" i="10"/>
  <c r="O70" i="10"/>
  <c r="J70" i="10"/>
  <c r="S69" i="10"/>
  <c r="R69" i="10"/>
  <c r="Q69" i="10"/>
  <c r="E69" i="10"/>
  <c r="O69" i="10"/>
  <c r="J69" i="10"/>
  <c r="S68" i="10"/>
  <c r="R68" i="10"/>
  <c r="Q68" i="10"/>
  <c r="E68" i="10"/>
  <c r="O68" i="10"/>
  <c r="J68" i="10"/>
  <c r="S67" i="10"/>
  <c r="R67" i="10"/>
  <c r="Q67" i="10"/>
  <c r="E67" i="10"/>
  <c r="O67" i="10"/>
  <c r="J67" i="10"/>
  <c r="S66" i="10"/>
  <c r="R66" i="10"/>
  <c r="Q66" i="10"/>
  <c r="E66" i="10"/>
  <c r="O66" i="10"/>
  <c r="J66" i="10"/>
  <c r="S65" i="10"/>
  <c r="R65" i="10"/>
  <c r="Q65" i="10"/>
  <c r="E65" i="10"/>
  <c r="O65" i="10"/>
  <c r="J65" i="10"/>
  <c r="S64" i="10"/>
  <c r="R64" i="10"/>
  <c r="Q64" i="10"/>
  <c r="E64" i="10"/>
  <c r="O64" i="10"/>
  <c r="J64" i="10"/>
  <c r="S63" i="10"/>
  <c r="R63" i="10"/>
  <c r="Q63" i="10"/>
  <c r="E63" i="10"/>
  <c r="O63" i="10"/>
  <c r="J63" i="10"/>
  <c r="S62" i="10"/>
  <c r="R62" i="10"/>
  <c r="Q62" i="10"/>
  <c r="E62" i="10"/>
  <c r="O62" i="10"/>
  <c r="J62" i="10"/>
  <c r="S61" i="10"/>
  <c r="R61" i="10"/>
  <c r="Q61" i="10"/>
  <c r="E61" i="10"/>
  <c r="O61" i="10"/>
  <c r="J61" i="10"/>
  <c r="S60" i="10"/>
  <c r="R60" i="10"/>
  <c r="Q60" i="10"/>
  <c r="E60" i="10"/>
  <c r="O60" i="10"/>
  <c r="J60" i="10"/>
  <c r="S59" i="10"/>
  <c r="R59" i="10"/>
  <c r="Q59" i="10"/>
  <c r="E59" i="10"/>
  <c r="O59" i="10"/>
  <c r="J59" i="10"/>
  <c r="S58" i="10"/>
  <c r="R58" i="10"/>
  <c r="Q58" i="10"/>
  <c r="E58" i="10"/>
  <c r="O58" i="10"/>
  <c r="J58" i="10"/>
  <c r="S57" i="10"/>
  <c r="R57" i="10"/>
  <c r="Q57" i="10"/>
  <c r="E57" i="10"/>
  <c r="O57" i="10"/>
  <c r="J57" i="10"/>
  <c r="S56" i="10"/>
  <c r="R56" i="10"/>
  <c r="Q56" i="10"/>
  <c r="E56" i="10"/>
  <c r="O56" i="10"/>
  <c r="J56" i="10"/>
  <c r="S55" i="10"/>
  <c r="R55" i="10"/>
  <c r="Q55" i="10"/>
  <c r="E55" i="10"/>
  <c r="O55" i="10"/>
  <c r="J55" i="10"/>
  <c r="S54" i="10"/>
  <c r="R54" i="10"/>
  <c r="Q54" i="10"/>
  <c r="E54" i="10"/>
  <c r="O54" i="10"/>
  <c r="J54" i="10"/>
  <c r="S53" i="10"/>
  <c r="R53" i="10"/>
  <c r="Q53" i="10"/>
  <c r="E53" i="10"/>
  <c r="O53" i="10"/>
  <c r="J53" i="10"/>
  <c r="S52" i="10"/>
  <c r="R52" i="10"/>
  <c r="Q52" i="10"/>
  <c r="E52" i="10"/>
  <c r="O52" i="10"/>
  <c r="J52" i="10"/>
  <c r="S51" i="10"/>
  <c r="R51" i="10"/>
  <c r="Q51" i="10"/>
  <c r="E51" i="10"/>
  <c r="O51" i="10"/>
  <c r="J51" i="10"/>
  <c r="S50" i="10"/>
  <c r="R50" i="10"/>
  <c r="Q50" i="10"/>
  <c r="E50" i="10"/>
  <c r="O50" i="10"/>
  <c r="J50" i="10"/>
  <c r="S49" i="10"/>
  <c r="R49" i="10"/>
  <c r="Q49" i="10"/>
  <c r="E49" i="10"/>
  <c r="O49" i="10"/>
  <c r="J49" i="10"/>
  <c r="S48" i="10"/>
  <c r="R48" i="10"/>
  <c r="Q48" i="10"/>
  <c r="E48" i="10"/>
  <c r="O48" i="10"/>
  <c r="J48" i="10"/>
  <c r="S47" i="10"/>
  <c r="R47" i="10"/>
  <c r="Q47" i="10"/>
  <c r="E47" i="10"/>
  <c r="O47" i="10"/>
  <c r="J47" i="10"/>
  <c r="S46" i="10"/>
  <c r="R46" i="10"/>
  <c r="Q46" i="10"/>
  <c r="E46" i="10"/>
  <c r="O46" i="10"/>
  <c r="J46" i="10"/>
  <c r="S45" i="10"/>
  <c r="R45" i="10"/>
  <c r="Q45" i="10"/>
  <c r="E45" i="10"/>
  <c r="O45" i="10"/>
  <c r="J45" i="10"/>
  <c r="S44" i="10"/>
  <c r="R44" i="10"/>
  <c r="Q44" i="10"/>
  <c r="E44" i="10"/>
  <c r="O44" i="10"/>
  <c r="J44" i="10"/>
  <c r="S43" i="10"/>
  <c r="R43" i="10"/>
  <c r="Q43" i="10"/>
  <c r="E43" i="10"/>
  <c r="O43" i="10"/>
  <c r="J43" i="10"/>
  <c r="S42" i="10"/>
  <c r="R42" i="10"/>
  <c r="Q42" i="10"/>
  <c r="E42" i="10"/>
  <c r="O42" i="10"/>
  <c r="J42" i="10"/>
  <c r="S41" i="10"/>
  <c r="R41" i="10"/>
  <c r="Q41" i="10"/>
  <c r="E41" i="10"/>
  <c r="O41" i="10"/>
  <c r="J41" i="10"/>
  <c r="S40" i="10"/>
  <c r="R40" i="10"/>
  <c r="Q40" i="10"/>
  <c r="E40" i="10"/>
  <c r="O40" i="10"/>
  <c r="J40" i="10"/>
  <c r="S39" i="10"/>
  <c r="R39" i="10"/>
  <c r="Q39" i="10"/>
  <c r="E39" i="10"/>
  <c r="O39" i="10"/>
  <c r="J39" i="10"/>
  <c r="S38" i="10"/>
  <c r="R38" i="10"/>
  <c r="Q38" i="10"/>
  <c r="E38" i="10"/>
  <c r="O38" i="10"/>
  <c r="J38" i="10"/>
  <c r="S37" i="10"/>
  <c r="R37" i="10"/>
  <c r="Q37" i="10"/>
  <c r="E37" i="10"/>
  <c r="O37" i="10"/>
  <c r="J37" i="10"/>
  <c r="S36" i="10"/>
  <c r="R36" i="10"/>
  <c r="Q36" i="10"/>
  <c r="E36" i="10"/>
  <c r="O36" i="10"/>
  <c r="J36" i="10"/>
  <c r="S35" i="10"/>
  <c r="R35" i="10"/>
  <c r="Q35" i="10"/>
  <c r="E35" i="10"/>
  <c r="O35" i="10"/>
  <c r="J35" i="10"/>
  <c r="S34" i="10"/>
  <c r="R34" i="10"/>
  <c r="Q34" i="10"/>
  <c r="E34" i="10"/>
  <c r="O34" i="10"/>
  <c r="J34" i="10"/>
  <c r="S33" i="10"/>
  <c r="R33" i="10"/>
  <c r="Q33" i="10"/>
  <c r="E33" i="10"/>
  <c r="O33" i="10"/>
  <c r="J33" i="10"/>
  <c r="S32" i="10"/>
  <c r="R32" i="10"/>
  <c r="Q32" i="10"/>
  <c r="E32" i="10"/>
  <c r="O32" i="10"/>
  <c r="J32" i="10"/>
  <c r="S31" i="10"/>
  <c r="R31" i="10"/>
  <c r="Q31" i="10"/>
  <c r="E31" i="10"/>
  <c r="O31" i="10"/>
  <c r="J31" i="10"/>
  <c r="S30" i="10"/>
  <c r="R30" i="10"/>
  <c r="Q30" i="10"/>
  <c r="E30" i="10"/>
  <c r="O30" i="10"/>
  <c r="J30" i="10"/>
  <c r="S29" i="10"/>
  <c r="R29" i="10"/>
  <c r="Q29" i="10"/>
  <c r="E29" i="10"/>
  <c r="O29" i="10"/>
  <c r="J29" i="10"/>
  <c r="S28" i="10"/>
  <c r="R28" i="10"/>
  <c r="Q28" i="10"/>
  <c r="E28" i="10"/>
  <c r="O28" i="10"/>
  <c r="J28" i="10"/>
  <c r="S27" i="10"/>
  <c r="R27" i="10"/>
  <c r="Q27" i="10"/>
  <c r="E27" i="10"/>
  <c r="O27" i="10"/>
  <c r="J27" i="10"/>
  <c r="S26" i="10"/>
  <c r="R26" i="10"/>
  <c r="Q26" i="10"/>
  <c r="E26" i="10"/>
  <c r="O26" i="10"/>
  <c r="J26" i="10"/>
  <c r="S25" i="10"/>
  <c r="R25" i="10"/>
  <c r="Q25" i="10"/>
  <c r="E25" i="10"/>
  <c r="O25" i="10"/>
  <c r="J25" i="10"/>
  <c r="S24" i="10"/>
  <c r="R24" i="10"/>
  <c r="Q24" i="10"/>
  <c r="E24" i="10"/>
  <c r="O24" i="10"/>
  <c r="J24" i="10"/>
  <c r="S23" i="10"/>
  <c r="R23" i="10"/>
  <c r="Q23" i="10"/>
  <c r="E23" i="10"/>
  <c r="O23" i="10"/>
  <c r="J23" i="10"/>
  <c r="S22" i="10"/>
  <c r="R22" i="10"/>
  <c r="Q22" i="10"/>
  <c r="E22" i="10"/>
  <c r="O22" i="10"/>
  <c r="J22" i="10"/>
  <c r="S21" i="10"/>
  <c r="R21" i="10"/>
  <c r="Q21" i="10"/>
  <c r="E21" i="10"/>
  <c r="O21" i="10"/>
  <c r="J21" i="10"/>
  <c r="S20" i="10"/>
  <c r="R20" i="10"/>
  <c r="Q20" i="10"/>
  <c r="E20" i="10"/>
  <c r="O20" i="10"/>
  <c r="J20" i="10"/>
  <c r="S19" i="10"/>
  <c r="R19" i="10"/>
  <c r="Q19" i="10"/>
  <c r="E19" i="10"/>
  <c r="O19" i="10"/>
  <c r="J19" i="10"/>
  <c r="S18" i="10"/>
  <c r="R18" i="10"/>
  <c r="Q18" i="10"/>
  <c r="E18" i="10"/>
  <c r="O18" i="10"/>
  <c r="J18" i="10"/>
  <c r="S17" i="10"/>
  <c r="R17" i="10"/>
  <c r="Q17" i="10"/>
  <c r="E17" i="10"/>
  <c r="O17" i="10"/>
  <c r="J17" i="10"/>
  <c r="S16" i="10"/>
  <c r="R16" i="10"/>
  <c r="Q16" i="10"/>
  <c r="E16" i="10"/>
  <c r="O16" i="10"/>
  <c r="J16" i="10"/>
  <c r="S15" i="10"/>
  <c r="R15" i="10"/>
  <c r="Q15" i="10"/>
  <c r="E15" i="10"/>
  <c r="O15" i="10"/>
  <c r="J15" i="10"/>
  <c r="S14" i="10"/>
  <c r="R14" i="10"/>
  <c r="Q14" i="10"/>
  <c r="E14" i="10"/>
  <c r="O14" i="10"/>
  <c r="J14" i="10"/>
  <c r="S13" i="10"/>
  <c r="R13" i="10"/>
  <c r="Q13" i="10"/>
  <c r="E13" i="10"/>
  <c r="O13" i="10"/>
  <c r="J13" i="10"/>
  <c r="S12" i="10"/>
  <c r="R12" i="10"/>
  <c r="Q12" i="10"/>
  <c r="E12" i="10"/>
  <c r="O12" i="10"/>
  <c r="J12" i="10"/>
  <c r="S11" i="10"/>
  <c r="R11" i="10"/>
  <c r="Q11" i="10"/>
  <c r="E11" i="10"/>
  <c r="O11" i="10"/>
  <c r="J11" i="10"/>
  <c r="S10" i="10"/>
  <c r="R10" i="10"/>
  <c r="Q10" i="10"/>
  <c r="E10" i="10"/>
  <c r="O10" i="10"/>
  <c r="J10" i="10"/>
  <c r="S9" i="10"/>
  <c r="R9" i="10"/>
  <c r="Q9" i="10"/>
  <c r="E9" i="10"/>
  <c r="O9" i="10"/>
  <c r="J9" i="10"/>
  <c r="S8" i="10"/>
  <c r="R8" i="10"/>
  <c r="Q8" i="10"/>
  <c r="E8" i="10"/>
  <c r="O8" i="10"/>
  <c r="J8" i="10"/>
  <c r="S7" i="10"/>
  <c r="R7" i="10"/>
  <c r="Q7" i="10"/>
  <c r="E7" i="10"/>
  <c r="O7" i="10"/>
  <c r="J7" i="10"/>
  <c r="S6" i="10"/>
  <c r="R6" i="10"/>
  <c r="Q6" i="10"/>
  <c r="E6" i="10"/>
  <c r="O6" i="10"/>
  <c r="J6" i="10"/>
  <c r="S5" i="10"/>
  <c r="R5" i="10"/>
  <c r="Q5" i="10"/>
  <c r="E5" i="10"/>
  <c r="O5" i="10"/>
  <c r="J5" i="10"/>
  <c r="BB69" i="9"/>
  <c r="BA69" i="9"/>
  <c r="BB68" i="9"/>
  <c r="BA68" i="9"/>
  <c r="AZ68" i="9"/>
  <c r="BB67" i="9"/>
  <c r="BA67" i="9"/>
  <c r="BB66" i="9"/>
  <c r="BA66" i="9"/>
  <c r="AZ66" i="9"/>
  <c r="BB65" i="9"/>
  <c r="BA65" i="9"/>
  <c r="BB64" i="9"/>
  <c r="BA64" i="9"/>
  <c r="AZ64" i="9"/>
  <c r="BB63" i="9"/>
  <c r="BA63" i="9"/>
  <c r="BB62" i="9"/>
  <c r="BA62" i="9"/>
  <c r="AZ62" i="9"/>
  <c r="BB61" i="9"/>
  <c r="BA61" i="9"/>
  <c r="BB60" i="9"/>
  <c r="BA60" i="9"/>
  <c r="AZ60" i="9"/>
  <c r="BB59" i="9"/>
  <c r="BA59" i="9"/>
  <c r="BB58" i="9"/>
  <c r="BA58" i="9"/>
  <c r="AZ58" i="9"/>
  <c r="BB57" i="9"/>
  <c r="BA57" i="9"/>
  <c r="BB56" i="9"/>
  <c r="BA56" i="9"/>
  <c r="AZ56" i="9"/>
  <c r="BB55" i="9"/>
  <c r="BA55" i="9"/>
  <c r="BB54" i="9"/>
  <c r="BA54" i="9"/>
  <c r="AZ54" i="9"/>
  <c r="BB53" i="9"/>
  <c r="BA53" i="9"/>
  <c r="BB52" i="9"/>
  <c r="BA52" i="9"/>
  <c r="AZ52" i="9"/>
  <c r="BB51" i="9"/>
  <c r="BA51" i="9"/>
  <c r="BB50" i="9"/>
  <c r="BA50" i="9"/>
  <c r="AZ50" i="9"/>
  <c r="BB49" i="9"/>
  <c r="BA49" i="9"/>
  <c r="BB48" i="9"/>
  <c r="BA48" i="9"/>
  <c r="AZ48" i="9"/>
  <c r="BB47" i="9"/>
  <c r="BA47" i="9"/>
  <c r="BB46" i="9"/>
  <c r="BA46" i="9"/>
  <c r="AZ46" i="9"/>
  <c r="BB45" i="9"/>
  <c r="BA45" i="9"/>
  <c r="BB44" i="9"/>
  <c r="BA44" i="9"/>
  <c r="AZ44" i="9"/>
  <c r="BB43" i="9"/>
  <c r="BA43" i="9"/>
  <c r="BB42" i="9"/>
  <c r="BA42" i="9"/>
  <c r="AZ42" i="9"/>
  <c r="BB41" i="9"/>
  <c r="BA41" i="9"/>
  <c r="BB40" i="9"/>
  <c r="BA40" i="9"/>
  <c r="AZ40" i="9"/>
  <c r="BB39" i="9"/>
  <c r="BA39" i="9"/>
  <c r="BB38" i="9"/>
  <c r="BA38" i="9"/>
  <c r="AZ38" i="9"/>
  <c r="BB37" i="9"/>
  <c r="BA37" i="9"/>
  <c r="BB36" i="9"/>
  <c r="BA36" i="9"/>
  <c r="AZ36" i="9"/>
  <c r="BB35" i="9"/>
  <c r="BA35" i="9"/>
  <c r="BB34" i="9"/>
  <c r="BA34" i="9"/>
  <c r="AZ34" i="9"/>
  <c r="BB33" i="9"/>
  <c r="BA33" i="9"/>
  <c r="BB32" i="9"/>
  <c r="BA32" i="9"/>
  <c r="AZ32" i="9"/>
  <c r="BB31" i="9"/>
  <c r="BA31" i="9"/>
  <c r="BB30" i="9"/>
  <c r="BA30" i="9"/>
  <c r="AZ30" i="9"/>
  <c r="BB29" i="9"/>
  <c r="BA29" i="9"/>
  <c r="BB28" i="9"/>
  <c r="BA28" i="9"/>
  <c r="AZ28" i="9"/>
  <c r="BB27" i="9"/>
  <c r="BA27" i="9"/>
  <c r="BB26" i="9"/>
  <c r="BA26" i="9"/>
  <c r="AZ26" i="9"/>
  <c r="BB25" i="9"/>
  <c r="BA25" i="9"/>
  <c r="BB24" i="9"/>
  <c r="BA24" i="9"/>
  <c r="AZ24" i="9"/>
  <c r="BB23" i="9"/>
  <c r="BA23" i="9"/>
  <c r="BB22" i="9"/>
  <c r="BA22" i="9"/>
  <c r="AZ22" i="9"/>
  <c r="BB21" i="9"/>
  <c r="BA21" i="9"/>
  <c r="BB20" i="9"/>
  <c r="BA20" i="9"/>
  <c r="AZ20" i="9"/>
  <c r="BB19" i="9"/>
  <c r="BA19" i="9"/>
  <c r="BB18" i="9"/>
  <c r="BA18" i="9"/>
  <c r="AZ18" i="9"/>
  <c r="BB17" i="9"/>
  <c r="BA17" i="9"/>
  <c r="BB16" i="9"/>
  <c r="BA16" i="9"/>
  <c r="AZ16" i="9"/>
  <c r="BB15" i="9"/>
  <c r="BA15" i="9"/>
  <c r="BB14" i="9"/>
  <c r="BA14" i="9"/>
  <c r="AZ14" i="9"/>
  <c r="BB13" i="9"/>
  <c r="BA13" i="9"/>
  <c r="BB12" i="9"/>
  <c r="BA12" i="9"/>
  <c r="AZ12" i="9"/>
  <c r="BB11" i="9"/>
  <c r="BA11" i="9"/>
  <c r="BB10" i="9"/>
  <c r="BA10" i="9"/>
  <c r="AZ10" i="9"/>
  <c r="BB9" i="9"/>
  <c r="BA9" i="9"/>
  <c r="BB8" i="9"/>
  <c r="BA8" i="9"/>
  <c r="AZ8" i="9"/>
  <c r="BB7" i="9"/>
  <c r="BA7" i="9"/>
  <c r="BB6" i="9"/>
  <c r="BA6" i="9"/>
  <c r="AZ6" i="9"/>
  <c r="BB70" i="8"/>
  <c r="BC70" i="8" s="1"/>
  <c r="BA70" i="8"/>
  <c r="BB69" i="8"/>
  <c r="BA69" i="8"/>
  <c r="BC69" i="8" s="1"/>
  <c r="AZ69" i="8"/>
  <c r="BB68" i="8"/>
  <c r="BA68" i="8"/>
  <c r="BC68" i="8" s="1"/>
  <c r="AZ68" i="8"/>
  <c r="BB67" i="8"/>
  <c r="BA67" i="8"/>
  <c r="BB66" i="8"/>
  <c r="BC66" i="8" s="1"/>
  <c r="BA66" i="8"/>
  <c r="AZ66" i="8"/>
  <c r="BB65" i="8"/>
  <c r="BC65" i="8" s="1"/>
  <c r="BA65" i="8"/>
  <c r="AZ65" i="8"/>
  <c r="BB64" i="8"/>
  <c r="BC64" i="8" s="1"/>
  <c r="BA64" i="8"/>
  <c r="AZ64" i="8"/>
  <c r="BB63" i="8"/>
  <c r="BA63" i="8"/>
  <c r="BB62" i="8"/>
  <c r="BA62" i="8"/>
  <c r="AZ62" i="8"/>
  <c r="BB61" i="8"/>
  <c r="BA61" i="8"/>
  <c r="AZ61" i="8"/>
  <c r="BB60" i="8"/>
  <c r="BA60" i="8"/>
  <c r="BB59" i="8"/>
  <c r="BA59" i="8"/>
  <c r="BB58" i="8"/>
  <c r="BC58" i="8" s="1"/>
  <c r="BA58" i="8"/>
  <c r="AZ58" i="8"/>
  <c r="BB57" i="8"/>
  <c r="BC57" i="8" s="1"/>
  <c r="BA57" i="8"/>
  <c r="BB56" i="8"/>
  <c r="BC56" i="8" s="1"/>
  <c r="BA56" i="8"/>
  <c r="AZ56" i="8"/>
  <c r="BB55" i="8"/>
  <c r="BA55" i="8"/>
  <c r="BB54" i="8"/>
  <c r="BC54" i="8"/>
  <c r="BA54" i="8"/>
  <c r="AZ54" i="8"/>
  <c r="BB53" i="8"/>
  <c r="BA53" i="8"/>
  <c r="AZ53" i="8"/>
  <c r="BB52" i="8"/>
  <c r="BA52" i="8"/>
  <c r="AZ52" i="8"/>
  <c r="BB51" i="8"/>
  <c r="BA51" i="8"/>
  <c r="BB50" i="8"/>
  <c r="BC50" i="8"/>
  <c r="BA50" i="8"/>
  <c r="AZ50" i="8"/>
  <c r="BB49" i="8"/>
  <c r="BC49" i="8"/>
  <c r="BA49" i="8"/>
  <c r="AZ49" i="8"/>
  <c r="BB48" i="8"/>
  <c r="BC48" i="8"/>
  <c r="BA48" i="8"/>
  <c r="AZ48" i="8"/>
  <c r="BB47" i="8"/>
  <c r="BC47" i="8"/>
  <c r="BA47" i="8"/>
  <c r="BB46" i="8"/>
  <c r="BA46" i="8"/>
  <c r="BC46" i="8"/>
  <c r="AZ46" i="8"/>
  <c r="BB45" i="8"/>
  <c r="BA45" i="8"/>
  <c r="BC45" i="8"/>
  <c r="AZ45" i="8"/>
  <c r="BB44" i="8"/>
  <c r="BA44" i="8"/>
  <c r="BC44" i="8"/>
  <c r="BB43" i="8"/>
  <c r="BA43" i="8"/>
  <c r="BB42" i="8"/>
  <c r="BA42" i="8"/>
  <c r="BC42" i="8" s="1"/>
  <c r="AZ42" i="8"/>
  <c r="BB41" i="8"/>
  <c r="BC41" i="8" s="1"/>
  <c r="BA41" i="8"/>
  <c r="BB40" i="8"/>
  <c r="BA40" i="8"/>
  <c r="AZ40" i="8"/>
  <c r="BC40" i="8"/>
  <c r="BB39" i="8"/>
  <c r="BA39" i="8"/>
  <c r="BB38" i="8"/>
  <c r="BA38" i="8"/>
  <c r="BB37" i="8"/>
  <c r="BC37" i="8" s="1"/>
  <c r="BA37" i="8"/>
  <c r="AZ37" i="8"/>
  <c r="BB36" i="8"/>
  <c r="BC36" i="8" s="1"/>
  <c r="BA36" i="8"/>
  <c r="AZ36" i="8"/>
  <c r="BB35" i="8"/>
  <c r="BA35" i="8"/>
  <c r="BB34" i="8"/>
  <c r="BA34" i="8"/>
  <c r="BC34" i="8" s="1"/>
  <c r="AZ34" i="8"/>
  <c r="BB33" i="8"/>
  <c r="BA33" i="8"/>
  <c r="BC33" i="8" s="1"/>
  <c r="AZ33" i="8"/>
  <c r="BB32" i="8"/>
  <c r="BA32" i="8"/>
  <c r="BC32" i="8" s="1"/>
  <c r="AZ32" i="8"/>
  <c r="BB31" i="8"/>
  <c r="BA31" i="8"/>
  <c r="BB30" i="8"/>
  <c r="BC30" i="8" s="1"/>
  <c r="BA30" i="8"/>
  <c r="AZ30" i="8"/>
  <c r="BB29" i="8"/>
  <c r="BC29" i="8" s="1"/>
  <c r="BA29" i="8"/>
  <c r="AZ29" i="8"/>
  <c r="BB28" i="8"/>
  <c r="BC28" i="8" s="1"/>
  <c r="BA28" i="8"/>
  <c r="BB27" i="8"/>
  <c r="BA27" i="8"/>
  <c r="BB26" i="8"/>
  <c r="BA26" i="8"/>
  <c r="AZ26" i="8"/>
  <c r="BB25" i="8"/>
  <c r="BA25" i="8"/>
  <c r="BB24" i="8"/>
  <c r="BC24" i="8" s="1"/>
  <c r="BA24" i="8"/>
  <c r="AZ24" i="8"/>
  <c r="BB23" i="8"/>
  <c r="BA23" i="8"/>
  <c r="BB22" i="8"/>
  <c r="BA22" i="8"/>
  <c r="BB21" i="8"/>
  <c r="BC21" i="8" s="1"/>
  <c r="BA21" i="8"/>
  <c r="AZ21" i="8"/>
  <c r="BB20" i="8"/>
  <c r="BC20" i="8" s="1"/>
  <c r="BA20" i="8"/>
  <c r="AZ20" i="8"/>
  <c r="BB19" i="8"/>
  <c r="BA19" i="8"/>
  <c r="BB18" i="8"/>
  <c r="BA18" i="8"/>
  <c r="AZ18" i="8"/>
  <c r="BC18" i="8" s="1"/>
  <c r="BB17" i="8"/>
  <c r="BA17" i="8"/>
  <c r="AZ17" i="8"/>
  <c r="BC17" i="8" s="1"/>
  <c r="BB16" i="8"/>
  <c r="BA16" i="8"/>
  <c r="AZ16" i="8"/>
  <c r="BC16" i="8" s="1"/>
  <c r="BB14" i="8"/>
  <c r="BA14" i="8"/>
  <c r="AZ14" i="8"/>
  <c r="BC14" i="8" s="1"/>
  <c r="BB13" i="8"/>
  <c r="BA13" i="8"/>
  <c r="AZ13" i="8"/>
  <c r="BC13" i="8" s="1"/>
  <c r="BB12" i="8"/>
  <c r="BA12" i="8"/>
  <c r="AZ12" i="8"/>
  <c r="BC12" i="8" s="1"/>
  <c r="BB11" i="8"/>
  <c r="BA11" i="8"/>
  <c r="BB10" i="8"/>
  <c r="BA10" i="8"/>
  <c r="AZ10" i="8"/>
  <c r="BC10" i="8"/>
  <c r="BB9" i="8"/>
  <c r="BA9" i="8"/>
  <c r="BB8" i="8"/>
  <c r="BC8" i="8" s="1"/>
  <c r="BA8" i="8"/>
  <c r="BB7" i="8"/>
  <c r="BC7" i="8" s="1"/>
  <c r="BA7" i="8"/>
  <c r="AX7" i="2"/>
  <c r="P7" i="2"/>
  <c r="AU70" i="2"/>
  <c r="BB70" i="2" s="1"/>
  <c r="AV70" i="2"/>
  <c r="M70" i="2"/>
  <c r="P70" i="2" s="1"/>
  <c r="AD70" i="2"/>
  <c r="AG70" i="2" s="1"/>
  <c r="AX69" i="2"/>
  <c r="P69" i="2"/>
  <c r="AG69" i="2"/>
  <c r="AX68" i="2"/>
  <c r="P68" i="2"/>
  <c r="AG68" i="2"/>
  <c r="AX67" i="2"/>
  <c r="P67" i="2"/>
  <c r="AG67" i="2"/>
  <c r="AX66" i="2"/>
  <c r="P66" i="2"/>
  <c r="AG66" i="2"/>
  <c r="AX65" i="2"/>
  <c r="P65" i="2"/>
  <c r="AG65" i="2"/>
  <c r="AX64" i="2"/>
  <c r="P64" i="2"/>
  <c r="AG64" i="2"/>
  <c r="AX63" i="2"/>
  <c r="P63" i="2"/>
  <c r="AG63" i="2"/>
  <c r="AX62" i="2"/>
  <c r="P62" i="2"/>
  <c r="AG62" i="2"/>
  <c r="AX61" i="2"/>
  <c r="P61" i="2"/>
  <c r="AG61" i="2"/>
  <c r="AX60" i="2"/>
  <c r="P60" i="2"/>
  <c r="AG60" i="2"/>
  <c r="AX59" i="2"/>
  <c r="P59" i="2"/>
  <c r="AG59" i="2"/>
  <c r="AX58" i="2"/>
  <c r="P58" i="2"/>
  <c r="AG58" i="2"/>
  <c r="AX57" i="2"/>
  <c r="P57" i="2"/>
  <c r="AG57" i="2"/>
  <c r="AX56" i="2"/>
  <c r="P56" i="2"/>
  <c r="AG56" i="2"/>
  <c r="AX55" i="2"/>
  <c r="P55" i="2"/>
  <c r="AG55" i="2"/>
  <c r="AX54" i="2"/>
  <c r="P54" i="2"/>
  <c r="AG54" i="2"/>
  <c r="AX53" i="2"/>
  <c r="P53" i="2"/>
  <c r="AG53" i="2"/>
  <c r="AX52" i="2"/>
  <c r="P52" i="2"/>
  <c r="AG52" i="2"/>
  <c r="AX51" i="2"/>
  <c r="P51" i="2"/>
  <c r="AG51" i="2"/>
  <c r="AX50" i="2"/>
  <c r="P50" i="2"/>
  <c r="AG50" i="2"/>
  <c r="AX49" i="2"/>
  <c r="P49" i="2"/>
  <c r="AG49" i="2"/>
  <c r="AX48" i="2"/>
  <c r="P48" i="2"/>
  <c r="AG48" i="2"/>
  <c r="AX47" i="2"/>
  <c r="P47" i="2"/>
  <c r="AG47" i="2"/>
  <c r="AX46" i="2"/>
  <c r="P46" i="2"/>
  <c r="AG46" i="2"/>
  <c r="AX45" i="2"/>
  <c r="P45" i="2"/>
  <c r="AG45" i="2"/>
  <c r="AX44" i="2"/>
  <c r="P44" i="2"/>
  <c r="AG44" i="2"/>
  <c r="AX43" i="2"/>
  <c r="P43" i="2"/>
  <c r="AG43" i="2"/>
  <c r="AX42" i="2"/>
  <c r="P42" i="2"/>
  <c r="AG42" i="2"/>
  <c r="AX41" i="2"/>
  <c r="P41" i="2"/>
  <c r="AG41" i="2"/>
  <c r="AX40" i="2"/>
  <c r="P40" i="2"/>
  <c r="AG40" i="2"/>
  <c r="AX39" i="2"/>
  <c r="P39" i="2"/>
  <c r="AG39" i="2"/>
  <c r="AX38" i="2"/>
  <c r="P38" i="2"/>
  <c r="AG38" i="2"/>
  <c r="AX37" i="2"/>
  <c r="P37" i="2"/>
  <c r="AG37" i="2"/>
  <c r="AX36" i="2"/>
  <c r="P36" i="2"/>
  <c r="AG36" i="2"/>
  <c r="AX35" i="2"/>
  <c r="P35" i="2"/>
  <c r="AG35" i="2"/>
  <c r="AX34" i="2"/>
  <c r="P34" i="2"/>
  <c r="AG34" i="2"/>
  <c r="AX33" i="2"/>
  <c r="P33" i="2"/>
  <c r="AG33" i="2"/>
  <c r="AX32" i="2"/>
  <c r="P32" i="2"/>
  <c r="AG32" i="2"/>
  <c r="AX31" i="2"/>
  <c r="P31" i="2"/>
  <c r="AG31" i="2"/>
  <c r="AX30" i="2"/>
  <c r="P30" i="2"/>
  <c r="AG30" i="2"/>
  <c r="AX29" i="2"/>
  <c r="P29" i="2"/>
  <c r="AG29" i="2"/>
  <c r="AX28" i="2"/>
  <c r="P28" i="2"/>
  <c r="AG28" i="2"/>
  <c r="AX27" i="2"/>
  <c r="P27" i="2"/>
  <c r="AG27" i="2"/>
  <c r="AX26" i="2"/>
  <c r="P26" i="2"/>
  <c r="AG26" i="2"/>
  <c r="AX25" i="2"/>
  <c r="P25" i="2"/>
  <c r="AG25" i="2"/>
  <c r="AX24" i="2"/>
  <c r="P24" i="2"/>
  <c r="AG24" i="2"/>
  <c r="AX23" i="2"/>
  <c r="P23" i="2"/>
  <c r="AG23" i="2"/>
  <c r="AX22" i="2"/>
  <c r="P22" i="2"/>
  <c r="AG22" i="2"/>
  <c r="AX21" i="2"/>
  <c r="P21" i="2"/>
  <c r="AG21" i="2"/>
  <c r="AX20" i="2"/>
  <c r="P20" i="2"/>
  <c r="AG20" i="2"/>
  <c r="AX19" i="2"/>
  <c r="P19" i="2"/>
  <c r="AG19" i="2"/>
  <c r="AX18" i="2"/>
  <c r="P18" i="2"/>
  <c r="AG18" i="2"/>
  <c r="AX17" i="2"/>
  <c r="P17" i="2"/>
  <c r="AG17" i="2"/>
  <c r="AX16" i="2"/>
  <c r="P16" i="2"/>
  <c r="AG16" i="2"/>
  <c r="AX15" i="2"/>
  <c r="P15" i="2"/>
  <c r="AG15" i="2"/>
  <c r="AX14" i="2"/>
  <c r="P14" i="2"/>
  <c r="AG14" i="2"/>
  <c r="AX13" i="2"/>
  <c r="P13" i="2"/>
  <c r="AG13" i="2"/>
  <c r="AX12" i="2"/>
  <c r="P12" i="2"/>
  <c r="AG12" i="2"/>
  <c r="AX11" i="2"/>
  <c r="P11" i="2"/>
  <c r="AG11" i="2"/>
  <c r="AX10" i="2"/>
  <c r="P10" i="2"/>
  <c r="AG10" i="2"/>
  <c r="AX9" i="2"/>
  <c r="P9" i="2"/>
  <c r="AG9" i="2"/>
  <c r="AX8" i="2"/>
  <c r="P8" i="2"/>
  <c r="AG8" i="2"/>
  <c r="AG7" i="2"/>
  <c r="AS70" i="1"/>
  <c r="I70" i="1"/>
  <c r="I70" i="3" s="1"/>
  <c r="K70" i="1"/>
  <c r="AB70" i="1"/>
  <c r="AG70" i="1"/>
  <c r="AX69" i="1"/>
  <c r="P69" i="1"/>
  <c r="AG69" i="1"/>
  <c r="AX68" i="1"/>
  <c r="P68" i="1"/>
  <c r="AG68" i="1"/>
  <c r="AX67" i="1"/>
  <c r="P67" i="1"/>
  <c r="AG67" i="1"/>
  <c r="AX66" i="1"/>
  <c r="P66" i="1"/>
  <c r="AG66" i="1"/>
  <c r="AX65" i="1"/>
  <c r="P65" i="1"/>
  <c r="AG65" i="1"/>
  <c r="AX64" i="1"/>
  <c r="P64" i="1"/>
  <c r="AG64" i="1"/>
  <c r="AX63" i="1"/>
  <c r="P63" i="1"/>
  <c r="AG63" i="1"/>
  <c r="AX62" i="1"/>
  <c r="P62" i="1"/>
  <c r="AG62" i="1"/>
  <c r="AX61" i="1"/>
  <c r="P61" i="1"/>
  <c r="AG61" i="1"/>
  <c r="AX60" i="1"/>
  <c r="P60" i="1"/>
  <c r="AG60" i="1"/>
  <c r="AX59" i="1"/>
  <c r="P59" i="1"/>
  <c r="AG59" i="1"/>
  <c r="AX58" i="1"/>
  <c r="P58" i="1"/>
  <c r="AG58" i="1"/>
  <c r="AX57" i="1"/>
  <c r="P57" i="1"/>
  <c r="AG57" i="1"/>
  <c r="AX56" i="1"/>
  <c r="P56" i="1"/>
  <c r="AG56" i="1"/>
  <c r="AX55" i="1"/>
  <c r="P55" i="1"/>
  <c r="AG55" i="1"/>
  <c r="AX54" i="1"/>
  <c r="P54" i="1"/>
  <c r="AG54" i="1"/>
  <c r="AX53" i="1"/>
  <c r="P53" i="1"/>
  <c r="AG53" i="1"/>
  <c r="AX52" i="1"/>
  <c r="P52" i="1"/>
  <c r="AG52" i="1"/>
  <c r="AX51" i="1"/>
  <c r="P51" i="1"/>
  <c r="AG51" i="1"/>
  <c r="AX50" i="1"/>
  <c r="P50" i="1"/>
  <c r="AG50" i="1"/>
  <c r="AX49" i="1"/>
  <c r="P49" i="1"/>
  <c r="AG49" i="1"/>
  <c r="AX48" i="1"/>
  <c r="P48" i="1"/>
  <c r="AG48" i="1"/>
  <c r="AX47" i="1"/>
  <c r="P47" i="1"/>
  <c r="AG47" i="1"/>
  <c r="AX46" i="1"/>
  <c r="P46" i="1"/>
  <c r="AG46" i="1"/>
  <c r="AX45" i="1"/>
  <c r="P45" i="1"/>
  <c r="AG45" i="1"/>
  <c r="AX44" i="1"/>
  <c r="P44" i="1"/>
  <c r="AG44" i="1"/>
  <c r="AX43" i="1"/>
  <c r="P43" i="1"/>
  <c r="AG43" i="1"/>
  <c r="AX42" i="1"/>
  <c r="P42" i="1"/>
  <c r="AG42" i="1"/>
  <c r="AX41" i="1"/>
  <c r="P41" i="1"/>
  <c r="AG41" i="1"/>
  <c r="AX40" i="1"/>
  <c r="P40" i="1"/>
  <c r="AG40" i="1"/>
  <c r="AX39" i="1"/>
  <c r="P39" i="1"/>
  <c r="AG39" i="1"/>
  <c r="AX38" i="1"/>
  <c r="P38" i="1"/>
  <c r="AG38" i="1"/>
  <c r="AX37" i="1"/>
  <c r="P37" i="1"/>
  <c r="AG37" i="1"/>
  <c r="AX36" i="1"/>
  <c r="P36" i="1"/>
  <c r="AG36" i="1"/>
  <c r="AX35" i="1"/>
  <c r="P35" i="1"/>
  <c r="AG35" i="1"/>
  <c r="AX34" i="1"/>
  <c r="P34" i="1"/>
  <c r="AG34" i="1"/>
  <c r="AX33" i="1"/>
  <c r="P33" i="1"/>
  <c r="AG33" i="1"/>
  <c r="AX32" i="1"/>
  <c r="P32" i="1"/>
  <c r="AG32" i="1"/>
  <c r="AX31" i="1"/>
  <c r="P31" i="1"/>
  <c r="AG31" i="1"/>
  <c r="AX30" i="1"/>
  <c r="P30" i="1"/>
  <c r="AG30" i="1"/>
  <c r="AX29" i="1"/>
  <c r="P29" i="1"/>
  <c r="AG29" i="1"/>
  <c r="AX28" i="1"/>
  <c r="P28" i="1"/>
  <c r="AG28" i="1"/>
  <c r="AX27" i="1"/>
  <c r="P27" i="1"/>
  <c r="AG27" i="1"/>
  <c r="AX26" i="1"/>
  <c r="P26" i="1"/>
  <c r="AG26" i="1"/>
  <c r="AX25" i="1"/>
  <c r="P25" i="1"/>
  <c r="AG25" i="1"/>
  <c r="AX24" i="1"/>
  <c r="P24" i="1"/>
  <c r="AG24" i="1"/>
  <c r="AX23" i="1"/>
  <c r="P23" i="1"/>
  <c r="AG23" i="1"/>
  <c r="AX22" i="1"/>
  <c r="P22" i="1"/>
  <c r="AG22" i="1"/>
  <c r="AX21" i="1"/>
  <c r="P21" i="1"/>
  <c r="AG21" i="1"/>
  <c r="AX20" i="1"/>
  <c r="P20" i="1"/>
  <c r="AG20" i="1"/>
  <c r="AX19" i="1"/>
  <c r="P19" i="1"/>
  <c r="AG19" i="1"/>
  <c r="AX18" i="1"/>
  <c r="P18" i="1"/>
  <c r="AG18" i="1"/>
  <c r="AX17" i="1"/>
  <c r="P17" i="1"/>
  <c r="AG17" i="1"/>
  <c r="AX16" i="1"/>
  <c r="P16" i="1"/>
  <c r="AG16" i="1"/>
  <c r="AX15" i="1"/>
  <c r="P15" i="1"/>
  <c r="AG15" i="1"/>
  <c r="AX14" i="1"/>
  <c r="P14" i="1"/>
  <c r="AG14" i="1"/>
  <c r="AX13" i="1"/>
  <c r="P13" i="1"/>
  <c r="AG13" i="1"/>
  <c r="AX12" i="1"/>
  <c r="P12" i="1"/>
  <c r="AG12" i="1"/>
  <c r="AX11" i="1"/>
  <c r="P11" i="1"/>
  <c r="AG11" i="1"/>
  <c r="AX10" i="1"/>
  <c r="P10" i="1"/>
  <c r="AG10" i="1"/>
  <c r="AX9" i="1"/>
  <c r="P9" i="1"/>
  <c r="AG9" i="1"/>
  <c r="AX8" i="1"/>
  <c r="P8" i="1"/>
  <c r="AG8" i="1"/>
  <c r="AX7" i="1"/>
  <c r="P7" i="1"/>
  <c r="AG7" i="1"/>
  <c r="BB60" i="2"/>
  <c r="BB61" i="2"/>
  <c r="BB62" i="2"/>
  <c r="BB63" i="2"/>
  <c r="BB64" i="2"/>
  <c r="BB65" i="2"/>
  <c r="BB66" i="2"/>
  <c r="BB67" i="2"/>
  <c r="BB68" i="2"/>
  <c r="BB69" i="2"/>
  <c r="AZ60" i="2"/>
  <c r="AZ61" i="2"/>
  <c r="AZ62" i="2"/>
  <c r="AZ63" i="2"/>
  <c r="AZ64" i="2"/>
  <c r="AZ65" i="2"/>
  <c r="BC65" i="2" s="1"/>
  <c r="AZ66" i="2"/>
  <c r="AZ67" i="2"/>
  <c r="AZ68" i="2"/>
  <c r="AZ69" i="2"/>
  <c r="AV60" i="3"/>
  <c r="AV61" i="3"/>
  <c r="AV62" i="3"/>
  <c r="AV63" i="3"/>
  <c r="AV64" i="3"/>
  <c r="AV65" i="3"/>
  <c r="AV66" i="3"/>
  <c r="AV67" i="3"/>
  <c r="AV68" i="3"/>
  <c r="AV69" i="3"/>
  <c r="AV70" i="3"/>
  <c r="AU70" i="3"/>
  <c r="AO60" i="3"/>
  <c r="AP60" i="3"/>
  <c r="AQ60" i="3"/>
  <c r="AR60" i="3"/>
  <c r="AS60" i="3"/>
  <c r="AT60" i="3"/>
  <c r="AU60" i="3"/>
  <c r="AW60" i="3"/>
  <c r="AO61" i="3"/>
  <c r="AP61" i="3"/>
  <c r="AQ61" i="3"/>
  <c r="AR61" i="3"/>
  <c r="AS61" i="3"/>
  <c r="AT61" i="3"/>
  <c r="AU61" i="3"/>
  <c r="AW61" i="3"/>
  <c r="AO62" i="3"/>
  <c r="AP62" i="3"/>
  <c r="AQ62" i="3"/>
  <c r="AR62" i="3"/>
  <c r="AS62" i="3"/>
  <c r="AT62" i="3"/>
  <c r="AU62" i="3"/>
  <c r="AW62" i="3"/>
  <c r="AO63" i="3"/>
  <c r="AP63" i="3"/>
  <c r="AQ63" i="3"/>
  <c r="AR63" i="3"/>
  <c r="AS63" i="3"/>
  <c r="AT63" i="3"/>
  <c r="AU63" i="3"/>
  <c r="AW63" i="3"/>
  <c r="AO64" i="3"/>
  <c r="AP64" i="3"/>
  <c r="AQ64" i="3"/>
  <c r="AR64" i="3"/>
  <c r="AS64" i="3"/>
  <c r="AT64" i="3"/>
  <c r="AU64" i="3"/>
  <c r="AW64" i="3"/>
  <c r="AO65" i="3"/>
  <c r="AP65" i="3"/>
  <c r="AQ65" i="3"/>
  <c r="AR65" i="3"/>
  <c r="AS65" i="3"/>
  <c r="AT65" i="3"/>
  <c r="AU65" i="3"/>
  <c r="AW65" i="3"/>
  <c r="AO66" i="3"/>
  <c r="AP66" i="3"/>
  <c r="AQ66" i="3"/>
  <c r="AR66" i="3"/>
  <c r="AS66" i="3"/>
  <c r="AT66" i="3"/>
  <c r="AU66" i="3"/>
  <c r="AW66" i="3"/>
  <c r="AO67" i="3"/>
  <c r="AP67" i="3"/>
  <c r="AQ67" i="3"/>
  <c r="AR67" i="3"/>
  <c r="AS67" i="3"/>
  <c r="AT67" i="3"/>
  <c r="AU67" i="3"/>
  <c r="AW67" i="3"/>
  <c r="AO68" i="3"/>
  <c r="AP68" i="3"/>
  <c r="AQ68" i="3"/>
  <c r="AR68" i="3"/>
  <c r="AK68" i="3"/>
  <c r="AL68" i="3"/>
  <c r="AM68" i="3"/>
  <c r="AN68" i="3"/>
  <c r="AS68" i="3"/>
  <c r="AT68" i="3"/>
  <c r="AU68" i="3"/>
  <c r="AW68" i="3"/>
  <c r="AO69" i="3"/>
  <c r="AP69" i="3"/>
  <c r="AQ69" i="3"/>
  <c r="AR69" i="3"/>
  <c r="AS69" i="3"/>
  <c r="AT69" i="3"/>
  <c r="AU69" i="3"/>
  <c r="AW69" i="3"/>
  <c r="AO70" i="3"/>
  <c r="AP70" i="3"/>
  <c r="AQ70" i="3"/>
  <c r="AR70" i="3"/>
  <c r="AT70" i="3"/>
  <c r="AW70" i="3"/>
  <c r="AL60" i="3"/>
  <c r="AK60" i="3"/>
  <c r="AM60" i="3"/>
  <c r="AN60" i="3"/>
  <c r="AL61" i="3"/>
  <c r="AM61" i="3"/>
  <c r="AN61" i="3"/>
  <c r="AK61" i="3"/>
  <c r="AL62" i="3"/>
  <c r="AM62" i="3"/>
  <c r="AN62" i="3"/>
  <c r="AK62" i="3"/>
  <c r="AL63" i="3"/>
  <c r="AM63" i="3"/>
  <c r="AN63" i="3"/>
  <c r="BB63" i="3" s="1"/>
  <c r="AK63" i="3"/>
  <c r="AL64" i="3"/>
  <c r="AM64" i="3"/>
  <c r="AN64" i="3"/>
  <c r="AK64" i="3"/>
  <c r="AL65" i="3"/>
  <c r="AM65" i="3"/>
  <c r="AN65" i="3"/>
  <c r="AK65" i="3"/>
  <c r="AL66" i="3"/>
  <c r="AM66" i="3"/>
  <c r="AN66" i="3"/>
  <c r="AX66" i="3" s="1"/>
  <c r="AK66" i="3"/>
  <c r="AL67" i="3"/>
  <c r="AM67" i="3"/>
  <c r="AN67" i="3"/>
  <c r="AK67" i="3"/>
  <c r="AL69" i="3"/>
  <c r="AM69" i="3"/>
  <c r="AN69" i="3"/>
  <c r="AX69" i="3" s="1"/>
  <c r="AK69" i="3"/>
  <c r="AL70" i="3"/>
  <c r="AM70" i="3"/>
  <c r="AN70" i="3"/>
  <c r="AK70" i="3"/>
  <c r="AE60" i="3"/>
  <c r="AE61" i="3"/>
  <c r="AE62" i="3"/>
  <c r="AE63" i="3"/>
  <c r="AE64" i="3"/>
  <c r="AE65" i="3"/>
  <c r="AE66" i="3"/>
  <c r="AE67" i="3"/>
  <c r="AE68" i="3"/>
  <c r="AE69" i="3"/>
  <c r="AE70" i="3"/>
  <c r="X60" i="3"/>
  <c r="Y60" i="3"/>
  <c r="Z60" i="3"/>
  <c r="AA60" i="3"/>
  <c r="AB60" i="3"/>
  <c r="AC60" i="3"/>
  <c r="AD60" i="3"/>
  <c r="AF60" i="3"/>
  <c r="X61" i="3"/>
  <c r="Y61" i="3"/>
  <c r="Z61" i="3"/>
  <c r="AA61" i="3"/>
  <c r="AB61" i="3"/>
  <c r="AC61" i="3"/>
  <c r="AD61" i="3"/>
  <c r="AF61" i="3"/>
  <c r="X62" i="3"/>
  <c r="Y62" i="3"/>
  <c r="Z62" i="3"/>
  <c r="AA62" i="3"/>
  <c r="AB62" i="3"/>
  <c r="AC62" i="3"/>
  <c r="AD62" i="3"/>
  <c r="AF62" i="3"/>
  <c r="X63" i="3"/>
  <c r="Y63" i="3"/>
  <c r="Z63" i="3"/>
  <c r="AA63" i="3"/>
  <c r="AB63" i="3"/>
  <c r="AC63" i="3"/>
  <c r="AD63" i="3"/>
  <c r="AF63" i="3"/>
  <c r="X64" i="3"/>
  <c r="Y64" i="3"/>
  <c r="Z64" i="3"/>
  <c r="AA64" i="3"/>
  <c r="AB64" i="3"/>
  <c r="AC64" i="3"/>
  <c r="AD64" i="3"/>
  <c r="AF64" i="3"/>
  <c r="X65" i="3"/>
  <c r="Y65" i="3"/>
  <c r="Z65" i="3"/>
  <c r="AA65" i="3"/>
  <c r="AB65" i="3"/>
  <c r="AC65" i="3"/>
  <c r="AD65" i="3"/>
  <c r="AF65" i="3"/>
  <c r="X66" i="3"/>
  <c r="Y66" i="3"/>
  <c r="Z66" i="3"/>
  <c r="AA66" i="3"/>
  <c r="AB66" i="3"/>
  <c r="AC66" i="3"/>
  <c r="AD66" i="3"/>
  <c r="AF66" i="3"/>
  <c r="X67" i="3"/>
  <c r="Y67" i="3"/>
  <c r="Z67" i="3"/>
  <c r="AA67" i="3"/>
  <c r="AB67" i="3"/>
  <c r="AC67" i="3"/>
  <c r="AD67" i="3"/>
  <c r="AF67" i="3"/>
  <c r="X68" i="3"/>
  <c r="Y68" i="3"/>
  <c r="Z68" i="3"/>
  <c r="AA68" i="3"/>
  <c r="AB68" i="3"/>
  <c r="AC68" i="3"/>
  <c r="AD68" i="3"/>
  <c r="AF68" i="3"/>
  <c r="X69" i="3"/>
  <c r="Y69" i="3"/>
  <c r="Z69" i="3"/>
  <c r="AA69" i="3"/>
  <c r="AB69" i="3"/>
  <c r="AC69" i="3"/>
  <c r="AD69" i="3"/>
  <c r="AF69" i="3"/>
  <c r="X70" i="3"/>
  <c r="Y70" i="3"/>
  <c r="Z70" i="3"/>
  <c r="AA70" i="3"/>
  <c r="AC70" i="3"/>
  <c r="AF70" i="3"/>
  <c r="U60" i="3"/>
  <c r="V60" i="3"/>
  <c r="AG60" i="3" s="1"/>
  <c r="W60" i="3"/>
  <c r="S60" i="3"/>
  <c r="T60" i="3"/>
  <c r="U61" i="3"/>
  <c r="V61" i="3"/>
  <c r="W61" i="3"/>
  <c r="S61" i="3"/>
  <c r="T61" i="3"/>
  <c r="U62" i="3"/>
  <c r="V62" i="3"/>
  <c r="W62" i="3"/>
  <c r="S62" i="3"/>
  <c r="T62" i="3"/>
  <c r="U63" i="3"/>
  <c r="V63" i="3"/>
  <c r="W63" i="3"/>
  <c r="BA63" i="3" s="1"/>
  <c r="S63" i="3"/>
  <c r="T63" i="3"/>
  <c r="U64" i="3"/>
  <c r="V64" i="3"/>
  <c r="W64" i="3"/>
  <c r="S64" i="3"/>
  <c r="T64" i="3"/>
  <c r="U65" i="3"/>
  <c r="V65" i="3"/>
  <c r="W65" i="3"/>
  <c r="S65" i="3"/>
  <c r="T65" i="3"/>
  <c r="AG65" i="3" s="1"/>
  <c r="U66" i="3"/>
  <c r="V66" i="3"/>
  <c r="W66" i="3"/>
  <c r="S66" i="3"/>
  <c r="BA66" i="3" s="1"/>
  <c r="T66" i="3"/>
  <c r="U67" i="3"/>
  <c r="V67" i="3"/>
  <c r="W67" i="3"/>
  <c r="BA67" i="3" s="1"/>
  <c r="S67" i="3"/>
  <c r="T67" i="3"/>
  <c r="U68" i="3"/>
  <c r="V68" i="3"/>
  <c r="W68" i="3"/>
  <c r="S68" i="3"/>
  <c r="T68" i="3"/>
  <c r="U69" i="3"/>
  <c r="V69" i="3"/>
  <c r="W69" i="3"/>
  <c r="S69" i="3"/>
  <c r="T69" i="3"/>
  <c r="BA69" i="3" s="1"/>
  <c r="U70" i="3"/>
  <c r="V70" i="3"/>
  <c r="W70" i="3"/>
  <c r="S70" i="3"/>
  <c r="T70" i="3"/>
  <c r="N60" i="3"/>
  <c r="N61" i="3"/>
  <c r="N62" i="3"/>
  <c r="N63" i="3"/>
  <c r="N64" i="3"/>
  <c r="N65" i="3"/>
  <c r="N66" i="3"/>
  <c r="N67" i="3"/>
  <c r="N68" i="3"/>
  <c r="N69" i="3"/>
  <c r="N70" i="3"/>
  <c r="G60" i="3"/>
  <c r="H60" i="3"/>
  <c r="I60" i="3"/>
  <c r="J60" i="3"/>
  <c r="K60" i="3"/>
  <c r="L60" i="3"/>
  <c r="M60" i="3"/>
  <c r="O60" i="3"/>
  <c r="G61" i="3"/>
  <c r="C61" i="3"/>
  <c r="D61" i="3"/>
  <c r="E61" i="3"/>
  <c r="F61" i="3"/>
  <c r="H61" i="3"/>
  <c r="I61" i="3"/>
  <c r="J61" i="3"/>
  <c r="K61" i="3"/>
  <c r="L61" i="3"/>
  <c r="M61" i="3"/>
  <c r="O61" i="3"/>
  <c r="G62" i="3"/>
  <c r="H62" i="3"/>
  <c r="I62" i="3"/>
  <c r="J62" i="3"/>
  <c r="K62" i="3"/>
  <c r="L62" i="3"/>
  <c r="M62" i="3"/>
  <c r="O62" i="3"/>
  <c r="G63" i="3"/>
  <c r="H63" i="3"/>
  <c r="I63" i="3"/>
  <c r="J63" i="3"/>
  <c r="K63" i="3"/>
  <c r="L63" i="3"/>
  <c r="M63" i="3"/>
  <c r="O63" i="3"/>
  <c r="G64" i="3"/>
  <c r="H64" i="3"/>
  <c r="I64" i="3"/>
  <c r="J64" i="3"/>
  <c r="K64" i="3"/>
  <c r="L64" i="3"/>
  <c r="M64" i="3"/>
  <c r="O64" i="3"/>
  <c r="G65" i="3"/>
  <c r="H65" i="3"/>
  <c r="I65" i="3"/>
  <c r="J65" i="3"/>
  <c r="K65" i="3"/>
  <c r="L65" i="3"/>
  <c r="M65" i="3"/>
  <c r="O65" i="3"/>
  <c r="G66" i="3"/>
  <c r="H66" i="3"/>
  <c r="I66" i="3"/>
  <c r="J66" i="3"/>
  <c r="K66" i="3"/>
  <c r="L66" i="3"/>
  <c r="M66" i="3"/>
  <c r="O66" i="3"/>
  <c r="G67" i="3"/>
  <c r="H67" i="3"/>
  <c r="I67" i="3"/>
  <c r="J67" i="3"/>
  <c r="K67" i="3"/>
  <c r="L67" i="3"/>
  <c r="M67" i="3"/>
  <c r="O67" i="3"/>
  <c r="G68" i="3"/>
  <c r="H68" i="3"/>
  <c r="I68" i="3"/>
  <c r="J68" i="3"/>
  <c r="K68" i="3"/>
  <c r="L68" i="3"/>
  <c r="M68" i="3"/>
  <c r="O68" i="3"/>
  <c r="G69" i="3"/>
  <c r="H69" i="3"/>
  <c r="I69" i="3"/>
  <c r="J69" i="3"/>
  <c r="K69" i="3"/>
  <c r="L69" i="3"/>
  <c r="M69" i="3"/>
  <c r="O69" i="3"/>
  <c r="G70" i="3"/>
  <c r="H70" i="3"/>
  <c r="J70" i="3"/>
  <c r="L70" i="3"/>
  <c r="O70" i="3"/>
  <c r="C60" i="3"/>
  <c r="D60" i="3"/>
  <c r="E60" i="3"/>
  <c r="P60" i="3" s="1"/>
  <c r="F60" i="3"/>
  <c r="C62" i="3"/>
  <c r="D62" i="3"/>
  <c r="E62" i="3"/>
  <c r="AZ62" i="3" s="1"/>
  <c r="F62" i="3"/>
  <c r="C63" i="3"/>
  <c r="D63" i="3"/>
  <c r="E63" i="3"/>
  <c r="AZ63" i="3" s="1"/>
  <c r="F63" i="3"/>
  <c r="C64" i="3"/>
  <c r="D64" i="3"/>
  <c r="E64" i="3"/>
  <c r="P64" i="3" s="1"/>
  <c r="F64" i="3"/>
  <c r="C65" i="3"/>
  <c r="D65" i="3"/>
  <c r="E65" i="3"/>
  <c r="AZ65" i="3" s="1"/>
  <c r="F65" i="3"/>
  <c r="C66" i="3"/>
  <c r="D66" i="3"/>
  <c r="E66" i="3"/>
  <c r="F66" i="3"/>
  <c r="C67" i="3"/>
  <c r="D67" i="3"/>
  <c r="E67" i="3"/>
  <c r="AZ67" i="3" s="1"/>
  <c r="F67" i="3"/>
  <c r="C68" i="3"/>
  <c r="D68" i="3"/>
  <c r="E68" i="3"/>
  <c r="P68" i="3" s="1"/>
  <c r="F68" i="3"/>
  <c r="C69" i="3"/>
  <c r="D69" i="3"/>
  <c r="E69" i="3"/>
  <c r="P69" i="3" s="1"/>
  <c r="F69" i="3"/>
  <c r="C70" i="3"/>
  <c r="D70" i="3"/>
  <c r="E70" i="3"/>
  <c r="F70" i="3"/>
  <c r="N31" i="3"/>
  <c r="C31" i="3"/>
  <c r="D31" i="3"/>
  <c r="E31" i="3"/>
  <c r="F31" i="3"/>
  <c r="G31" i="3"/>
  <c r="H31" i="3"/>
  <c r="I31" i="3"/>
  <c r="J31" i="3"/>
  <c r="K31" i="3"/>
  <c r="L31" i="3"/>
  <c r="M31" i="3"/>
  <c r="O31" i="3"/>
  <c r="AV31" i="3"/>
  <c r="AL31" i="3"/>
  <c r="AX31" i="3" s="1"/>
  <c r="AM31" i="3"/>
  <c r="AN31" i="3"/>
  <c r="AO31" i="3"/>
  <c r="AP31" i="3"/>
  <c r="AQ31" i="3"/>
  <c r="AR31" i="3"/>
  <c r="AS31" i="3"/>
  <c r="AT31" i="3"/>
  <c r="AU31" i="3"/>
  <c r="AW31" i="3"/>
  <c r="AK31" i="3"/>
  <c r="U31" i="3"/>
  <c r="V31" i="3"/>
  <c r="W31" i="3"/>
  <c r="X31" i="3"/>
  <c r="Y31" i="3"/>
  <c r="Z31" i="3"/>
  <c r="AA31" i="3"/>
  <c r="AB31" i="3"/>
  <c r="AC31" i="3"/>
  <c r="AD31" i="3"/>
  <c r="AE31" i="3"/>
  <c r="AF31" i="3"/>
  <c r="S31" i="3"/>
  <c r="AG31" i="3" s="1"/>
  <c r="T31" i="3"/>
  <c r="N32" i="3"/>
  <c r="C32" i="3"/>
  <c r="D32" i="3"/>
  <c r="E32" i="3"/>
  <c r="F32" i="3"/>
  <c r="G32" i="3"/>
  <c r="H32" i="3"/>
  <c r="I32" i="3"/>
  <c r="J32" i="3"/>
  <c r="K32" i="3"/>
  <c r="L32" i="3"/>
  <c r="M32" i="3"/>
  <c r="O32" i="3"/>
  <c r="AV32" i="3"/>
  <c r="AL32" i="3"/>
  <c r="AX32" i="3" s="1"/>
  <c r="AM32" i="3"/>
  <c r="AN32" i="3"/>
  <c r="AO32" i="3"/>
  <c r="AP32" i="3"/>
  <c r="AQ32" i="3"/>
  <c r="AR32" i="3"/>
  <c r="AS32" i="3"/>
  <c r="AT32" i="3"/>
  <c r="AU32" i="3"/>
  <c r="AW32" i="3"/>
  <c r="AK32" i="3"/>
  <c r="U32" i="3"/>
  <c r="V32" i="3"/>
  <c r="W32" i="3"/>
  <c r="X32" i="3"/>
  <c r="Y32" i="3"/>
  <c r="Z32" i="3"/>
  <c r="AA32" i="3"/>
  <c r="AB32" i="3"/>
  <c r="AC32" i="3"/>
  <c r="AD32" i="3"/>
  <c r="AE32" i="3"/>
  <c r="AF32" i="3"/>
  <c r="S32" i="3"/>
  <c r="T32" i="3"/>
  <c r="N33" i="3"/>
  <c r="C33" i="3"/>
  <c r="D33" i="3"/>
  <c r="E33" i="3"/>
  <c r="F33" i="3"/>
  <c r="G33" i="3"/>
  <c r="H33" i="3"/>
  <c r="I33" i="3"/>
  <c r="J33" i="3"/>
  <c r="K33" i="3"/>
  <c r="L33" i="3"/>
  <c r="M33" i="3"/>
  <c r="O33" i="3"/>
  <c r="AV33" i="3"/>
  <c r="AL33" i="3"/>
  <c r="AX33" i="3" s="1"/>
  <c r="AM33" i="3"/>
  <c r="AN33" i="3"/>
  <c r="AO33" i="3"/>
  <c r="AP33" i="3"/>
  <c r="AQ33" i="3"/>
  <c r="AR33" i="3"/>
  <c r="AS33" i="3"/>
  <c r="AT33" i="3"/>
  <c r="AU33" i="3"/>
  <c r="AW33" i="3"/>
  <c r="AK33" i="3"/>
  <c r="U33" i="3"/>
  <c r="V33" i="3"/>
  <c r="W33" i="3"/>
  <c r="X33" i="3"/>
  <c r="Y33" i="3"/>
  <c r="Z33" i="3"/>
  <c r="AA33" i="3"/>
  <c r="AB33" i="3"/>
  <c r="AC33" i="3"/>
  <c r="AD33" i="3"/>
  <c r="AE33" i="3"/>
  <c r="AF33" i="3"/>
  <c r="S33" i="3"/>
  <c r="BA33" i="3" s="1"/>
  <c r="T33" i="3"/>
  <c r="N34" i="3"/>
  <c r="C34" i="3"/>
  <c r="D34" i="3"/>
  <c r="AZ34" i="3" s="1"/>
  <c r="E34" i="3"/>
  <c r="F34" i="3"/>
  <c r="G34" i="3"/>
  <c r="H34" i="3"/>
  <c r="I34" i="3"/>
  <c r="J34" i="3"/>
  <c r="K34" i="3"/>
  <c r="L34" i="3"/>
  <c r="M34" i="3"/>
  <c r="O34" i="3"/>
  <c r="AV34" i="3"/>
  <c r="AL34" i="3"/>
  <c r="AM34" i="3"/>
  <c r="AN34" i="3"/>
  <c r="AO34" i="3"/>
  <c r="AP34" i="3"/>
  <c r="AQ34" i="3"/>
  <c r="AR34" i="3"/>
  <c r="AS34" i="3"/>
  <c r="AT34" i="3"/>
  <c r="AU34" i="3"/>
  <c r="AW34" i="3"/>
  <c r="AK34" i="3"/>
  <c r="U34" i="3"/>
  <c r="V34" i="3"/>
  <c r="W34" i="3"/>
  <c r="S34" i="3"/>
  <c r="T34" i="3"/>
  <c r="X34" i="3"/>
  <c r="Y34" i="3"/>
  <c r="Z34" i="3"/>
  <c r="AA34" i="3"/>
  <c r="AB34" i="3"/>
  <c r="AC34" i="3"/>
  <c r="AD34" i="3"/>
  <c r="AE34" i="3"/>
  <c r="AF34" i="3"/>
  <c r="N35" i="3"/>
  <c r="C35" i="3"/>
  <c r="D35" i="3"/>
  <c r="AZ35" i="3" s="1"/>
  <c r="E35" i="3"/>
  <c r="F35" i="3"/>
  <c r="G35" i="3"/>
  <c r="H35" i="3"/>
  <c r="I35" i="3"/>
  <c r="J35" i="3"/>
  <c r="K35" i="3"/>
  <c r="L35" i="3"/>
  <c r="M35" i="3"/>
  <c r="O35" i="3"/>
  <c r="AV35" i="3"/>
  <c r="AL35" i="3"/>
  <c r="AM35" i="3"/>
  <c r="AN35" i="3"/>
  <c r="AO35" i="3"/>
  <c r="AP35" i="3"/>
  <c r="AQ35" i="3"/>
  <c r="AR35" i="3"/>
  <c r="AS35" i="3"/>
  <c r="AT35" i="3"/>
  <c r="AU35" i="3"/>
  <c r="AW35" i="3"/>
  <c r="AK35" i="3"/>
  <c r="U35" i="3"/>
  <c r="V35" i="3"/>
  <c r="W35" i="3"/>
  <c r="X35" i="3"/>
  <c r="Y35" i="3"/>
  <c r="Z35" i="3"/>
  <c r="AA35" i="3"/>
  <c r="AB35" i="3"/>
  <c r="AC35" i="3"/>
  <c r="AD35" i="3"/>
  <c r="AE35" i="3"/>
  <c r="AF35" i="3"/>
  <c r="S35" i="3"/>
  <c r="AG35" i="3" s="1"/>
  <c r="T35" i="3"/>
  <c r="N36" i="3"/>
  <c r="C36" i="3"/>
  <c r="D36" i="3"/>
  <c r="E36" i="3"/>
  <c r="F36" i="3"/>
  <c r="G36" i="3"/>
  <c r="H36" i="3"/>
  <c r="I36" i="3"/>
  <c r="J36" i="3"/>
  <c r="K36" i="3"/>
  <c r="L36" i="3"/>
  <c r="M36" i="3"/>
  <c r="O36" i="3"/>
  <c r="S36" i="3"/>
  <c r="T36" i="3"/>
  <c r="U36" i="3"/>
  <c r="V36" i="3"/>
  <c r="W36" i="3"/>
  <c r="X36" i="3"/>
  <c r="Y36" i="3"/>
  <c r="Z36" i="3"/>
  <c r="AA36" i="3"/>
  <c r="AB36" i="3"/>
  <c r="AC36" i="3"/>
  <c r="AD36" i="3"/>
  <c r="AE36" i="3"/>
  <c r="AF36" i="3"/>
  <c r="AK36" i="3"/>
  <c r="AL36" i="3"/>
  <c r="AM36" i="3"/>
  <c r="AN36" i="3"/>
  <c r="AX36" i="3" s="1"/>
  <c r="AO36" i="3"/>
  <c r="AP36" i="3"/>
  <c r="AQ36" i="3"/>
  <c r="AR36" i="3"/>
  <c r="AS36" i="3"/>
  <c r="AT36" i="3"/>
  <c r="AU36" i="3"/>
  <c r="AV36" i="3"/>
  <c r="AW36" i="3"/>
  <c r="N37" i="3"/>
  <c r="C37" i="3"/>
  <c r="D37" i="3"/>
  <c r="P37" i="3" s="1"/>
  <c r="E37" i="3"/>
  <c r="F37" i="3"/>
  <c r="G37" i="3"/>
  <c r="H37" i="3"/>
  <c r="I37" i="3"/>
  <c r="J37" i="3"/>
  <c r="K37" i="3"/>
  <c r="L37" i="3"/>
  <c r="M37" i="3"/>
  <c r="O37" i="3"/>
  <c r="AE37" i="3"/>
  <c r="U37" i="3"/>
  <c r="V37" i="3"/>
  <c r="W37" i="3"/>
  <c r="X37" i="3"/>
  <c r="Y37" i="3"/>
  <c r="Z37" i="3"/>
  <c r="AA37" i="3"/>
  <c r="AB37" i="3"/>
  <c r="AC37" i="3"/>
  <c r="AD37" i="3"/>
  <c r="AF37" i="3"/>
  <c r="S37" i="3"/>
  <c r="T37" i="3"/>
  <c r="AG37" i="3" s="1"/>
  <c r="AV37" i="3"/>
  <c r="AL37" i="3"/>
  <c r="AM37" i="3"/>
  <c r="AN37" i="3"/>
  <c r="AO37" i="3"/>
  <c r="AP37" i="3"/>
  <c r="AQ37" i="3"/>
  <c r="AR37" i="3"/>
  <c r="AS37" i="3"/>
  <c r="AT37" i="3"/>
  <c r="AU37" i="3"/>
  <c r="AW37" i="3"/>
  <c r="AK37" i="3"/>
  <c r="N38" i="3"/>
  <c r="C38" i="3"/>
  <c r="D38" i="3"/>
  <c r="P38" i="3" s="1"/>
  <c r="E38" i="3"/>
  <c r="F38" i="3"/>
  <c r="G38" i="3"/>
  <c r="H38" i="3"/>
  <c r="I38" i="3"/>
  <c r="J38" i="3"/>
  <c r="K38" i="3"/>
  <c r="L38" i="3"/>
  <c r="M38" i="3"/>
  <c r="O38" i="3"/>
  <c r="AE38" i="3"/>
  <c r="U38" i="3"/>
  <c r="V38" i="3"/>
  <c r="W38" i="3"/>
  <c r="X38" i="3"/>
  <c r="Y38" i="3"/>
  <c r="Z38" i="3"/>
  <c r="AA38" i="3"/>
  <c r="AB38" i="3"/>
  <c r="AC38" i="3"/>
  <c r="AD38" i="3"/>
  <c r="AF38" i="3"/>
  <c r="S38" i="3"/>
  <c r="T38" i="3"/>
  <c r="BA38" i="3" s="1"/>
  <c r="AV38" i="3"/>
  <c r="AL38" i="3"/>
  <c r="AM38" i="3"/>
  <c r="AN38" i="3"/>
  <c r="AX38" i="3" s="1"/>
  <c r="AO38" i="3"/>
  <c r="AP38" i="3"/>
  <c r="AQ38" i="3"/>
  <c r="AR38" i="3"/>
  <c r="BB38" i="3" s="1"/>
  <c r="AS38" i="3"/>
  <c r="AT38" i="3"/>
  <c r="AU38" i="3"/>
  <c r="AW38" i="3"/>
  <c r="AK38" i="3"/>
  <c r="N39" i="3"/>
  <c r="C39" i="3"/>
  <c r="D39" i="3"/>
  <c r="P39" i="3" s="1"/>
  <c r="E39" i="3"/>
  <c r="F39" i="3"/>
  <c r="G39" i="3"/>
  <c r="H39" i="3"/>
  <c r="I39" i="3"/>
  <c r="J39" i="3"/>
  <c r="K39" i="3"/>
  <c r="L39" i="3"/>
  <c r="M39" i="3"/>
  <c r="O39" i="3"/>
  <c r="AE39" i="3"/>
  <c r="U39" i="3"/>
  <c r="V39" i="3"/>
  <c r="W39" i="3"/>
  <c r="X39" i="3"/>
  <c r="Y39" i="3"/>
  <c r="Z39" i="3"/>
  <c r="AA39" i="3"/>
  <c r="AB39" i="3"/>
  <c r="AC39" i="3"/>
  <c r="AD39" i="3"/>
  <c r="AF39" i="3"/>
  <c r="S39" i="3"/>
  <c r="T39" i="3"/>
  <c r="AG39" i="3" s="1"/>
  <c r="AV39" i="3"/>
  <c r="AL39" i="3"/>
  <c r="AM39" i="3"/>
  <c r="AN39" i="3"/>
  <c r="AX39" i="3" s="1"/>
  <c r="AO39" i="3"/>
  <c r="AP39" i="3"/>
  <c r="AQ39" i="3"/>
  <c r="AR39" i="3"/>
  <c r="AS39" i="3"/>
  <c r="AT39" i="3"/>
  <c r="AU39" i="3"/>
  <c r="AW39" i="3"/>
  <c r="AK39" i="3"/>
  <c r="N40" i="3"/>
  <c r="C40" i="3"/>
  <c r="D40" i="3"/>
  <c r="E40" i="3"/>
  <c r="F40" i="3"/>
  <c r="G40" i="3"/>
  <c r="H40" i="3"/>
  <c r="I40" i="3"/>
  <c r="J40" i="3"/>
  <c r="K40" i="3"/>
  <c r="L40" i="3"/>
  <c r="M40" i="3"/>
  <c r="O40" i="3"/>
  <c r="S40" i="3"/>
  <c r="T40" i="3"/>
  <c r="AG40" i="3" s="1"/>
  <c r="U40" i="3"/>
  <c r="V40" i="3"/>
  <c r="W40" i="3"/>
  <c r="X40" i="3"/>
  <c r="Y40" i="3"/>
  <c r="Z40" i="3"/>
  <c r="AA40" i="3"/>
  <c r="AB40" i="3"/>
  <c r="AC40" i="3"/>
  <c r="AD40" i="3"/>
  <c r="AE40" i="3"/>
  <c r="AF40" i="3"/>
  <c r="AK40" i="3"/>
  <c r="AL40" i="3"/>
  <c r="AM40" i="3"/>
  <c r="AN40" i="3"/>
  <c r="AO40" i="3"/>
  <c r="AP40" i="3"/>
  <c r="AQ40" i="3"/>
  <c r="AR40" i="3"/>
  <c r="AS40" i="3"/>
  <c r="AT40" i="3"/>
  <c r="AU40" i="3"/>
  <c r="AV40" i="3"/>
  <c r="AW40" i="3"/>
  <c r="N41" i="3"/>
  <c r="C41" i="3"/>
  <c r="D41" i="3"/>
  <c r="E41" i="3"/>
  <c r="F41" i="3"/>
  <c r="G41" i="3"/>
  <c r="H41" i="3"/>
  <c r="I41" i="3"/>
  <c r="J41" i="3"/>
  <c r="K41" i="3"/>
  <c r="L41" i="3"/>
  <c r="M41" i="3"/>
  <c r="O41" i="3"/>
  <c r="AE41" i="3"/>
  <c r="U41" i="3"/>
  <c r="V41" i="3"/>
  <c r="W41" i="3"/>
  <c r="X41" i="3"/>
  <c r="Y41" i="3"/>
  <c r="Z41" i="3"/>
  <c r="AA41" i="3"/>
  <c r="AB41" i="3"/>
  <c r="AC41" i="3"/>
  <c r="AD41" i="3"/>
  <c r="AF41" i="3"/>
  <c r="S41" i="3"/>
  <c r="T41" i="3"/>
  <c r="BA41" i="3" s="1"/>
  <c r="AV41" i="3"/>
  <c r="AL41" i="3"/>
  <c r="AM41" i="3"/>
  <c r="AN41" i="3"/>
  <c r="AO41" i="3"/>
  <c r="AP41" i="3"/>
  <c r="AQ41" i="3"/>
  <c r="AR41" i="3"/>
  <c r="AS41" i="3"/>
  <c r="AT41" i="3"/>
  <c r="AU41" i="3"/>
  <c r="AW41" i="3"/>
  <c r="AK41" i="3"/>
  <c r="N42" i="3"/>
  <c r="C42" i="3"/>
  <c r="D42" i="3"/>
  <c r="E42" i="3"/>
  <c r="F42" i="3"/>
  <c r="G42" i="3"/>
  <c r="H42" i="3"/>
  <c r="I42" i="3"/>
  <c r="J42" i="3"/>
  <c r="K42" i="3"/>
  <c r="L42" i="3"/>
  <c r="M42" i="3"/>
  <c r="O42" i="3"/>
  <c r="AE42" i="3"/>
  <c r="U42" i="3"/>
  <c r="V42" i="3"/>
  <c r="W42" i="3"/>
  <c r="X42" i="3"/>
  <c r="Y42" i="3"/>
  <c r="Z42" i="3"/>
  <c r="AA42" i="3"/>
  <c r="AB42" i="3"/>
  <c r="AC42" i="3"/>
  <c r="AD42" i="3"/>
  <c r="AF42" i="3"/>
  <c r="S42" i="3"/>
  <c r="T42" i="3"/>
  <c r="AV42" i="3"/>
  <c r="AL42" i="3"/>
  <c r="AM42" i="3"/>
  <c r="AN42" i="3"/>
  <c r="AO42" i="3"/>
  <c r="AP42" i="3"/>
  <c r="AQ42" i="3"/>
  <c r="AR42" i="3"/>
  <c r="AS42" i="3"/>
  <c r="AT42" i="3"/>
  <c r="AK42" i="3"/>
  <c r="AU42" i="3"/>
  <c r="AW42" i="3"/>
  <c r="N43" i="3"/>
  <c r="C43" i="3"/>
  <c r="D43" i="3"/>
  <c r="E43" i="3"/>
  <c r="F43" i="3"/>
  <c r="G43" i="3"/>
  <c r="H43" i="3"/>
  <c r="I43" i="3"/>
  <c r="J43" i="3"/>
  <c r="K43" i="3"/>
  <c r="L43" i="3"/>
  <c r="M43" i="3"/>
  <c r="O43" i="3"/>
  <c r="AE43" i="3"/>
  <c r="U43" i="3"/>
  <c r="V43" i="3"/>
  <c r="W43" i="3"/>
  <c r="X43" i="3"/>
  <c r="Y43" i="3"/>
  <c r="Z43" i="3"/>
  <c r="AA43" i="3"/>
  <c r="AB43" i="3"/>
  <c r="AC43" i="3"/>
  <c r="AD43" i="3"/>
  <c r="AF43" i="3"/>
  <c r="S43" i="3"/>
  <c r="T43" i="3"/>
  <c r="AG43" i="3" s="1"/>
  <c r="AV43" i="3"/>
  <c r="AL43" i="3"/>
  <c r="AM43" i="3"/>
  <c r="AN43" i="3"/>
  <c r="AO43" i="3"/>
  <c r="AP43" i="3"/>
  <c r="AQ43" i="3"/>
  <c r="AR43" i="3"/>
  <c r="AS43" i="3"/>
  <c r="AT43" i="3"/>
  <c r="AU43" i="3"/>
  <c r="AW43" i="3"/>
  <c r="AK43" i="3"/>
  <c r="N44" i="3"/>
  <c r="C44" i="3"/>
  <c r="D44" i="3"/>
  <c r="E44" i="3"/>
  <c r="F44" i="3"/>
  <c r="G44" i="3"/>
  <c r="H44" i="3"/>
  <c r="I44" i="3"/>
  <c r="J44" i="3"/>
  <c r="K44" i="3"/>
  <c r="L44" i="3"/>
  <c r="M44" i="3"/>
  <c r="O44" i="3"/>
  <c r="S44" i="3"/>
  <c r="T44" i="3"/>
  <c r="U44" i="3"/>
  <c r="V44" i="3"/>
  <c r="W44" i="3"/>
  <c r="X44" i="3"/>
  <c r="Y44" i="3"/>
  <c r="Z44" i="3"/>
  <c r="AA44" i="3"/>
  <c r="AB44" i="3"/>
  <c r="AC44" i="3"/>
  <c r="AD44" i="3"/>
  <c r="AE44" i="3"/>
  <c r="AF44" i="3"/>
  <c r="AK44" i="3"/>
  <c r="AL44" i="3"/>
  <c r="AM44" i="3"/>
  <c r="AN44" i="3"/>
  <c r="AO44" i="3"/>
  <c r="AP44" i="3"/>
  <c r="AQ44" i="3"/>
  <c r="AR44" i="3"/>
  <c r="AS44" i="3"/>
  <c r="AT44" i="3"/>
  <c r="AU44" i="3"/>
  <c r="AV44" i="3"/>
  <c r="AW44" i="3"/>
  <c r="N45" i="3"/>
  <c r="C45" i="3"/>
  <c r="D45" i="3"/>
  <c r="AZ45" i="3" s="1"/>
  <c r="BC45" i="3" s="1"/>
  <c r="E45" i="3"/>
  <c r="F45" i="3"/>
  <c r="G45" i="3"/>
  <c r="H45" i="3"/>
  <c r="I45" i="3"/>
  <c r="J45" i="3"/>
  <c r="K45" i="3"/>
  <c r="L45" i="3"/>
  <c r="M45" i="3"/>
  <c r="O45" i="3"/>
  <c r="AE45" i="3"/>
  <c r="U45" i="3"/>
  <c r="V45" i="3"/>
  <c r="W45" i="3"/>
  <c r="X45" i="3"/>
  <c r="Y45" i="3"/>
  <c r="Z45" i="3"/>
  <c r="AA45" i="3"/>
  <c r="AB45" i="3"/>
  <c r="AC45" i="3"/>
  <c r="AD45" i="3"/>
  <c r="AF45" i="3"/>
  <c r="S45" i="3"/>
  <c r="T45" i="3"/>
  <c r="BA45" i="3" s="1"/>
  <c r="AV45" i="3"/>
  <c r="AL45" i="3"/>
  <c r="AM45" i="3"/>
  <c r="AN45" i="3"/>
  <c r="AO45" i="3"/>
  <c r="AP45" i="3"/>
  <c r="AQ45" i="3"/>
  <c r="AR45" i="3"/>
  <c r="AS45" i="3"/>
  <c r="AT45" i="3"/>
  <c r="AU45" i="3"/>
  <c r="AW45" i="3"/>
  <c r="AK45" i="3"/>
  <c r="N46" i="3"/>
  <c r="C46" i="3"/>
  <c r="D46" i="3"/>
  <c r="E46" i="3"/>
  <c r="F46" i="3"/>
  <c r="G46" i="3"/>
  <c r="H46" i="3"/>
  <c r="I46" i="3"/>
  <c r="J46" i="3"/>
  <c r="K46" i="3"/>
  <c r="L46" i="3"/>
  <c r="M46" i="3"/>
  <c r="O46" i="3"/>
  <c r="AE46" i="3"/>
  <c r="U46" i="3"/>
  <c r="V46" i="3"/>
  <c r="W46" i="3"/>
  <c r="X46" i="3"/>
  <c r="Y46" i="3"/>
  <c r="Z46" i="3"/>
  <c r="AA46" i="3"/>
  <c r="AB46" i="3"/>
  <c r="AC46" i="3"/>
  <c r="AD46" i="3"/>
  <c r="AF46" i="3"/>
  <c r="S46" i="3"/>
  <c r="T46" i="3"/>
  <c r="AV46" i="3"/>
  <c r="AL46" i="3"/>
  <c r="AM46" i="3"/>
  <c r="AN46" i="3"/>
  <c r="AO46" i="3"/>
  <c r="AP46" i="3"/>
  <c r="AQ46" i="3"/>
  <c r="AR46" i="3"/>
  <c r="AS46" i="3"/>
  <c r="AT46" i="3"/>
  <c r="AU46" i="3"/>
  <c r="AW46" i="3"/>
  <c r="AK46" i="3"/>
  <c r="N47" i="3"/>
  <c r="C47" i="3"/>
  <c r="D47" i="3"/>
  <c r="E47" i="3"/>
  <c r="F47" i="3"/>
  <c r="G47" i="3"/>
  <c r="H47" i="3"/>
  <c r="I47" i="3"/>
  <c r="J47" i="3"/>
  <c r="K47" i="3"/>
  <c r="L47" i="3"/>
  <c r="M47" i="3"/>
  <c r="O47" i="3"/>
  <c r="AE47" i="3"/>
  <c r="U47" i="3"/>
  <c r="V47" i="3"/>
  <c r="W47" i="3"/>
  <c r="X47" i="3"/>
  <c r="Y47" i="3"/>
  <c r="Z47" i="3"/>
  <c r="AA47" i="3"/>
  <c r="AB47" i="3"/>
  <c r="AC47" i="3"/>
  <c r="AD47" i="3"/>
  <c r="AF47" i="3"/>
  <c r="S47" i="3"/>
  <c r="T47" i="3"/>
  <c r="AV47" i="3"/>
  <c r="AL47" i="3"/>
  <c r="AM47" i="3"/>
  <c r="AN47" i="3"/>
  <c r="AO47" i="3"/>
  <c r="AP47" i="3"/>
  <c r="AQ47" i="3"/>
  <c r="AR47" i="3"/>
  <c r="AS47" i="3"/>
  <c r="AT47" i="3"/>
  <c r="AU47" i="3"/>
  <c r="AW47" i="3"/>
  <c r="AK47" i="3"/>
  <c r="N48" i="3"/>
  <c r="C48" i="3"/>
  <c r="D48" i="3"/>
  <c r="E48" i="3"/>
  <c r="F48" i="3"/>
  <c r="G48" i="3"/>
  <c r="H48" i="3"/>
  <c r="I48" i="3"/>
  <c r="J48" i="3"/>
  <c r="K48" i="3"/>
  <c r="L48" i="3"/>
  <c r="M48" i="3"/>
  <c r="O48" i="3"/>
  <c r="S48" i="3"/>
  <c r="T48" i="3"/>
  <c r="U48" i="3"/>
  <c r="V48" i="3"/>
  <c r="W48" i="3"/>
  <c r="X48" i="3"/>
  <c r="Y48" i="3"/>
  <c r="Z48" i="3"/>
  <c r="AA48" i="3"/>
  <c r="AB48" i="3"/>
  <c r="AC48" i="3"/>
  <c r="AD48" i="3"/>
  <c r="AE48" i="3"/>
  <c r="AF48" i="3"/>
  <c r="AK48" i="3"/>
  <c r="AL48" i="3"/>
  <c r="AM48" i="3"/>
  <c r="AN48" i="3"/>
  <c r="BB48" i="3" s="1"/>
  <c r="AO48" i="3"/>
  <c r="AP48" i="3"/>
  <c r="AQ48" i="3"/>
  <c r="AR48" i="3"/>
  <c r="AS48" i="3"/>
  <c r="AT48" i="3"/>
  <c r="AU48" i="3"/>
  <c r="AV48" i="3"/>
  <c r="AW48" i="3"/>
  <c r="N49" i="3"/>
  <c r="C49" i="3"/>
  <c r="D49" i="3"/>
  <c r="E49" i="3"/>
  <c r="F49" i="3"/>
  <c r="G49" i="3"/>
  <c r="H49" i="3"/>
  <c r="I49" i="3"/>
  <c r="J49" i="3"/>
  <c r="K49" i="3"/>
  <c r="L49" i="3"/>
  <c r="M49" i="3"/>
  <c r="O49" i="3"/>
  <c r="AE49" i="3"/>
  <c r="U49" i="3"/>
  <c r="V49" i="3"/>
  <c r="W49" i="3"/>
  <c r="X49" i="3"/>
  <c r="Y49" i="3"/>
  <c r="Z49" i="3"/>
  <c r="AA49" i="3"/>
  <c r="AB49" i="3"/>
  <c r="AC49" i="3"/>
  <c r="AD49" i="3"/>
  <c r="AF49" i="3"/>
  <c r="S49" i="3"/>
  <c r="T49" i="3"/>
  <c r="BA49" i="3" s="1"/>
  <c r="AV49" i="3"/>
  <c r="AL49" i="3"/>
  <c r="AM49" i="3"/>
  <c r="AN49" i="3"/>
  <c r="AO49" i="3"/>
  <c r="AP49" i="3"/>
  <c r="AQ49" i="3"/>
  <c r="AR49" i="3"/>
  <c r="AS49" i="3"/>
  <c r="AT49" i="3"/>
  <c r="AU49" i="3"/>
  <c r="AW49" i="3"/>
  <c r="AK49" i="3"/>
  <c r="N50" i="3"/>
  <c r="C50" i="3"/>
  <c r="D50" i="3"/>
  <c r="E50" i="3"/>
  <c r="F50" i="3"/>
  <c r="G50" i="3"/>
  <c r="H50" i="3"/>
  <c r="I50" i="3"/>
  <c r="J50" i="3"/>
  <c r="K50" i="3"/>
  <c r="L50" i="3"/>
  <c r="M50" i="3"/>
  <c r="O50" i="3"/>
  <c r="AE50" i="3"/>
  <c r="U50" i="3"/>
  <c r="V50" i="3"/>
  <c r="W50" i="3"/>
  <c r="X50" i="3"/>
  <c r="Y50" i="3"/>
  <c r="Z50" i="3"/>
  <c r="AA50" i="3"/>
  <c r="AB50" i="3"/>
  <c r="AC50" i="3"/>
  <c r="AD50" i="3"/>
  <c r="AF50" i="3"/>
  <c r="S50" i="3"/>
  <c r="T50" i="3"/>
  <c r="AV50" i="3"/>
  <c r="AL50" i="3"/>
  <c r="AM50" i="3"/>
  <c r="AN50" i="3"/>
  <c r="AO50" i="3"/>
  <c r="AP50" i="3"/>
  <c r="AQ50" i="3"/>
  <c r="AR50" i="3"/>
  <c r="AS50" i="3"/>
  <c r="AT50" i="3"/>
  <c r="AK50" i="3"/>
  <c r="AU50" i="3"/>
  <c r="AW50" i="3"/>
  <c r="N51" i="3"/>
  <c r="C51" i="3"/>
  <c r="D51" i="3"/>
  <c r="E51" i="3"/>
  <c r="F51" i="3"/>
  <c r="G51" i="3"/>
  <c r="H51" i="3"/>
  <c r="I51" i="3"/>
  <c r="J51" i="3"/>
  <c r="K51" i="3"/>
  <c r="L51" i="3"/>
  <c r="M51" i="3"/>
  <c r="O51" i="3"/>
  <c r="AE51" i="3"/>
  <c r="U51" i="3"/>
  <c r="V51" i="3"/>
  <c r="W51" i="3"/>
  <c r="X51" i="3"/>
  <c r="Y51" i="3"/>
  <c r="Z51" i="3"/>
  <c r="AA51" i="3"/>
  <c r="AB51" i="3"/>
  <c r="AC51" i="3"/>
  <c r="AD51" i="3"/>
  <c r="AF51" i="3"/>
  <c r="S51" i="3"/>
  <c r="T51" i="3"/>
  <c r="AG51" i="3" s="1"/>
  <c r="AV51" i="3"/>
  <c r="AL51" i="3"/>
  <c r="AM51" i="3"/>
  <c r="AN51" i="3"/>
  <c r="AO51" i="3"/>
  <c r="AP51" i="3"/>
  <c r="AQ51" i="3"/>
  <c r="AR51" i="3"/>
  <c r="AS51" i="3"/>
  <c r="AT51" i="3"/>
  <c r="AU51" i="3"/>
  <c r="AW51" i="3"/>
  <c r="AK51" i="3"/>
  <c r="N52" i="3"/>
  <c r="C52" i="3"/>
  <c r="D52" i="3"/>
  <c r="E52" i="3"/>
  <c r="F52" i="3"/>
  <c r="G52" i="3"/>
  <c r="H52" i="3"/>
  <c r="I52" i="3"/>
  <c r="J52" i="3"/>
  <c r="K52" i="3"/>
  <c r="L52" i="3"/>
  <c r="M52" i="3"/>
  <c r="O52" i="3"/>
  <c r="AE52" i="3"/>
  <c r="U52" i="3"/>
  <c r="V52" i="3"/>
  <c r="W52" i="3"/>
  <c r="X52" i="3"/>
  <c r="Y52" i="3"/>
  <c r="Z52" i="3"/>
  <c r="AA52" i="3"/>
  <c r="AB52" i="3"/>
  <c r="AC52" i="3"/>
  <c r="AD52" i="3"/>
  <c r="AF52" i="3"/>
  <c r="S52" i="3"/>
  <c r="T52" i="3"/>
  <c r="BA52" i="3" s="1"/>
  <c r="AV52" i="3"/>
  <c r="AL52" i="3"/>
  <c r="AM52" i="3"/>
  <c r="AN52" i="3"/>
  <c r="AX52" i="3" s="1"/>
  <c r="AO52" i="3"/>
  <c r="AP52" i="3"/>
  <c r="AQ52" i="3"/>
  <c r="AR52" i="3"/>
  <c r="AS52" i="3"/>
  <c r="AT52" i="3"/>
  <c r="AU52" i="3"/>
  <c r="AW52" i="3"/>
  <c r="AK52" i="3"/>
  <c r="N53" i="3"/>
  <c r="C53" i="3"/>
  <c r="D53" i="3"/>
  <c r="AZ53" i="3" s="1"/>
  <c r="E53" i="3"/>
  <c r="F53" i="3"/>
  <c r="G53" i="3"/>
  <c r="H53" i="3"/>
  <c r="I53" i="3"/>
  <c r="J53" i="3"/>
  <c r="K53" i="3"/>
  <c r="L53" i="3"/>
  <c r="M53" i="3"/>
  <c r="O53" i="3"/>
  <c r="AE53" i="3"/>
  <c r="U53" i="3"/>
  <c r="V53" i="3"/>
  <c r="W53" i="3"/>
  <c r="X53" i="3"/>
  <c r="Y53" i="3"/>
  <c r="Z53" i="3"/>
  <c r="AA53" i="3"/>
  <c r="AB53" i="3"/>
  <c r="AC53" i="3"/>
  <c r="AD53" i="3"/>
  <c r="AF53" i="3"/>
  <c r="S53" i="3"/>
  <c r="T53" i="3"/>
  <c r="AV53" i="3"/>
  <c r="AL53" i="3"/>
  <c r="AM53" i="3"/>
  <c r="AN53" i="3"/>
  <c r="AO53" i="3"/>
  <c r="AP53" i="3"/>
  <c r="AQ53" i="3"/>
  <c r="AR53" i="3"/>
  <c r="AS53" i="3"/>
  <c r="AT53" i="3"/>
  <c r="AU53" i="3"/>
  <c r="AW53" i="3"/>
  <c r="AK53" i="3"/>
  <c r="N54" i="3"/>
  <c r="C54" i="3"/>
  <c r="D54" i="3"/>
  <c r="E54" i="3"/>
  <c r="F54" i="3"/>
  <c r="G54" i="3"/>
  <c r="H54" i="3"/>
  <c r="I54" i="3"/>
  <c r="J54" i="3"/>
  <c r="K54" i="3"/>
  <c r="L54" i="3"/>
  <c r="M54" i="3"/>
  <c r="O54" i="3"/>
  <c r="AE54" i="3"/>
  <c r="U54" i="3"/>
  <c r="V54" i="3"/>
  <c r="W54" i="3"/>
  <c r="X54" i="3"/>
  <c r="Y54" i="3"/>
  <c r="Z54" i="3"/>
  <c r="AA54" i="3"/>
  <c r="AB54" i="3"/>
  <c r="AC54" i="3"/>
  <c r="AD54" i="3"/>
  <c r="AF54" i="3"/>
  <c r="S54" i="3"/>
  <c r="T54" i="3"/>
  <c r="AV54" i="3"/>
  <c r="AL54" i="3"/>
  <c r="AM54" i="3"/>
  <c r="AN54" i="3"/>
  <c r="AO54" i="3"/>
  <c r="AP54" i="3"/>
  <c r="AQ54" i="3"/>
  <c r="AR54" i="3"/>
  <c r="AS54" i="3"/>
  <c r="AT54" i="3"/>
  <c r="AU54" i="3"/>
  <c r="AW54" i="3"/>
  <c r="AK54" i="3"/>
  <c r="N55" i="3"/>
  <c r="C55" i="3"/>
  <c r="D55" i="3"/>
  <c r="E55" i="3"/>
  <c r="F55" i="3"/>
  <c r="G55" i="3"/>
  <c r="H55" i="3"/>
  <c r="I55" i="3"/>
  <c r="J55" i="3"/>
  <c r="K55" i="3"/>
  <c r="L55" i="3"/>
  <c r="M55" i="3"/>
  <c r="O55" i="3"/>
  <c r="AE55" i="3"/>
  <c r="U55" i="3"/>
  <c r="V55" i="3"/>
  <c r="W55" i="3"/>
  <c r="X55" i="3"/>
  <c r="Y55" i="3"/>
  <c r="Z55" i="3"/>
  <c r="AA55" i="3"/>
  <c r="AB55" i="3"/>
  <c r="AC55" i="3"/>
  <c r="AD55" i="3"/>
  <c r="AF55" i="3"/>
  <c r="S55" i="3"/>
  <c r="T55" i="3"/>
  <c r="BA55" i="3" s="1"/>
  <c r="AV55" i="3"/>
  <c r="AL55" i="3"/>
  <c r="AM55" i="3"/>
  <c r="AN55" i="3"/>
  <c r="AO55" i="3"/>
  <c r="AP55" i="3"/>
  <c r="AQ55" i="3"/>
  <c r="AR55" i="3"/>
  <c r="AS55" i="3"/>
  <c r="AT55" i="3"/>
  <c r="AU55" i="3"/>
  <c r="AW55" i="3"/>
  <c r="AK55" i="3"/>
  <c r="N56" i="3"/>
  <c r="C56" i="3"/>
  <c r="D56" i="3"/>
  <c r="E56" i="3"/>
  <c r="F56" i="3"/>
  <c r="G56" i="3"/>
  <c r="H56" i="3"/>
  <c r="I56" i="3"/>
  <c r="J56" i="3"/>
  <c r="K56" i="3"/>
  <c r="L56" i="3"/>
  <c r="M56" i="3"/>
  <c r="O56" i="3"/>
  <c r="S56" i="3"/>
  <c r="T56" i="3"/>
  <c r="U56" i="3"/>
  <c r="V56" i="3"/>
  <c r="W56" i="3"/>
  <c r="X56" i="3"/>
  <c r="Y56" i="3"/>
  <c r="Z56" i="3"/>
  <c r="AA56" i="3"/>
  <c r="AB56" i="3"/>
  <c r="AC56" i="3"/>
  <c r="AD56" i="3"/>
  <c r="AE56" i="3"/>
  <c r="AF56" i="3"/>
  <c r="AK56" i="3"/>
  <c r="AL56" i="3"/>
  <c r="AM56" i="3"/>
  <c r="AN56" i="3"/>
  <c r="AO56" i="3"/>
  <c r="AP56" i="3"/>
  <c r="AQ56" i="3"/>
  <c r="AR56" i="3"/>
  <c r="AS56" i="3"/>
  <c r="AT56" i="3"/>
  <c r="AU56" i="3"/>
  <c r="AV56" i="3"/>
  <c r="AW56" i="3"/>
  <c r="N57" i="3"/>
  <c r="C57" i="3"/>
  <c r="D57" i="3"/>
  <c r="E57" i="3"/>
  <c r="F57" i="3"/>
  <c r="G57" i="3"/>
  <c r="H57" i="3"/>
  <c r="I57" i="3"/>
  <c r="J57" i="3"/>
  <c r="K57" i="3"/>
  <c r="L57" i="3"/>
  <c r="M57" i="3"/>
  <c r="O57" i="3"/>
  <c r="AE57" i="3"/>
  <c r="U57" i="3"/>
  <c r="V57" i="3"/>
  <c r="W57" i="3"/>
  <c r="X57" i="3"/>
  <c r="Y57" i="3"/>
  <c r="Z57" i="3"/>
  <c r="AA57" i="3"/>
  <c r="AB57" i="3"/>
  <c r="AC57" i="3"/>
  <c r="AD57" i="3"/>
  <c r="AF57" i="3"/>
  <c r="S57" i="3"/>
  <c r="T57" i="3"/>
  <c r="AV57" i="3"/>
  <c r="AL57" i="3"/>
  <c r="AM57" i="3"/>
  <c r="AN57" i="3"/>
  <c r="AX57" i="3" s="1"/>
  <c r="AO57" i="3"/>
  <c r="AP57" i="3"/>
  <c r="AQ57" i="3"/>
  <c r="AR57" i="3"/>
  <c r="AS57" i="3"/>
  <c r="AT57" i="3"/>
  <c r="AU57" i="3"/>
  <c r="AW57" i="3"/>
  <c r="AK57" i="3"/>
  <c r="N58" i="3"/>
  <c r="C58" i="3"/>
  <c r="D58" i="3"/>
  <c r="E58" i="3"/>
  <c r="F58" i="3"/>
  <c r="G58" i="3"/>
  <c r="H58" i="3"/>
  <c r="I58" i="3"/>
  <c r="J58" i="3"/>
  <c r="K58" i="3"/>
  <c r="L58" i="3"/>
  <c r="M58" i="3"/>
  <c r="O58" i="3"/>
  <c r="AE58" i="3"/>
  <c r="U58" i="3"/>
  <c r="V58" i="3"/>
  <c r="W58" i="3"/>
  <c r="X58" i="3"/>
  <c r="Y58" i="3"/>
  <c r="Z58" i="3"/>
  <c r="AA58" i="3"/>
  <c r="AB58" i="3"/>
  <c r="AC58" i="3"/>
  <c r="AD58" i="3"/>
  <c r="AF58" i="3"/>
  <c r="S58" i="3"/>
  <c r="T58" i="3"/>
  <c r="AV58" i="3"/>
  <c r="AL58" i="3"/>
  <c r="AM58" i="3"/>
  <c r="AN58" i="3"/>
  <c r="BB58" i="3" s="1"/>
  <c r="AO58" i="3"/>
  <c r="AP58" i="3"/>
  <c r="AQ58" i="3"/>
  <c r="AR58" i="3"/>
  <c r="AS58" i="3"/>
  <c r="AT58" i="3"/>
  <c r="AU58" i="3"/>
  <c r="AW58" i="3"/>
  <c r="AK58" i="3"/>
  <c r="N59" i="3"/>
  <c r="C59" i="3"/>
  <c r="D59" i="3"/>
  <c r="AZ59" i="3" s="1"/>
  <c r="E59" i="3"/>
  <c r="F59" i="3"/>
  <c r="G59" i="3"/>
  <c r="H59" i="3"/>
  <c r="I59" i="3"/>
  <c r="J59" i="3"/>
  <c r="K59" i="3"/>
  <c r="L59" i="3"/>
  <c r="M59" i="3"/>
  <c r="O59" i="3"/>
  <c r="AE59" i="3"/>
  <c r="U59" i="3"/>
  <c r="V59" i="3"/>
  <c r="W59" i="3"/>
  <c r="X59" i="3"/>
  <c r="Y59" i="3"/>
  <c r="Z59" i="3"/>
  <c r="AA59" i="3"/>
  <c r="AB59" i="3"/>
  <c r="AC59" i="3"/>
  <c r="AD59" i="3"/>
  <c r="AF59" i="3"/>
  <c r="S59" i="3"/>
  <c r="T59" i="3"/>
  <c r="AV59" i="3"/>
  <c r="AL59" i="3"/>
  <c r="AM59" i="3"/>
  <c r="AN59" i="3"/>
  <c r="BB59" i="3" s="1"/>
  <c r="AO59" i="3"/>
  <c r="AP59" i="3"/>
  <c r="AQ59" i="3"/>
  <c r="AR59" i="3"/>
  <c r="AS59" i="3"/>
  <c r="AT59" i="3"/>
  <c r="AU59" i="3"/>
  <c r="AW59" i="3"/>
  <c r="AK59" i="3"/>
  <c r="AV30" i="3"/>
  <c r="AL30" i="3"/>
  <c r="AM30" i="3"/>
  <c r="AN30" i="3"/>
  <c r="AO30" i="3"/>
  <c r="AP30" i="3"/>
  <c r="AQ30" i="3"/>
  <c r="AR30" i="3"/>
  <c r="AS30" i="3"/>
  <c r="AT30" i="3"/>
  <c r="AU30" i="3"/>
  <c r="AW30" i="3"/>
  <c r="AK30" i="3"/>
  <c r="C30" i="3"/>
  <c r="D30" i="3"/>
  <c r="E30" i="3"/>
  <c r="F30" i="3"/>
  <c r="G30" i="3"/>
  <c r="H30" i="3"/>
  <c r="I30" i="3"/>
  <c r="J30" i="3"/>
  <c r="K30" i="3"/>
  <c r="L30" i="3"/>
  <c r="M30" i="3"/>
  <c r="N30" i="3"/>
  <c r="O30" i="3"/>
  <c r="U30" i="3"/>
  <c r="V30" i="3"/>
  <c r="W30" i="3"/>
  <c r="X30" i="3"/>
  <c r="Y30" i="3"/>
  <c r="Z30" i="3"/>
  <c r="AA30" i="3"/>
  <c r="AB30" i="3"/>
  <c r="AC30" i="3"/>
  <c r="AD30" i="3"/>
  <c r="AE30" i="3"/>
  <c r="AF30" i="3"/>
  <c r="S30" i="3"/>
  <c r="T30" i="3"/>
  <c r="C7" i="3"/>
  <c r="D7" i="3"/>
  <c r="E7" i="3"/>
  <c r="AZ7" i="3" s="1"/>
  <c r="F7" i="3"/>
  <c r="G7" i="3"/>
  <c r="H7" i="3"/>
  <c r="I7" i="3"/>
  <c r="J7" i="3"/>
  <c r="K7" i="3"/>
  <c r="L7" i="3"/>
  <c r="M7" i="3"/>
  <c r="N7" i="3"/>
  <c r="O7" i="3"/>
  <c r="U7" i="3"/>
  <c r="V7" i="3"/>
  <c r="W7" i="3"/>
  <c r="X7" i="3"/>
  <c r="Y7" i="3"/>
  <c r="Z7" i="3"/>
  <c r="AA7" i="3"/>
  <c r="AB7" i="3"/>
  <c r="AC7" i="3"/>
  <c r="AD7" i="3"/>
  <c r="AE7" i="3"/>
  <c r="AF7" i="3"/>
  <c r="S7" i="3"/>
  <c r="T7" i="3"/>
  <c r="AG7" i="3" s="1"/>
  <c r="AL7" i="3"/>
  <c r="AM7" i="3"/>
  <c r="AN7" i="3"/>
  <c r="AO7" i="3"/>
  <c r="AP7" i="3"/>
  <c r="AQ7" i="3"/>
  <c r="AR7" i="3"/>
  <c r="AS7" i="3"/>
  <c r="AT7" i="3"/>
  <c r="AU7" i="3"/>
  <c r="AV7" i="3"/>
  <c r="AW7" i="3"/>
  <c r="AK7" i="3"/>
  <c r="C8" i="3"/>
  <c r="D8" i="3"/>
  <c r="E8" i="3"/>
  <c r="F8" i="3"/>
  <c r="G8" i="3"/>
  <c r="H8" i="3"/>
  <c r="I8" i="3"/>
  <c r="J8" i="3"/>
  <c r="K8" i="3"/>
  <c r="L8" i="3"/>
  <c r="M8" i="3"/>
  <c r="N8" i="3"/>
  <c r="O8" i="3"/>
  <c r="U8" i="3"/>
  <c r="V8" i="3"/>
  <c r="W8" i="3"/>
  <c r="X8" i="3"/>
  <c r="Y8" i="3"/>
  <c r="Z8" i="3"/>
  <c r="AA8" i="3"/>
  <c r="AB8" i="3"/>
  <c r="AC8" i="3"/>
  <c r="AD8" i="3"/>
  <c r="AE8" i="3"/>
  <c r="AF8" i="3"/>
  <c r="S8" i="3"/>
  <c r="T8" i="3"/>
  <c r="AL8" i="3"/>
  <c r="AM8" i="3"/>
  <c r="AN8" i="3"/>
  <c r="AO8" i="3"/>
  <c r="AP8" i="3"/>
  <c r="AQ8" i="3"/>
  <c r="AR8" i="3"/>
  <c r="AS8" i="3"/>
  <c r="AT8" i="3"/>
  <c r="AU8" i="3"/>
  <c r="AV8" i="3"/>
  <c r="AW8" i="3"/>
  <c r="AK8" i="3"/>
  <c r="C9" i="3"/>
  <c r="D9" i="3"/>
  <c r="E9" i="3"/>
  <c r="F9" i="3"/>
  <c r="G9" i="3"/>
  <c r="H9" i="3"/>
  <c r="I9" i="3"/>
  <c r="J9" i="3"/>
  <c r="K9" i="3"/>
  <c r="L9" i="3"/>
  <c r="M9" i="3"/>
  <c r="N9" i="3"/>
  <c r="O9" i="3"/>
  <c r="U9" i="3"/>
  <c r="V9" i="3"/>
  <c r="W9" i="3"/>
  <c r="X9" i="3"/>
  <c r="Y9" i="3"/>
  <c r="Z9" i="3"/>
  <c r="AA9" i="3"/>
  <c r="AB9" i="3"/>
  <c r="AC9" i="3"/>
  <c r="AD9" i="3"/>
  <c r="AE9" i="3"/>
  <c r="AF9" i="3"/>
  <c r="S9" i="3"/>
  <c r="T9" i="3"/>
  <c r="BA9" i="3" s="1"/>
  <c r="AL9" i="3"/>
  <c r="AM9" i="3"/>
  <c r="AN9" i="3"/>
  <c r="AO9" i="3"/>
  <c r="AP9" i="3"/>
  <c r="AQ9" i="3"/>
  <c r="AR9" i="3"/>
  <c r="AS9" i="3"/>
  <c r="AT9" i="3"/>
  <c r="AU9" i="3"/>
  <c r="AV9" i="3"/>
  <c r="AW9" i="3"/>
  <c r="AK9" i="3"/>
  <c r="C10" i="3"/>
  <c r="D10" i="3"/>
  <c r="E10" i="3"/>
  <c r="F10" i="3"/>
  <c r="G10" i="3"/>
  <c r="H10" i="3"/>
  <c r="I10" i="3"/>
  <c r="J10" i="3"/>
  <c r="K10" i="3"/>
  <c r="L10" i="3"/>
  <c r="M10" i="3"/>
  <c r="N10" i="3"/>
  <c r="O10" i="3"/>
  <c r="U10" i="3"/>
  <c r="V10" i="3"/>
  <c r="W10" i="3"/>
  <c r="X10" i="3"/>
  <c r="Y10" i="3"/>
  <c r="Z10" i="3"/>
  <c r="AA10" i="3"/>
  <c r="AB10" i="3"/>
  <c r="AC10" i="3"/>
  <c r="AD10" i="3"/>
  <c r="AE10" i="3"/>
  <c r="AF10" i="3"/>
  <c r="S10" i="3"/>
  <c r="T10" i="3"/>
  <c r="AG10" i="3" s="1"/>
  <c r="AL10" i="3"/>
  <c r="AM10" i="3"/>
  <c r="AN10" i="3"/>
  <c r="AO10" i="3"/>
  <c r="BB10" i="3" s="1"/>
  <c r="AP10" i="3"/>
  <c r="AQ10" i="3"/>
  <c r="AR10" i="3"/>
  <c r="AS10" i="3"/>
  <c r="AT10" i="3"/>
  <c r="AU10" i="3"/>
  <c r="AV10" i="3"/>
  <c r="AW10" i="3"/>
  <c r="AK10" i="3"/>
  <c r="C11" i="3"/>
  <c r="D11" i="3"/>
  <c r="E11" i="3"/>
  <c r="F11" i="3"/>
  <c r="G11" i="3"/>
  <c r="H11" i="3"/>
  <c r="I11" i="3"/>
  <c r="J11" i="3"/>
  <c r="K11" i="3"/>
  <c r="L11" i="3"/>
  <c r="M11" i="3"/>
  <c r="N11" i="3"/>
  <c r="O11" i="3"/>
  <c r="S11" i="3"/>
  <c r="T11" i="3"/>
  <c r="U11" i="3"/>
  <c r="V11" i="3"/>
  <c r="W11" i="3"/>
  <c r="X11" i="3"/>
  <c r="Y11" i="3"/>
  <c r="Z11" i="3"/>
  <c r="AA11" i="3"/>
  <c r="AB11" i="3"/>
  <c r="AC11" i="3"/>
  <c r="AD11" i="3"/>
  <c r="AE11" i="3"/>
  <c r="AF11" i="3"/>
  <c r="AK11" i="3"/>
  <c r="AL11" i="3"/>
  <c r="AM11" i="3"/>
  <c r="AN11" i="3"/>
  <c r="AO11" i="3"/>
  <c r="AP11" i="3"/>
  <c r="AQ11" i="3"/>
  <c r="AR11" i="3"/>
  <c r="AS11" i="3"/>
  <c r="AT11" i="3"/>
  <c r="AU11" i="3"/>
  <c r="AV11" i="3"/>
  <c r="AW11" i="3"/>
  <c r="C12" i="3"/>
  <c r="D12" i="3"/>
  <c r="E12" i="3"/>
  <c r="F12" i="3"/>
  <c r="G12" i="3"/>
  <c r="H12" i="3"/>
  <c r="I12" i="3"/>
  <c r="J12" i="3"/>
  <c r="K12" i="3"/>
  <c r="L12" i="3"/>
  <c r="M12" i="3"/>
  <c r="N12" i="3"/>
  <c r="O12" i="3"/>
  <c r="U12" i="3"/>
  <c r="V12" i="3"/>
  <c r="W12" i="3"/>
  <c r="X12" i="3"/>
  <c r="Y12" i="3"/>
  <c r="Z12" i="3"/>
  <c r="AA12" i="3"/>
  <c r="AB12" i="3"/>
  <c r="AC12" i="3"/>
  <c r="AD12" i="3"/>
  <c r="AE12" i="3"/>
  <c r="AF12" i="3"/>
  <c r="S12" i="3"/>
  <c r="T12" i="3"/>
  <c r="AL12" i="3"/>
  <c r="AM12" i="3"/>
  <c r="AN12" i="3"/>
  <c r="AO12" i="3"/>
  <c r="AP12" i="3"/>
  <c r="AQ12" i="3"/>
  <c r="AR12" i="3"/>
  <c r="AS12" i="3"/>
  <c r="AT12" i="3"/>
  <c r="AU12" i="3"/>
  <c r="AV12" i="3"/>
  <c r="AW12" i="3"/>
  <c r="AK12" i="3"/>
  <c r="C13" i="3"/>
  <c r="D13" i="3"/>
  <c r="E13" i="3"/>
  <c r="F13" i="3"/>
  <c r="G13" i="3"/>
  <c r="H13" i="3"/>
  <c r="I13" i="3"/>
  <c r="J13" i="3"/>
  <c r="K13" i="3"/>
  <c r="L13" i="3"/>
  <c r="M13" i="3"/>
  <c r="N13" i="3"/>
  <c r="O13" i="3"/>
  <c r="U13" i="3"/>
  <c r="V13" i="3"/>
  <c r="W13" i="3"/>
  <c r="X13" i="3"/>
  <c r="Y13" i="3"/>
  <c r="Z13" i="3"/>
  <c r="AA13" i="3"/>
  <c r="AB13" i="3"/>
  <c r="AC13" i="3"/>
  <c r="AD13" i="3"/>
  <c r="AE13" i="3"/>
  <c r="AF13" i="3"/>
  <c r="S13" i="3"/>
  <c r="T13" i="3"/>
  <c r="AG13" i="3" s="1"/>
  <c r="AL13" i="3"/>
  <c r="AM13" i="3"/>
  <c r="AN13" i="3"/>
  <c r="AO13" i="3"/>
  <c r="AP13" i="3"/>
  <c r="AQ13" i="3"/>
  <c r="AR13" i="3"/>
  <c r="AS13" i="3"/>
  <c r="AT13" i="3"/>
  <c r="AU13" i="3"/>
  <c r="AV13" i="3"/>
  <c r="AW13" i="3"/>
  <c r="AK13" i="3"/>
  <c r="C14" i="3"/>
  <c r="D14" i="3"/>
  <c r="E14" i="3"/>
  <c r="F14" i="3"/>
  <c r="G14" i="3"/>
  <c r="H14" i="3"/>
  <c r="I14" i="3"/>
  <c r="J14" i="3"/>
  <c r="K14" i="3"/>
  <c r="L14" i="3"/>
  <c r="M14" i="3"/>
  <c r="N14" i="3"/>
  <c r="O14" i="3"/>
  <c r="U14" i="3"/>
  <c r="V14" i="3"/>
  <c r="W14" i="3"/>
  <c r="X14" i="3"/>
  <c r="Y14" i="3"/>
  <c r="Z14" i="3"/>
  <c r="AA14" i="3"/>
  <c r="AB14" i="3"/>
  <c r="AC14" i="3"/>
  <c r="AD14" i="3"/>
  <c r="AE14" i="3"/>
  <c r="AF14" i="3"/>
  <c r="S14" i="3"/>
  <c r="T14" i="3"/>
  <c r="AG14" i="3" s="1"/>
  <c r="AL14" i="3"/>
  <c r="AM14" i="3"/>
  <c r="AN14" i="3"/>
  <c r="AO14" i="3"/>
  <c r="AX14" i="3" s="1"/>
  <c r="AP14" i="3"/>
  <c r="AQ14" i="3"/>
  <c r="AR14" i="3"/>
  <c r="AS14" i="3"/>
  <c r="AT14" i="3"/>
  <c r="AU14" i="3"/>
  <c r="AV14" i="3"/>
  <c r="AW14" i="3"/>
  <c r="AK14" i="3"/>
  <c r="C15" i="3"/>
  <c r="D15" i="3"/>
  <c r="E15" i="3"/>
  <c r="AZ15" i="3" s="1"/>
  <c r="F15" i="3"/>
  <c r="G15" i="3"/>
  <c r="H15" i="3"/>
  <c r="I15" i="3"/>
  <c r="J15" i="3"/>
  <c r="K15" i="3"/>
  <c r="L15" i="3"/>
  <c r="M15" i="3"/>
  <c r="N15" i="3"/>
  <c r="O15" i="3"/>
  <c r="U15" i="3"/>
  <c r="V15" i="3"/>
  <c r="W15" i="3"/>
  <c r="X15" i="3"/>
  <c r="Y15" i="3"/>
  <c r="Z15" i="3"/>
  <c r="AA15" i="3"/>
  <c r="AB15" i="3"/>
  <c r="AC15" i="3"/>
  <c r="AD15" i="3"/>
  <c r="AE15" i="3"/>
  <c r="AF15" i="3"/>
  <c r="S15" i="3"/>
  <c r="T15" i="3"/>
  <c r="AL15" i="3"/>
  <c r="AM15" i="3"/>
  <c r="AN15" i="3"/>
  <c r="AO15" i="3"/>
  <c r="AP15" i="3"/>
  <c r="AQ15" i="3"/>
  <c r="AR15" i="3"/>
  <c r="AS15" i="3"/>
  <c r="AT15" i="3"/>
  <c r="AU15" i="3"/>
  <c r="AV15" i="3"/>
  <c r="AW15" i="3"/>
  <c r="AK15" i="3"/>
  <c r="C16" i="3"/>
  <c r="D16" i="3"/>
  <c r="E16" i="3"/>
  <c r="AZ16" i="3" s="1"/>
  <c r="F16" i="3"/>
  <c r="G16" i="3"/>
  <c r="H16" i="3"/>
  <c r="I16" i="3"/>
  <c r="J16" i="3"/>
  <c r="K16" i="3"/>
  <c r="L16" i="3"/>
  <c r="M16" i="3"/>
  <c r="N16" i="3"/>
  <c r="O16" i="3"/>
  <c r="U16" i="3"/>
  <c r="V16" i="3"/>
  <c r="W16" i="3"/>
  <c r="X16" i="3"/>
  <c r="Y16" i="3"/>
  <c r="Z16" i="3"/>
  <c r="AA16" i="3"/>
  <c r="AB16" i="3"/>
  <c r="AC16" i="3"/>
  <c r="AD16" i="3"/>
  <c r="AE16" i="3"/>
  <c r="AF16" i="3"/>
  <c r="S16" i="3"/>
  <c r="T16" i="3"/>
  <c r="AL16" i="3"/>
  <c r="AM16" i="3"/>
  <c r="AN16" i="3"/>
  <c r="AO16" i="3"/>
  <c r="AP16" i="3"/>
  <c r="AQ16" i="3"/>
  <c r="AR16" i="3"/>
  <c r="AS16" i="3"/>
  <c r="AT16" i="3"/>
  <c r="AU16" i="3"/>
  <c r="AV16" i="3"/>
  <c r="AW16" i="3"/>
  <c r="AK16" i="3"/>
  <c r="C17" i="3"/>
  <c r="D17" i="3"/>
  <c r="E17" i="3"/>
  <c r="F17" i="3"/>
  <c r="G17" i="3"/>
  <c r="H17" i="3"/>
  <c r="I17" i="3"/>
  <c r="J17" i="3"/>
  <c r="K17" i="3"/>
  <c r="L17" i="3"/>
  <c r="M17" i="3"/>
  <c r="N17" i="3"/>
  <c r="O17" i="3"/>
  <c r="U17" i="3"/>
  <c r="V17" i="3"/>
  <c r="W17" i="3"/>
  <c r="X17" i="3"/>
  <c r="Y17" i="3"/>
  <c r="Z17" i="3"/>
  <c r="AA17" i="3"/>
  <c r="AB17" i="3"/>
  <c r="AC17" i="3"/>
  <c r="AD17" i="3"/>
  <c r="AE17" i="3"/>
  <c r="AF17" i="3"/>
  <c r="S17" i="3"/>
  <c r="T17" i="3"/>
  <c r="AL17" i="3"/>
  <c r="AM17" i="3"/>
  <c r="AN17" i="3"/>
  <c r="AO17" i="3"/>
  <c r="AP17" i="3"/>
  <c r="AQ17" i="3"/>
  <c r="AR17" i="3"/>
  <c r="AS17" i="3"/>
  <c r="AT17" i="3"/>
  <c r="AU17" i="3"/>
  <c r="AV17" i="3"/>
  <c r="AW17" i="3"/>
  <c r="AK17" i="3"/>
  <c r="C18" i="3"/>
  <c r="D18" i="3"/>
  <c r="E18" i="3"/>
  <c r="AZ18" i="3" s="1"/>
  <c r="F18" i="3"/>
  <c r="G18" i="3"/>
  <c r="H18" i="3"/>
  <c r="I18" i="3"/>
  <c r="J18" i="3"/>
  <c r="K18" i="3"/>
  <c r="L18" i="3"/>
  <c r="M18" i="3"/>
  <c r="N18" i="3"/>
  <c r="O18" i="3"/>
  <c r="U18" i="3"/>
  <c r="V18" i="3"/>
  <c r="W18" i="3"/>
  <c r="X18" i="3"/>
  <c r="Y18" i="3"/>
  <c r="Z18" i="3"/>
  <c r="AA18" i="3"/>
  <c r="AB18" i="3"/>
  <c r="AC18" i="3"/>
  <c r="AD18" i="3"/>
  <c r="AE18" i="3"/>
  <c r="AF18" i="3"/>
  <c r="S18" i="3"/>
  <c r="T18" i="3"/>
  <c r="AL18" i="3"/>
  <c r="AM18" i="3"/>
  <c r="AN18" i="3"/>
  <c r="AO18" i="3"/>
  <c r="AP18" i="3"/>
  <c r="AQ18" i="3"/>
  <c r="AR18" i="3"/>
  <c r="AS18" i="3"/>
  <c r="AT18" i="3"/>
  <c r="AU18" i="3"/>
  <c r="AV18" i="3"/>
  <c r="AW18" i="3"/>
  <c r="AK18" i="3"/>
  <c r="C19" i="3"/>
  <c r="D19" i="3"/>
  <c r="E19" i="3"/>
  <c r="F19" i="3"/>
  <c r="G19" i="3"/>
  <c r="H19" i="3"/>
  <c r="I19" i="3"/>
  <c r="J19" i="3"/>
  <c r="K19" i="3"/>
  <c r="L19" i="3"/>
  <c r="M19" i="3"/>
  <c r="N19" i="3"/>
  <c r="O19" i="3"/>
  <c r="S19" i="3"/>
  <c r="T19" i="3"/>
  <c r="U19" i="3"/>
  <c r="V19" i="3"/>
  <c r="W19" i="3"/>
  <c r="X19" i="3"/>
  <c r="Y19" i="3"/>
  <c r="Z19" i="3"/>
  <c r="AA19" i="3"/>
  <c r="AB19" i="3"/>
  <c r="AC19" i="3"/>
  <c r="AD19" i="3"/>
  <c r="AE19" i="3"/>
  <c r="AF19" i="3"/>
  <c r="AK19" i="3"/>
  <c r="AL19" i="3"/>
  <c r="AM19" i="3"/>
  <c r="AN19" i="3"/>
  <c r="AX19" i="3" s="1"/>
  <c r="AO19" i="3"/>
  <c r="AP19" i="3"/>
  <c r="AQ19" i="3"/>
  <c r="AR19" i="3"/>
  <c r="AS19" i="3"/>
  <c r="AT19" i="3"/>
  <c r="AU19" i="3"/>
  <c r="AV19" i="3"/>
  <c r="AW19" i="3"/>
  <c r="C20" i="3"/>
  <c r="D20" i="3"/>
  <c r="E20" i="3"/>
  <c r="F20" i="3"/>
  <c r="G20" i="3"/>
  <c r="H20" i="3"/>
  <c r="I20" i="3"/>
  <c r="J20" i="3"/>
  <c r="K20" i="3"/>
  <c r="L20" i="3"/>
  <c r="M20" i="3"/>
  <c r="N20" i="3"/>
  <c r="O20" i="3"/>
  <c r="U20" i="3"/>
  <c r="V20" i="3"/>
  <c r="W20" i="3"/>
  <c r="X20" i="3"/>
  <c r="Y20" i="3"/>
  <c r="Z20" i="3"/>
  <c r="AA20" i="3"/>
  <c r="AB20" i="3"/>
  <c r="AC20" i="3"/>
  <c r="AD20" i="3"/>
  <c r="AE20" i="3"/>
  <c r="AF20" i="3"/>
  <c r="S20" i="3"/>
  <c r="T20" i="3"/>
  <c r="AL20" i="3"/>
  <c r="AM20" i="3"/>
  <c r="AN20" i="3"/>
  <c r="AO20" i="3"/>
  <c r="AP20" i="3"/>
  <c r="AQ20" i="3"/>
  <c r="AR20" i="3"/>
  <c r="AS20" i="3"/>
  <c r="AT20" i="3"/>
  <c r="AU20" i="3"/>
  <c r="AV20" i="3"/>
  <c r="AW20" i="3"/>
  <c r="AK20" i="3"/>
  <c r="C21" i="3"/>
  <c r="D21" i="3"/>
  <c r="E21" i="3"/>
  <c r="F21" i="3"/>
  <c r="G21" i="3"/>
  <c r="H21" i="3"/>
  <c r="I21" i="3"/>
  <c r="J21" i="3"/>
  <c r="K21" i="3"/>
  <c r="L21" i="3"/>
  <c r="M21" i="3"/>
  <c r="N21" i="3"/>
  <c r="O21" i="3"/>
  <c r="U21" i="3"/>
  <c r="V21" i="3"/>
  <c r="W21" i="3"/>
  <c r="X21" i="3"/>
  <c r="Y21" i="3"/>
  <c r="Z21" i="3"/>
  <c r="AA21" i="3"/>
  <c r="AB21" i="3"/>
  <c r="AC21" i="3"/>
  <c r="AD21" i="3"/>
  <c r="AE21" i="3"/>
  <c r="AF21" i="3"/>
  <c r="S21" i="3"/>
  <c r="T21" i="3"/>
  <c r="AL21" i="3"/>
  <c r="AM21" i="3"/>
  <c r="AN21" i="3"/>
  <c r="AO21" i="3"/>
  <c r="AP21" i="3"/>
  <c r="AQ21" i="3"/>
  <c r="AR21" i="3"/>
  <c r="AS21" i="3"/>
  <c r="AT21" i="3"/>
  <c r="AU21" i="3"/>
  <c r="AV21" i="3"/>
  <c r="AW21" i="3"/>
  <c r="AK21" i="3"/>
  <c r="C22" i="3"/>
  <c r="D22" i="3"/>
  <c r="E22" i="3"/>
  <c r="F22" i="3"/>
  <c r="G22" i="3"/>
  <c r="H22" i="3"/>
  <c r="I22" i="3"/>
  <c r="J22" i="3"/>
  <c r="K22" i="3"/>
  <c r="L22" i="3"/>
  <c r="M22" i="3"/>
  <c r="N22" i="3"/>
  <c r="O22" i="3"/>
  <c r="U22" i="3"/>
  <c r="V22" i="3"/>
  <c r="W22" i="3"/>
  <c r="X22" i="3"/>
  <c r="Y22" i="3"/>
  <c r="Z22" i="3"/>
  <c r="AA22" i="3"/>
  <c r="AB22" i="3"/>
  <c r="AC22" i="3"/>
  <c r="AD22" i="3"/>
  <c r="AE22" i="3"/>
  <c r="AF22" i="3"/>
  <c r="S22" i="3"/>
  <c r="T22" i="3"/>
  <c r="AL22" i="3"/>
  <c r="AM22" i="3"/>
  <c r="AN22" i="3"/>
  <c r="AO22" i="3"/>
  <c r="AX22" i="3" s="1"/>
  <c r="AP22" i="3"/>
  <c r="AQ22" i="3"/>
  <c r="AR22" i="3"/>
  <c r="AS22" i="3"/>
  <c r="AT22" i="3"/>
  <c r="AU22" i="3"/>
  <c r="AV22" i="3"/>
  <c r="AW22" i="3"/>
  <c r="AK22" i="3"/>
  <c r="C23" i="3"/>
  <c r="D23" i="3"/>
  <c r="E23" i="3"/>
  <c r="F23" i="3"/>
  <c r="G23" i="3"/>
  <c r="H23" i="3"/>
  <c r="I23" i="3"/>
  <c r="J23" i="3"/>
  <c r="K23" i="3"/>
  <c r="L23" i="3"/>
  <c r="M23" i="3"/>
  <c r="N23" i="3"/>
  <c r="O23" i="3"/>
  <c r="U23" i="3"/>
  <c r="V23" i="3"/>
  <c r="W23" i="3"/>
  <c r="X23" i="3"/>
  <c r="Y23" i="3"/>
  <c r="Z23" i="3"/>
  <c r="AA23" i="3"/>
  <c r="AB23" i="3"/>
  <c r="AC23" i="3"/>
  <c r="AD23" i="3"/>
  <c r="AE23" i="3"/>
  <c r="AF23" i="3"/>
  <c r="S23" i="3"/>
  <c r="T23" i="3"/>
  <c r="AL23" i="3"/>
  <c r="AM23" i="3"/>
  <c r="AN23" i="3"/>
  <c r="AO23" i="3"/>
  <c r="BB23" i="3" s="1"/>
  <c r="AP23" i="3"/>
  <c r="AQ23" i="3"/>
  <c r="AR23" i="3"/>
  <c r="AS23" i="3"/>
  <c r="AT23" i="3"/>
  <c r="AU23" i="3"/>
  <c r="AV23" i="3"/>
  <c r="AW23" i="3"/>
  <c r="AK23" i="3"/>
  <c r="C24" i="3"/>
  <c r="D24" i="3"/>
  <c r="E24" i="3"/>
  <c r="F24" i="3"/>
  <c r="G24" i="3"/>
  <c r="H24" i="3"/>
  <c r="I24" i="3"/>
  <c r="J24" i="3"/>
  <c r="K24" i="3"/>
  <c r="L24" i="3"/>
  <c r="M24" i="3"/>
  <c r="N24" i="3"/>
  <c r="O24" i="3"/>
  <c r="U24" i="3"/>
  <c r="V24" i="3"/>
  <c r="W24" i="3"/>
  <c r="X24" i="3"/>
  <c r="Y24" i="3"/>
  <c r="Z24" i="3"/>
  <c r="AA24" i="3"/>
  <c r="AB24" i="3"/>
  <c r="AC24" i="3"/>
  <c r="AD24" i="3"/>
  <c r="AE24" i="3"/>
  <c r="AF24" i="3"/>
  <c r="S24" i="3"/>
  <c r="T24" i="3"/>
  <c r="BA24" i="3" s="1"/>
  <c r="AL24" i="3"/>
  <c r="AM24" i="3"/>
  <c r="AN24" i="3"/>
  <c r="AO24" i="3"/>
  <c r="AP24" i="3"/>
  <c r="AQ24" i="3"/>
  <c r="AR24" i="3"/>
  <c r="AS24" i="3"/>
  <c r="AT24" i="3"/>
  <c r="AU24" i="3"/>
  <c r="AV24" i="3"/>
  <c r="AW24" i="3"/>
  <c r="AK24" i="3"/>
  <c r="C25" i="3"/>
  <c r="D25" i="3"/>
  <c r="E25" i="3"/>
  <c r="F25" i="3"/>
  <c r="G25" i="3"/>
  <c r="H25" i="3"/>
  <c r="I25" i="3"/>
  <c r="J25" i="3"/>
  <c r="K25" i="3"/>
  <c r="L25" i="3"/>
  <c r="M25" i="3"/>
  <c r="N25" i="3"/>
  <c r="O25" i="3"/>
  <c r="U25" i="3"/>
  <c r="V25" i="3"/>
  <c r="W25" i="3"/>
  <c r="X25" i="3"/>
  <c r="Y25" i="3"/>
  <c r="Z25" i="3"/>
  <c r="AA25" i="3"/>
  <c r="AB25" i="3"/>
  <c r="AC25" i="3"/>
  <c r="AD25" i="3"/>
  <c r="AE25" i="3"/>
  <c r="AF25" i="3"/>
  <c r="S25" i="3"/>
  <c r="T25" i="3"/>
  <c r="AL25" i="3"/>
  <c r="AM25" i="3"/>
  <c r="AK25" i="3"/>
  <c r="AN25" i="3"/>
  <c r="AX25" i="3" s="1"/>
  <c r="AO25" i="3"/>
  <c r="AP25" i="3"/>
  <c r="AQ25" i="3"/>
  <c r="AR25" i="3"/>
  <c r="AS25" i="3"/>
  <c r="AT25" i="3"/>
  <c r="AU25" i="3"/>
  <c r="AV25" i="3"/>
  <c r="AW25" i="3"/>
  <c r="C26" i="3"/>
  <c r="D26" i="3"/>
  <c r="E26" i="3"/>
  <c r="F26" i="3"/>
  <c r="G26" i="3"/>
  <c r="H26" i="3"/>
  <c r="I26" i="3"/>
  <c r="J26" i="3"/>
  <c r="K26" i="3"/>
  <c r="L26" i="3"/>
  <c r="M26" i="3"/>
  <c r="N26" i="3"/>
  <c r="O26" i="3"/>
  <c r="S26" i="3"/>
  <c r="T26" i="3"/>
  <c r="U26" i="3"/>
  <c r="V26" i="3"/>
  <c r="W26" i="3"/>
  <c r="X26" i="3"/>
  <c r="Y26" i="3"/>
  <c r="Z26" i="3"/>
  <c r="AA26" i="3"/>
  <c r="AB26" i="3"/>
  <c r="AC26" i="3"/>
  <c r="AD26" i="3"/>
  <c r="AE26" i="3"/>
  <c r="AF26" i="3"/>
  <c r="AK26" i="3"/>
  <c r="AL26" i="3"/>
  <c r="AM26" i="3"/>
  <c r="AN26" i="3"/>
  <c r="AO26" i="3"/>
  <c r="AP26" i="3"/>
  <c r="AQ26" i="3"/>
  <c r="AR26" i="3"/>
  <c r="AS26" i="3"/>
  <c r="AT26" i="3"/>
  <c r="AU26" i="3"/>
  <c r="AV26" i="3"/>
  <c r="AW26" i="3"/>
  <c r="C27" i="3"/>
  <c r="D27" i="3"/>
  <c r="E27" i="3"/>
  <c r="AZ27" i="3" s="1"/>
  <c r="F27" i="3"/>
  <c r="G27" i="3"/>
  <c r="H27" i="3"/>
  <c r="I27" i="3"/>
  <c r="J27" i="3"/>
  <c r="K27" i="3"/>
  <c r="L27" i="3"/>
  <c r="M27" i="3"/>
  <c r="N27" i="3"/>
  <c r="O27" i="3"/>
  <c r="U27" i="3"/>
  <c r="V27" i="3"/>
  <c r="W27" i="3"/>
  <c r="X27" i="3"/>
  <c r="Y27" i="3"/>
  <c r="Z27" i="3"/>
  <c r="AA27" i="3"/>
  <c r="AB27" i="3"/>
  <c r="AC27" i="3"/>
  <c r="AD27" i="3"/>
  <c r="AE27" i="3"/>
  <c r="AF27" i="3"/>
  <c r="S27" i="3"/>
  <c r="T27" i="3"/>
  <c r="AL27" i="3"/>
  <c r="AM27" i="3"/>
  <c r="AN27" i="3"/>
  <c r="AK27" i="3"/>
  <c r="AO27" i="3"/>
  <c r="AP27" i="3"/>
  <c r="AQ27" i="3"/>
  <c r="AR27" i="3"/>
  <c r="AS27" i="3"/>
  <c r="AT27" i="3"/>
  <c r="AU27" i="3"/>
  <c r="AV27" i="3"/>
  <c r="AW27" i="3"/>
  <c r="C28" i="3"/>
  <c r="D28" i="3"/>
  <c r="E28" i="3"/>
  <c r="P28" i="3" s="1"/>
  <c r="F28" i="3"/>
  <c r="G28" i="3"/>
  <c r="H28" i="3"/>
  <c r="I28" i="3"/>
  <c r="J28" i="3"/>
  <c r="K28" i="3"/>
  <c r="L28" i="3"/>
  <c r="M28" i="3"/>
  <c r="N28" i="3"/>
  <c r="O28" i="3"/>
  <c r="U28" i="3"/>
  <c r="V28" i="3"/>
  <c r="W28" i="3"/>
  <c r="X28" i="3"/>
  <c r="Y28" i="3"/>
  <c r="Z28" i="3"/>
  <c r="AA28" i="3"/>
  <c r="AB28" i="3"/>
  <c r="AC28" i="3"/>
  <c r="AD28" i="3"/>
  <c r="AE28" i="3"/>
  <c r="AF28" i="3"/>
  <c r="S28" i="3"/>
  <c r="T28" i="3"/>
  <c r="AG28" i="3" s="1"/>
  <c r="AL28" i="3"/>
  <c r="AM28" i="3"/>
  <c r="AN28" i="3"/>
  <c r="AK28" i="3"/>
  <c r="AO28" i="3"/>
  <c r="AP28" i="3"/>
  <c r="AQ28" i="3"/>
  <c r="AR28" i="3"/>
  <c r="AS28" i="3"/>
  <c r="AT28" i="3"/>
  <c r="AU28" i="3"/>
  <c r="AV28" i="3"/>
  <c r="AW28" i="3"/>
  <c r="C29" i="3"/>
  <c r="D29" i="3"/>
  <c r="E29" i="3"/>
  <c r="F29" i="3"/>
  <c r="G29" i="3"/>
  <c r="H29" i="3"/>
  <c r="I29" i="3"/>
  <c r="J29" i="3"/>
  <c r="K29" i="3"/>
  <c r="L29" i="3"/>
  <c r="M29" i="3"/>
  <c r="N29" i="3"/>
  <c r="O29" i="3"/>
  <c r="S29" i="3"/>
  <c r="T29" i="3"/>
  <c r="U29" i="3"/>
  <c r="V29" i="3"/>
  <c r="W29" i="3"/>
  <c r="X29" i="3"/>
  <c r="Y29" i="3"/>
  <c r="Z29" i="3"/>
  <c r="AA29" i="3"/>
  <c r="AB29" i="3"/>
  <c r="AC29" i="3"/>
  <c r="AD29" i="3"/>
  <c r="AE29" i="3"/>
  <c r="AF29" i="3"/>
  <c r="AK29" i="3"/>
  <c r="AL29" i="3"/>
  <c r="AM29" i="3"/>
  <c r="AN29" i="3"/>
  <c r="AO29" i="3"/>
  <c r="AP29" i="3"/>
  <c r="AQ29" i="3"/>
  <c r="AR29" i="3"/>
  <c r="AS29" i="3"/>
  <c r="AT29" i="3"/>
  <c r="AU29" i="3"/>
  <c r="AV29" i="3"/>
  <c r="AW29" i="3"/>
  <c r="BA70" i="2"/>
  <c r="BA60" i="2"/>
  <c r="BA61" i="2"/>
  <c r="BA62" i="2"/>
  <c r="BA63" i="2"/>
  <c r="BC63" i="2" s="1"/>
  <c r="BA64" i="2"/>
  <c r="BC64" i="2" s="1"/>
  <c r="BA65" i="2"/>
  <c r="BA66" i="2"/>
  <c r="BC66" i="2" s="1"/>
  <c r="BA67" i="2"/>
  <c r="BA68" i="2"/>
  <c r="BA69" i="2"/>
  <c r="BC69" i="2" s="1"/>
  <c r="BB70" i="1"/>
  <c r="BB56" i="1"/>
  <c r="BB57" i="1"/>
  <c r="BB58" i="1"/>
  <c r="BB59" i="1"/>
  <c r="BB60" i="1"/>
  <c r="BB61" i="1"/>
  <c r="BB62" i="1"/>
  <c r="BB63" i="1"/>
  <c r="BB64" i="1"/>
  <c r="BB65" i="1"/>
  <c r="BB66" i="1"/>
  <c r="BB67" i="1"/>
  <c r="BB68" i="1"/>
  <c r="BB69" i="1"/>
  <c r="BB31" i="1"/>
  <c r="BB32" i="1"/>
  <c r="BB33" i="1"/>
  <c r="BB34" i="1"/>
  <c r="BB35" i="1"/>
  <c r="BB36" i="1"/>
  <c r="BB37" i="1"/>
  <c r="BB38" i="1"/>
  <c r="BB39" i="1"/>
  <c r="BB40" i="1"/>
  <c r="BB41" i="1"/>
  <c r="BB42" i="1"/>
  <c r="BB43" i="1"/>
  <c r="BB44" i="1"/>
  <c r="BC44" i="1" s="1"/>
  <c r="BB45" i="1"/>
  <c r="BB46" i="1"/>
  <c r="BB47" i="1"/>
  <c r="BB48" i="1"/>
  <c r="BB49" i="1"/>
  <c r="BB50" i="1"/>
  <c r="BB51" i="1"/>
  <c r="BB52" i="1"/>
  <c r="BC52" i="1" s="1"/>
  <c r="BB53" i="1"/>
  <c r="BB54" i="1"/>
  <c r="BB55" i="1"/>
  <c r="BA70" i="1"/>
  <c r="BA58" i="1"/>
  <c r="BA59" i="1"/>
  <c r="BA60" i="1"/>
  <c r="BA61" i="1"/>
  <c r="AZ61" i="1"/>
  <c r="BA62" i="1"/>
  <c r="BA63" i="1"/>
  <c r="BA64" i="1"/>
  <c r="BA65" i="1"/>
  <c r="AZ65" i="1"/>
  <c r="BA66" i="1"/>
  <c r="BA67" i="1"/>
  <c r="BA68" i="1"/>
  <c r="BA69" i="1"/>
  <c r="AZ69" i="1"/>
  <c r="BA56" i="1"/>
  <c r="BA57" i="1"/>
  <c r="BA37" i="1"/>
  <c r="BA38" i="1"/>
  <c r="BA39" i="1"/>
  <c r="BA40" i="1"/>
  <c r="BA41" i="1"/>
  <c r="BA42" i="1"/>
  <c r="BA43" i="1"/>
  <c r="BC43" i="1" s="1"/>
  <c r="BA44" i="1"/>
  <c r="BA45" i="1"/>
  <c r="BA46" i="1"/>
  <c r="BA47" i="1"/>
  <c r="BA48" i="1"/>
  <c r="BA49" i="1"/>
  <c r="BA50" i="1"/>
  <c r="BA51" i="1"/>
  <c r="BC51" i="1" s="1"/>
  <c r="BA52" i="1"/>
  <c r="BA53" i="1"/>
  <c r="BA54" i="1"/>
  <c r="BA55" i="1"/>
  <c r="BA31" i="1"/>
  <c r="BA32" i="1"/>
  <c r="BA33" i="1"/>
  <c r="AZ33" i="1"/>
  <c r="BA34" i="1"/>
  <c r="BA35" i="1"/>
  <c r="BA36" i="1"/>
  <c r="AZ56" i="1"/>
  <c r="AZ57" i="1"/>
  <c r="AZ58" i="1"/>
  <c r="AZ59" i="1"/>
  <c r="AZ60" i="1"/>
  <c r="BC60" i="1" s="1"/>
  <c r="AZ62" i="1"/>
  <c r="AZ63" i="1"/>
  <c r="AZ64" i="1"/>
  <c r="AZ66" i="1"/>
  <c r="AZ67" i="1"/>
  <c r="AZ68" i="1"/>
  <c r="AZ31" i="1"/>
  <c r="AZ32" i="1"/>
  <c r="BC32" i="1" s="1"/>
  <c r="AZ34" i="1"/>
  <c r="AZ35" i="1"/>
  <c r="AZ36" i="1"/>
  <c r="AZ37" i="1"/>
  <c r="BC37" i="1" s="1"/>
  <c r="AZ38" i="1"/>
  <c r="AZ39" i="1"/>
  <c r="AZ40" i="1"/>
  <c r="AZ41" i="1"/>
  <c r="AZ42" i="1"/>
  <c r="AZ43" i="1"/>
  <c r="AZ44" i="1"/>
  <c r="AZ45" i="1"/>
  <c r="AZ46" i="1"/>
  <c r="AZ47" i="1"/>
  <c r="AZ48" i="1"/>
  <c r="AZ49" i="1"/>
  <c r="AZ50" i="1"/>
  <c r="AZ51" i="1"/>
  <c r="AZ52" i="1"/>
  <c r="AZ53" i="1"/>
  <c r="AZ54" i="1"/>
  <c r="AZ55" i="1"/>
  <c r="AZ7" i="1"/>
  <c r="BA7" i="1"/>
  <c r="BC7" i="1" s="1"/>
  <c r="BB7" i="1"/>
  <c r="AZ8" i="1"/>
  <c r="BA8" i="1"/>
  <c r="BB8" i="1"/>
  <c r="AZ9" i="1"/>
  <c r="AZ10" i="1"/>
  <c r="AZ11" i="1"/>
  <c r="BA11" i="1"/>
  <c r="BB11" i="1"/>
  <c r="AZ12" i="1"/>
  <c r="BA12" i="1"/>
  <c r="BB12" i="1"/>
  <c r="AZ13" i="1"/>
  <c r="AZ14" i="1"/>
  <c r="AZ15" i="1"/>
  <c r="BA15" i="1"/>
  <c r="BB15" i="1"/>
  <c r="AZ16" i="1"/>
  <c r="BA16" i="1"/>
  <c r="BB16" i="1"/>
  <c r="BC16" i="1" s="1"/>
  <c r="AZ17" i="1"/>
  <c r="AZ18" i="1"/>
  <c r="AZ19" i="1"/>
  <c r="BA19" i="1"/>
  <c r="BB19" i="1"/>
  <c r="AZ20" i="1"/>
  <c r="BA20" i="1"/>
  <c r="BB20" i="1"/>
  <c r="AZ21" i="1"/>
  <c r="AZ22" i="1"/>
  <c r="AZ23" i="1"/>
  <c r="BA23" i="1"/>
  <c r="BC23" i="1" s="1"/>
  <c r="BB23" i="1"/>
  <c r="AZ24" i="1"/>
  <c r="BA24" i="1"/>
  <c r="BB24" i="1"/>
  <c r="AZ25" i="1"/>
  <c r="AZ26" i="1"/>
  <c r="AZ27" i="1"/>
  <c r="BA27" i="1"/>
  <c r="BB27" i="1"/>
  <c r="AZ28" i="1"/>
  <c r="BA28" i="1"/>
  <c r="BB28" i="1"/>
  <c r="AZ29" i="1"/>
  <c r="AZ30" i="1"/>
  <c r="BA9" i="1"/>
  <c r="BA10" i="1"/>
  <c r="BC10" i="1" s="1"/>
  <c r="BA13" i="1"/>
  <c r="BA14" i="1"/>
  <c r="BA17" i="1"/>
  <c r="BA18" i="1"/>
  <c r="BC18" i="1" s="1"/>
  <c r="BA21" i="1"/>
  <c r="BA22" i="1"/>
  <c r="BA25" i="1"/>
  <c r="BA26" i="1"/>
  <c r="BA29" i="1"/>
  <c r="BA30" i="1"/>
  <c r="BB30" i="1"/>
  <c r="BB9" i="1"/>
  <c r="BB10" i="1"/>
  <c r="BB13" i="1"/>
  <c r="BB14" i="1"/>
  <c r="BB17" i="1"/>
  <c r="BB18" i="1"/>
  <c r="BB21" i="1"/>
  <c r="BB22" i="1"/>
  <c r="BB25" i="1"/>
  <c r="BB26" i="1"/>
  <c r="BB29" i="1"/>
  <c r="BC29" i="1" s="1"/>
  <c r="BA55" i="2"/>
  <c r="AZ55" i="2"/>
  <c r="BC55" i="2" s="1"/>
  <c r="BB55" i="2"/>
  <c r="BA56" i="2"/>
  <c r="BA57" i="2"/>
  <c r="BC57" i="2" s="1"/>
  <c r="BA58" i="2"/>
  <c r="BA59" i="2"/>
  <c r="AZ59" i="2"/>
  <c r="BC59" i="2" s="1"/>
  <c r="BB59" i="2"/>
  <c r="BA54" i="2"/>
  <c r="BA53" i="2"/>
  <c r="BA52" i="2"/>
  <c r="BA51" i="2"/>
  <c r="AZ51" i="2"/>
  <c r="BC51" i="2" s="1"/>
  <c r="BB51" i="2"/>
  <c r="BA50" i="2"/>
  <c r="BA49" i="2"/>
  <c r="BA48" i="2"/>
  <c r="BA47" i="2"/>
  <c r="BC47" i="2" s="1"/>
  <c r="AZ47" i="2"/>
  <c r="BB47" i="2"/>
  <c r="BA46" i="2"/>
  <c r="BA45" i="2"/>
  <c r="BA44" i="2"/>
  <c r="BA43" i="2"/>
  <c r="AZ43" i="2"/>
  <c r="BB43" i="2"/>
  <c r="BA42" i="2"/>
  <c r="BA41" i="2"/>
  <c r="BA40" i="2"/>
  <c r="BA39" i="2"/>
  <c r="AZ39" i="2"/>
  <c r="BB39" i="2"/>
  <c r="BA38" i="2"/>
  <c r="BA37" i="2"/>
  <c r="BA36" i="2"/>
  <c r="BA35" i="2"/>
  <c r="AZ35" i="2"/>
  <c r="BB35" i="2"/>
  <c r="BA34" i="2"/>
  <c r="BC34" i="2" s="1"/>
  <c r="BA33" i="2"/>
  <c r="BA32" i="2"/>
  <c r="BA31" i="2"/>
  <c r="AZ31" i="2"/>
  <c r="BC31" i="2" s="1"/>
  <c r="BB31" i="2"/>
  <c r="BA30" i="2"/>
  <c r="BA29" i="2"/>
  <c r="BA28" i="2"/>
  <c r="BC28" i="2" s="1"/>
  <c r="BA27" i="2"/>
  <c r="AZ27" i="2"/>
  <c r="BB27" i="2"/>
  <c r="BA26" i="2"/>
  <c r="BA25" i="2"/>
  <c r="BA24" i="2"/>
  <c r="BA23" i="2"/>
  <c r="AZ23" i="2"/>
  <c r="BC23" i="2" s="1"/>
  <c r="BB23" i="2"/>
  <c r="BA22" i="2"/>
  <c r="BA21" i="2"/>
  <c r="BA20" i="2"/>
  <c r="BA19" i="2"/>
  <c r="AZ19" i="2"/>
  <c r="BC19" i="2" s="1"/>
  <c r="BB19" i="2"/>
  <c r="BA18" i="2"/>
  <c r="BA17" i="2"/>
  <c r="BA16" i="2"/>
  <c r="BA15" i="2"/>
  <c r="AZ15" i="2"/>
  <c r="BC15" i="2"/>
  <c r="BB15" i="2"/>
  <c r="BA14" i="2"/>
  <c r="BA13" i="2"/>
  <c r="BA12" i="2"/>
  <c r="BA11" i="2"/>
  <c r="AZ11" i="2"/>
  <c r="BB11" i="2"/>
  <c r="BC11" i="2" s="1"/>
  <c r="BA10" i="2"/>
  <c r="BA9" i="2"/>
  <c r="BA8" i="2"/>
  <c r="BA7" i="2"/>
  <c r="AZ7" i="2"/>
  <c r="BB7" i="2"/>
  <c r="A66" i="2"/>
  <c r="A67" i="2"/>
  <c r="A68" i="2" s="1"/>
  <c r="A69" i="2" s="1"/>
  <c r="A70" i="2" s="1"/>
  <c r="BB58" i="2"/>
  <c r="BC58" i="2" s="1"/>
  <c r="AZ58" i="2"/>
  <c r="BB57" i="2"/>
  <c r="AZ57" i="2"/>
  <c r="BB56" i="2"/>
  <c r="BC56" i="2" s="1"/>
  <c r="AZ56" i="2"/>
  <c r="BB54" i="2"/>
  <c r="AZ54" i="2"/>
  <c r="BC54" i="2"/>
  <c r="BB53" i="2"/>
  <c r="BC53" i="2"/>
  <c r="AZ53" i="2"/>
  <c r="BB52" i="2"/>
  <c r="AZ52" i="2"/>
  <c r="BB50" i="2"/>
  <c r="AZ50" i="2"/>
  <c r="BC50" i="2" s="1"/>
  <c r="BB49" i="2"/>
  <c r="AZ49" i="2"/>
  <c r="BC49" i="2" s="1"/>
  <c r="BB48" i="2"/>
  <c r="AZ48" i="2"/>
  <c r="BC48" i="2" s="1"/>
  <c r="BB46" i="2"/>
  <c r="AZ46" i="2"/>
  <c r="BB45" i="2"/>
  <c r="AZ45" i="2"/>
  <c r="BC45" i="2"/>
  <c r="BB44" i="2"/>
  <c r="AZ44" i="2"/>
  <c r="BC44" i="2" s="1"/>
  <c r="BB42" i="2"/>
  <c r="BC42" i="2" s="1"/>
  <c r="AZ42" i="2"/>
  <c r="BB41" i="2"/>
  <c r="AZ41" i="2"/>
  <c r="BC41" i="2" s="1"/>
  <c r="BB40" i="2"/>
  <c r="AZ40" i="2"/>
  <c r="BC40" i="2" s="1"/>
  <c r="BB38" i="2"/>
  <c r="BC38" i="2" s="1"/>
  <c r="AZ38" i="2"/>
  <c r="BB37" i="2"/>
  <c r="BC37" i="2" s="1"/>
  <c r="AZ37" i="2"/>
  <c r="BB36" i="2"/>
  <c r="AZ36" i="2"/>
  <c r="BB34" i="2"/>
  <c r="AZ34" i="2"/>
  <c r="BB33" i="2"/>
  <c r="BC33" i="2" s="1"/>
  <c r="AZ33" i="2"/>
  <c r="BB32" i="2"/>
  <c r="BC32" i="2" s="1"/>
  <c r="AZ32" i="2"/>
  <c r="BB30" i="2"/>
  <c r="AZ30" i="2"/>
  <c r="BC30" i="2" s="1"/>
  <c r="BB29" i="2"/>
  <c r="AZ29" i="2"/>
  <c r="BB28" i="2"/>
  <c r="AZ28" i="2"/>
  <c r="BB26" i="2"/>
  <c r="AZ26" i="2"/>
  <c r="BC26" i="2" s="1"/>
  <c r="BB25" i="2"/>
  <c r="AZ25" i="2"/>
  <c r="BC25" i="2" s="1"/>
  <c r="BB24" i="2"/>
  <c r="AZ24" i="2"/>
  <c r="BB22" i="2"/>
  <c r="BC22" i="2" s="1"/>
  <c r="AZ22" i="2"/>
  <c r="BB21" i="2"/>
  <c r="AZ21" i="2"/>
  <c r="BC21" i="2" s="1"/>
  <c r="BB20" i="2"/>
  <c r="BC20" i="2" s="1"/>
  <c r="AZ20" i="2"/>
  <c r="BB18" i="2"/>
  <c r="AZ18" i="2"/>
  <c r="BC18" i="2" s="1"/>
  <c r="BB17" i="2"/>
  <c r="AZ17" i="2"/>
  <c r="BB16" i="2"/>
  <c r="BC16" i="2" s="1"/>
  <c r="AZ16" i="2"/>
  <c r="BB14" i="2"/>
  <c r="AZ14" i="2"/>
  <c r="BC14" i="2" s="1"/>
  <c r="BB13" i="2"/>
  <c r="AZ13" i="2"/>
  <c r="BB12" i="2"/>
  <c r="AZ12" i="2"/>
  <c r="BC12" i="2" s="1"/>
  <c r="BB10" i="2"/>
  <c r="AZ10" i="2"/>
  <c r="BB9" i="2"/>
  <c r="AZ9" i="2"/>
  <c r="BB8" i="2"/>
  <c r="BC8" i="2" s="1"/>
  <c r="AZ8" i="2"/>
  <c r="A66" i="1"/>
  <c r="A67" i="1"/>
  <c r="A68" i="1" s="1"/>
  <c r="A69" i="1" s="1"/>
  <c r="A70" i="1" s="1"/>
  <c r="AI66" i="1"/>
  <c r="AI67" i="1" s="1"/>
  <c r="AI68" i="1"/>
  <c r="AI69" i="1" s="1"/>
  <c r="AI70" i="1" s="1"/>
  <c r="R66" i="1"/>
  <c r="R67" i="1"/>
  <c r="R68" i="1" s="1"/>
  <c r="R69" i="1"/>
  <c r="R70" i="1" s="1"/>
  <c r="BC68" i="2"/>
  <c r="BC67" i="2"/>
  <c r="AI66" i="2"/>
  <c r="AI67" i="2"/>
  <c r="AI68" i="2" s="1"/>
  <c r="AI69" i="2" s="1"/>
  <c r="AI70" i="2" s="1"/>
  <c r="R66" i="2"/>
  <c r="R67" i="2" s="1"/>
  <c r="R68" i="2"/>
  <c r="R69" i="2" s="1"/>
  <c r="R70" i="2" s="1"/>
  <c r="BC46" i="2"/>
  <c r="BC60" i="2"/>
  <c r="BC62" i="2"/>
  <c r="AB70" i="3"/>
  <c r="BA70" i="3" s="1"/>
  <c r="AD70" i="3"/>
  <c r="BC27" i="8"/>
  <c r="BC59" i="8"/>
  <c r="BC23" i="8"/>
  <c r="BC39" i="8"/>
  <c r="BC19" i="8"/>
  <c r="BC35" i="8"/>
  <c r="BC51" i="8"/>
  <c r="BC10" i="2"/>
  <c r="BC36" i="2"/>
  <c r="BC27" i="2"/>
  <c r="M70" i="3"/>
  <c r="BC29" i="2"/>
  <c r="BC24" i="1"/>
  <c r="BC54" i="1"/>
  <c r="BC50" i="1"/>
  <c r="BC46" i="1"/>
  <c r="BC42" i="1"/>
  <c r="BC38" i="1"/>
  <c r="BC67" i="1"/>
  <c r="BC35" i="1"/>
  <c r="AZ64" i="3"/>
  <c r="BC64" i="1"/>
  <c r="BC36" i="1"/>
  <c r="BC26" i="1"/>
  <c r="BC53" i="1"/>
  <c r="BC65" i="1"/>
  <c r="AG63" i="3"/>
  <c r="BC48" i="1"/>
  <c r="BC40" i="1"/>
  <c r="AZ70" i="1"/>
  <c r="BC70" i="1"/>
  <c r="BA64" i="3"/>
  <c r="BC21" i="1"/>
  <c r="BC13" i="1"/>
  <c r="BC68" i="1"/>
  <c r="BC56" i="1"/>
  <c r="BC14" i="1"/>
  <c r="BC30" i="1"/>
  <c r="BC45" i="1"/>
  <c r="BC22" i="1"/>
  <c r="BC8" i="1"/>
  <c r="BC47" i="1"/>
  <c r="BC31" i="1"/>
  <c r="BC62" i="1"/>
  <c r="BC58" i="1"/>
  <c r="AG45" i="3"/>
  <c r="AG41" i="3"/>
  <c r="P35" i="3"/>
  <c r="AZ68" i="3"/>
  <c r="P65" i="3"/>
  <c r="AZ61" i="3"/>
  <c r="BA68" i="3"/>
  <c r="AG66" i="3"/>
  <c r="AG64" i="3"/>
  <c r="BA61" i="3"/>
  <c r="BA62" i="3"/>
  <c r="AX67" i="3"/>
  <c r="BB65" i="3"/>
  <c r="BB61" i="3"/>
  <c r="BB60" i="3"/>
  <c r="BB68" i="3"/>
  <c r="BC41" i="1"/>
  <c r="BA31" i="3"/>
  <c r="AG67" i="3"/>
  <c r="BC11" i="1"/>
  <c r="BC55" i="1"/>
  <c r="BC34" i="1"/>
  <c r="BC57" i="1"/>
  <c r="P24" i="3"/>
  <c r="BA60" i="3"/>
  <c r="AX58" i="3"/>
  <c r="P45" i="3"/>
  <c r="BA32" i="3"/>
  <c r="AG32" i="3"/>
  <c r="AG68" i="3"/>
  <c r="BC20" i="1"/>
  <c r="BC15" i="1"/>
  <c r="BC39" i="1"/>
  <c r="BC33" i="1"/>
  <c r="AX49" i="3"/>
  <c r="BB36" i="3"/>
  <c r="AX35" i="3"/>
  <c r="AZ42" i="3"/>
  <c r="AZ60" i="3"/>
  <c r="BC27" i="1"/>
  <c r="BC49" i="1"/>
  <c r="BC69" i="1"/>
  <c r="BC66" i="1"/>
  <c r="BA40" i="3"/>
  <c r="AX59" i="3"/>
  <c r="BB27" i="3"/>
  <c r="AZ30" i="3"/>
  <c r="AZ12" i="3"/>
  <c r="BC61" i="3"/>
  <c r="BB24" i="3"/>
  <c r="P67" i="3"/>
  <c r="BB69" i="3"/>
  <c r="AZ37" i="3"/>
  <c r="AX63" i="3"/>
  <c r="AZ40" i="3"/>
  <c r="BB33" i="3"/>
  <c r="BB32" i="3"/>
  <c r="AG69" i="3"/>
  <c r="AG61" i="3"/>
  <c r="BB57" i="3"/>
  <c r="BA37" i="3"/>
  <c r="BA35" i="3"/>
  <c r="BB31" i="3"/>
  <c r="BA43" i="3"/>
  <c r="AG62" i="3"/>
  <c r="BB67" i="3"/>
  <c r="BB64" i="3"/>
  <c r="AX62" i="3"/>
  <c r="AG70" i="3"/>
  <c r="BC43" i="2"/>
  <c r="BC25" i="1"/>
  <c r="BC9" i="1"/>
  <c r="BC61" i="1"/>
  <c r="P49" i="3"/>
  <c r="BB45" i="3"/>
  <c r="BB56" i="3"/>
  <c r="BB50" i="3"/>
  <c r="P46" i="3"/>
  <c r="BC7" i="2"/>
  <c r="BC39" i="2"/>
  <c r="BC28" i="1"/>
  <c r="BC17" i="1"/>
  <c r="BC12" i="1"/>
  <c r="BB25" i="3"/>
  <c r="AX48" i="3"/>
  <c r="BC19" i="1"/>
  <c r="BC63" i="1"/>
  <c r="BC59" i="1"/>
  <c r="BB14" i="3"/>
  <c r="P53" i="3"/>
  <c r="AX68" i="3"/>
  <c r="AS70" i="3"/>
  <c r="AX70" i="3"/>
  <c r="AX70" i="1"/>
  <c r="BC60" i="8"/>
  <c r="P66" i="3"/>
  <c r="P62" i="3"/>
  <c r="BB66" i="3"/>
  <c r="BC7" i="9"/>
  <c r="AZ7" i="9"/>
  <c r="BC11" i="9"/>
  <c r="AZ11" i="9"/>
  <c r="BC15" i="9"/>
  <c r="AZ15" i="9"/>
  <c r="BC19" i="9"/>
  <c r="AZ19" i="9"/>
  <c r="BC23" i="9"/>
  <c r="AZ23" i="9"/>
  <c r="BC27" i="9"/>
  <c r="AZ27" i="9"/>
  <c r="BC31" i="9"/>
  <c r="AZ31" i="9"/>
  <c r="BC35" i="9"/>
  <c r="AZ35" i="9"/>
  <c r="BC39" i="9"/>
  <c r="AZ39" i="9"/>
  <c r="BC43" i="9"/>
  <c r="AZ43" i="9"/>
  <c r="BC47" i="9"/>
  <c r="AZ47" i="9"/>
  <c r="BC51" i="9"/>
  <c r="AZ51" i="9"/>
  <c r="BC55" i="9"/>
  <c r="AZ55" i="9"/>
  <c r="BC59" i="9"/>
  <c r="AZ59" i="9"/>
  <c r="BC63" i="9"/>
  <c r="AZ63" i="9"/>
  <c r="BC67" i="9"/>
  <c r="AZ67" i="9"/>
  <c r="BA65" i="3"/>
  <c r="AZ36" i="3"/>
  <c r="AG34" i="3"/>
  <c r="BA34" i="3"/>
  <c r="BC34" i="3" s="1"/>
  <c r="P63" i="3"/>
  <c r="AX61" i="3"/>
  <c r="AX60" i="3"/>
  <c r="P70" i="1"/>
  <c r="K70" i="3"/>
  <c r="P70" i="3"/>
  <c r="BC26" i="8"/>
  <c r="BC31" i="8"/>
  <c r="BC53" i="8"/>
  <c r="BC62" i="8"/>
  <c r="BB62" i="3"/>
  <c r="BA36" i="3"/>
  <c r="BC36" i="3" s="1"/>
  <c r="BB35" i="3"/>
  <c r="BB34" i="3"/>
  <c r="AZ69" i="3"/>
  <c r="AZ66" i="3"/>
  <c r="BC66" i="3" s="1"/>
  <c r="P61" i="3"/>
  <c r="AX65" i="3"/>
  <c r="AX64" i="3"/>
  <c r="BC22" i="8"/>
  <c r="BC25" i="8"/>
  <c r="BC38" i="8"/>
  <c r="BC52" i="8"/>
  <c r="BC61" i="8"/>
  <c r="BC9" i="9"/>
  <c r="AZ9" i="9"/>
  <c r="BC13" i="9"/>
  <c r="AZ13" i="9"/>
  <c r="BC17" i="9"/>
  <c r="AZ17" i="9"/>
  <c r="BC21" i="9"/>
  <c r="AZ21" i="9"/>
  <c r="BC25" i="9"/>
  <c r="AZ25" i="9"/>
  <c r="BC29" i="9"/>
  <c r="AZ29" i="9"/>
  <c r="BC33" i="9"/>
  <c r="AZ33" i="9"/>
  <c r="BC37" i="9"/>
  <c r="AZ37" i="9"/>
  <c r="BC41" i="9"/>
  <c r="AZ41" i="9"/>
  <c r="BC45" i="9"/>
  <c r="AZ45" i="9"/>
  <c r="BC49" i="9"/>
  <c r="AZ49" i="9"/>
  <c r="BC53" i="9"/>
  <c r="AZ53" i="9"/>
  <c r="BC57" i="9"/>
  <c r="AZ57" i="9"/>
  <c r="BC61" i="9"/>
  <c r="AZ61" i="9"/>
  <c r="BC65" i="9"/>
  <c r="AZ65" i="9"/>
  <c r="BC69" i="9"/>
  <c r="AZ69" i="9"/>
  <c r="BC64" i="3"/>
  <c r="BC67" i="3"/>
  <c r="BC65" i="3"/>
  <c r="BC60" i="3"/>
  <c r="BC63" i="3"/>
  <c r="BC68" i="3"/>
  <c r="BC35" i="3"/>
  <c r="BC69" i="3"/>
  <c r="BB70" i="3"/>
  <c r="AZ70" i="3"/>
  <c r="BC70" i="3" s="1"/>
  <c r="AG29" i="3" l="1"/>
  <c r="BA29" i="3"/>
  <c r="BA27" i="3"/>
  <c r="BC27" i="3" s="1"/>
  <c r="AG27" i="3"/>
  <c r="P23" i="3"/>
  <c r="BA22" i="3"/>
  <c r="AG22" i="3"/>
  <c r="P22" i="3"/>
  <c r="AZ22" i="3"/>
  <c r="AZ21" i="3"/>
  <c r="P21" i="3"/>
  <c r="BA20" i="3"/>
  <c r="AG20" i="3"/>
  <c r="P20" i="3"/>
  <c r="P19" i="3"/>
  <c r="AZ19" i="3"/>
  <c r="AG18" i="3"/>
  <c r="BA18" i="3"/>
  <c r="BC18" i="3" s="1"/>
  <c r="AX17" i="3"/>
  <c r="BB17" i="3"/>
  <c r="AG12" i="3"/>
  <c r="BA12" i="3"/>
  <c r="P12" i="3"/>
  <c r="AX9" i="3"/>
  <c r="BB9" i="3"/>
  <c r="BB30" i="3"/>
  <c r="AZ58" i="3"/>
  <c r="AX56" i="3"/>
  <c r="BA56" i="3"/>
  <c r="AG56" i="3"/>
  <c r="P56" i="3"/>
  <c r="BB55" i="3"/>
  <c r="AX55" i="3"/>
  <c r="P55" i="3"/>
  <c r="AZ55" i="3"/>
  <c r="AX54" i="3"/>
  <c r="BB54" i="3"/>
  <c r="BA54" i="3"/>
  <c r="AG54" i="3"/>
  <c r="AZ54" i="3"/>
  <c r="P54" i="3"/>
  <c r="AX53" i="3"/>
  <c r="BB53" i="3"/>
  <c r="BA53" i="3"/>
  <c r="BC53" i="3" s="1"/>
  <c r="AG53" i="3"/>
  <c r="P52" i="3"/>
  <c r="BB51" i="3"/>
  <c r="AX51" i="3"/>
  <c r="AZ51" i="3"/>
  <c r="P51" i="3"/>
  <c r="AX50" i="3"/>
  <c r="BA50" i="3"/>
  <c r="AG50" i="3"/>
  <c r="AZ50" i="3"/>
  <c r="BC50" i="3" s="1"/>
  <c r="P50" i="3"/>
  <c r="BB49" i="3"/>
  <c r="AZ49" i="3"/>
  <c r="BC49" i="3" s="1"/>
  <c r="AG48" i="3"/>
  <c r="P48" i="3"/>
  <c r="AX47" i="3"/>
  <c r="BB47" i="3"/>
  <c r="AG47" i="3"/>
  <c r="BA47" i="3"/>
  <c r="P47" i="3"/>
  <c r="AZ47" i="3"/>
  <c r="BC47" i="3" s="1"/>
  <c r="AX46" i="3"/>
  <c r="BB46" i="3"/>
  <c r="AG46" i="3"/>
  <c r="BA46" i="3"/>
  <c r="AZ46" i="3"/>
  <c r="BC46" i="3" s="1"/>
  <c r="AX45" i="3"/>
  <c r="BB44" i="3"/>
  <c r="AX44" i="3"/>
  <c r="AG44" i="3"/>
  <c r="BA44" i="3"/>
  <c r="P44" i="3"/>
  <c r="AZ44" i="3"/>
  <c r="BC44" i="3" s="1"/>
  <c r="BB43" i="3"/>
  <c r="AX43" i="3"/>
  <c r="P43" i="3"/>
  <c r="AZ43" i="3"/>
  <c r="BC43" i="3" s="1"/>
  <c r="BB42" i="3"/>
  <c r="AX42" i="3"/>
  <c r="AG42" i="3"/>
  <c r="BA42" i="3"/>
  <c r="BC42" i="3" s="1"/>
  <c r="P42" i="3"/>
  <c r="AX41" i="3"/>
  <c r="BB41" i="3"/>
  <c r="P41" i="3"/>
  <c r="AZ41" i="3"/>
  <c r="BC41" i="3" s="1"/>
  <c r="BB40" i="3"/>
  <c r="BC40" i="3" s="1"/>
  <c r="BB26" i="3"/>
  <c r="AZ26" i="3"/>
  <c r="P26" i="3"/>
  <c r="BA25" i="3"/>
  <c r="AG25" i="3"/>
  <c r="AZ25" i="3"/>
  <c r="BC25" i="3" s="1"/>
  <c r="P25" i="3"/>
  <c r="AG23" i="3"/>
  <c r="BA23" i="3"/>
  <c r="BA19" i="3"/>
  <c r="BB13" i="3"/>
  <c r="AX13" i="3"/>
  <c r="BB12" i="3"/>
  <c r="AX11" i="3"/>
  <c r="BB11" i="3"/>
  <c r="BA11" i="3"/>
  <c r="AG11" i="3"/>
  <c r="AZ9" i="3"/>
  <c r="BC9" i="3" s="1"/>
  <c r="P9" i="3"/>
  <c r="BA8" i="3"/>
  <c r="AG8" i="3"/>
  <c r="BA30" i="3"/>
  <c r="BC30" i="3" s="1"/>
  <c r="AG30" i="3"/>
  <c r="P30" i="3"/>
  <c r="AG59" i="3"/>
  <c r="BA59" i="3"/>
  <c r="BC59" i="3" s="1"/>
  <c r="BA57" i="3"/>
  <c r="AG57" i="3"/>
  <c r="P57" i="3"/>
  <c r="P59" i="3"/>
  <c r="AZ56" i="3"/>
  <c r="BC56" i="3" s="1"/>
  <c r="BA51" i="3"/>
  <c r="BA7" i="3"/>
  <c r="AZ57" i="3"/>
  <c r="BC57" i="3" s="1"/>
  <c r="P15" i="3"/>
  <c r="P16" i="3"/>
  <c r="P58" i="3"/>
  <c r="AX26" i="3"/>
  <c r="AZ28" i="3"/>
  <c r="BB29" i="3"/>
  <c r="AX29" i="3"/>
  <c r="AZ29" i="3"/>
  <c r="BC29" i="3" s="1"/>
  <c r="P29" i="3"/>
  <c r="BB28" i="3"/>
  <c r="AX28" i="3"/>
  <c r="AX27" i="3"/>
  <c r="BA26" i="3"/>
  <c r="AX23" i="3"/>
  <c r="AG21" i="3"/>
  <c r="BA21" i="3"/>
  <c r="BB20" i="3"/>
  <c r="AX20" i="3"/>
  <c r="AX18" i="3"/>
  <c r="BB18" i="3"/>
  <c r="P18" i="3"/>
  <c r="AG17" i="3"/>
  <c r="BA17" i="3"/>
  <c r="AX16" i="3"/>
  <c r="BB16" i="3"/>
  <c r="AG15" i="3"/>
  <c r="BA15" i="3"/>
  <c r="P14" i="3"/>
  <c r="AZ14" i="3"/>
  <c r="BC14" i="3" s="1"/>
  <c r="P10" i="3"/>
  <c r="AZ10" i="3"/>
  <c r="AZ8" i="3"/>
  <c r="P8" i="3"/>
  <c r="BB7" i="3"/>
  <c r="AX7" i="3"/>
  <c r="P7" i="3"/>
  <c r="BB52" i="3"/>
  <c r="BB22" i="3"/>
  <c r="BB19" i="3"/>
  <c r="AG52" i="3"/>
  <c r="AG49" i="3"/>
  <c r="AG9" i="3"/>
  <c r="AX30" i="3"/>
  <c r="BA48" i="3"/>
  <c r="BA10" i="3"/>
  <c r="BA14" i="3"/>
  <c r="AZ52" i="3"/>
  <c r="AG24" i="3"/>
  <c r="P27" i="3"/>
  <c r="AX24" i="3"/>
  <c r="AZ24" i="3"/>
  <c r="BC24" i="3" s="1"/>
  <c r="BB21" i="3"/>
  <c r="AX21" i="3"/>
  <c r="P17" i="3"/>
  <c r="AZ17" i="3"/>
  <c r="BC17" i="3" s="1"/>
  <c r="AG16" i="3"/>
  <c r="BA16" i="3"/>
  <c r="BC16" i="3" s="1"/>
  <c r="AX15" i="3"/>
  <c r="BB15" i="3"/>
  <c r="AZ13" i="3"/>
  <c r="AZ11" i="3"/>
  <c r="BC11" i="3" s="1"/>
  <c r="P11" i="3"/>
  <c r="AX8" i="3"/>
  <c r="BB8" i="3"/>
  <c r="BC7" i="3"/>
  <c r="AG58" i="3"/>
  <c r="BA58" i="3"/>
  <c r="P13" i="3"/>
  <c r="BA28" i="3"/>
  <c r="AZ48" i="3"/>
  <c r="AZ20" i="3"/>
  <c r="BC20" i="3" s="1"/>
  <c r="AG55" i="3"/>
  <c r="AX12" i="3"/>
  <c r="AX10" i="3"/>
  <c r="AZ23" i="3"/>
  <c r="BC23" i="3" s="1"/>
  <c r="AG26" i="3"/>
  <c r="BA13" i="3"/>
  <c r="AG19" i="3"/>
  <c r="BC62" i="3"/>
  <c r="P40" i="3"/>
  <c r="AX37" i="3"/>
  <c r="AG36" i="3"/>
  <c r="P36" i="3"/>
  <c r="AX34" i="3"/>
  <c r="AZ33" i="3"/>
  <c r="BC33" i="3" s="1"/>
  <c r="AZ32" i="3"/>
  <c r="BC32" i="3" s="1"/>
  <c r="P31" i="3"/>
  <c r="AZ31" i="3"/>
  <c r="BC31" i="3" s="1"/>
  <c r="BA39" i="3"/>
  <c r="AZ38" i="3"/>
  <c r="BC38" i="3" s="1"/>
  <c r="AG38" i="3"/>
  <c r="AX40" i="3"/>
  <c r="BC17" i="2"/>
  <c r="BC52" i="2"/>
  <c r="BC61" i="2"/>
  <c r="BC63" i="8"/>
  <c r="BC15" i="8"/>
  <c r="BB39" i="3"/>
  <c r="BB37" i="3"/>
  <c r="BC37" i="3" s="1"/>
  <c r="AG33" i="3"/>
  <c r="P34" i="3"/>
  <c r="P32" i="3"/>
  <c r="P33" i="3"/>
  <c r="BC13" i="2"/>
  <c r="BC9" i="2"/>
  <c r="BC24" i="2"/>
  <c r="BC35" i="2"/>
  <c r="AZ39" i="3"/>
  <c r="BC39" i="3" s="1"/>
  <c r="AX70" i="2"/>
  <c r="AZ70" i="2"/>
  <c r="BC70" i="2" s="1"/>
  <c r="BC28" i="3" l="1"/>
  <c r="BC12" i="3"/>
  <c r="BC21" i="3"/>
  <c r="BC13" i="3"/>
  <c r="BC8" i="3"/>
  <c r="BC26" i="3"/>
  <c r="BC51" i="3"/>
  <c r="BC22" i="3"/>
  <c r="BC52" i="3"/>
  <c r="BC10" i="3"/>
  <c r="BC15" i="3"/>
  <c r="BC54" i="3"/>
  <c r="BC19" i="3"/>
  <c r="BC48" i="3"/>
  <c r="BC55" i="3"/>
  <c r="BC58" i="3"/>
</calcChain>
</file>

<file path=xl/sharedStrings.xml><?xml version="1.0" encoding="utf-8"?>
<sst xmlns="http://schemas.openxmlformats.org/spreadsheetml/2006/main" count="520" uniqueCount="119">
  <si>
    <t>Japan</t>
  </si>
  <si>
    <t>Kodiak</t>
  </si>
  <si>
    <t>Cook Inlet</t>
  </si>
  <si>
    <t>PWS</t>
  </si>
  <si>
    <t>SEAK</t>
  </si>
  <si>
    <t>Year</t>
  </si>
  <si>
    <t>Kod</t>
  </si>
  <si>
    <t>CI</t>
  </si>
  <si>
    <t>Western Alaska</t>
  </si>
  <si>
    <t>Prince William Sound</t>
  </si>
  <si>
    <t>EKam</t>
  </si>
  <si>
    <t>WKam</t>
  </si>
  <si>
    <t>M&amp;I</t>
  </si>
  <si>
    <t>WAK</t>
  </si>
  <si>
    <t>SPen</t>
  </si>
  <si>
    <t>NBC</t>
  </si>
  <si>
    <t>SBC</t>
  </si>
  <si>
    <t>Russia: Mainland &amp; Islands</t>
  </si>
  <si>
    <t>Southeast Alaska</t>
  </si>
  <si>
    <t>Regional name</t>
  </si>
  <si>
    <t>Abbreviation</t>
  </si>
  <si>
    <t>Northern British Columbia</t>
  </si>
  <si>
    <t>Western Kamchatka</t>
  </si>
  <si>
    <t>Eastern Kamchatka</t>
  </si>
  <si>
    <t>Southern Alaska Peninsula</t>
  </si>
  <si>
    <t>-</t>
  </si>
  <si>
    <t>Japan &amp; South Korea</t>
  </si>
  <si>
    <t xml:space="preserve">"-" is shown if some fish may be present but no data are available.  </t>
  </si>
  <si>
    <t>Pink</t>
  </si>
  <si>
    <t>Chum</t>
  </si>
  <si>
    <t>Sockeye</t>
  </si>
  <si>
    <t>Korea</t>
  </si>
  <si>
    <t>WA</t>
  </si>
  <si>
    <t>WC</t>
  </si>
  <si>
    <t>Washington State</t>
  </si>
  <si>
    <t>West Coast USA</t>
  </si>
  <si>
    <t>Southern British Columbia</t>
  </si>
  <si>
    <t>Total</t>
  </si>
  <si>
    <t>F</t>
  </si>
  <si>
    <t>TOTAL</t>
  </si>
  <si>
    <t>Return Year</t>
  </si>
  <si>
    <t xml:space="preserve"> </t>
  </si>
  <si>
    <t>Which data set should one use?</t>
  </si>
  <si>
    <t>There are 6 data tabs:</t>
  </si>
  <si>
    <t>For instance, if one is looking at potential competition effects with multiple salmon species, recognize that numerical return estimates will tend to inflate the potential importance of small short-lived Pink Salmon. If one is looking at competition effects only with Pink Salmon, return estimates for Pink Salmon only are probably most appropriate. Salmon recruit to fisheries primarily in their final year but younger salmon can have important effects on ecosystem dynamics that are ignored with return estimates. Therefore, biomass estimates of mature and younger salmon may be a further improvement, particularly for relatively long-lived Chum Salmon.</t>
  </si>
  <si>
    <t xml:space="preserve">Natural-origin Pink Salmon </t>
  </si>
  <si>
    <t xml:space="preserve">Hatchery Pink Salmon </t>
  </si>
  <si>
    <t>Total Pink Salmon adult biomass</t>
  </si>
  <si>
    <t>Total Pink Salmon adult and immature biomass</t>
  </si>
  <si>
    <t>Total Chum Salmon adult and immature biomass</t>
  </si>
  <si>
    <t xml:space="preserve">When assessing potential competition effects, various factors should be considered before deciding which data type to use.  Feeding preferences differ among sockeye, pink, and Chum Salmon and effects may be primarily a direct response of exploitative competition or via the food chain. There are also strengths and weaknesses of the various abundance indices and the methods used to derive them that should be considered. </t>
  </si>
  <si>
    <t xml:space="preserve">Natural-origin Chum Salmon </t>
  </si>
  <si>
    <t xml:space="preserve">Hatchery Chum Salmon </t>
  </si>
  <si>
    <t>Total Chum Salmon adult biomass</t>
  </si>
  <si>
    <t>Total Sockeye Salmon adult biomass</t>
  </si>
  <si>
    <t>Total Sockeye Salmon adult and immature biomass</t>
  </si>
  <si>
    <t xml:space="preserve">Natural-origin Sockeye Salmon </t>
  </si>
  <si>
    <t xml:space="preserve">Hatchery Sockeye Salmon </t>
  </si>
  <si>
    <t>Total Pink Salmon (hatchery-origin plus natural-origin)</t>
  </si>
  <si>
    <t>Total Chum Salmon  (hatchery-origin plus natural-origin)</t>
  </si>
  <si>
    <t>Total Sockeye Salmon   (hatchery-origin plus natural-origin)</t>
  </si>
  <si>
    <t xml:space="preserve">          Abundance (numbers of mature returning salmon) by species and area, natural-origin salmon, 1952-2005 return years</t>
  </si>
  <si>
    <t xml:space="preserve">          Abundance (numbers of mature returning salmon) by species and area, hatchery-origin salmon, 1952-2015 return years</t>
  </si>
  <si>
    <t xml:space="preserve">          Abundance (numbers of mature returning salmon) by species and area, natural-origin plus hatchery-origin salmon, 1952-2015 return years</t>
  </si>
  <si>
    <t xml:space="preserve">          Abundance (biomass of mature returning salmon) by species and area, natural-origin plus hatchery-origin salmon, 1952-2015 return years</t>
  </si>
  <si>
    <t>5.       Tables 17-20 Total biom (mat+young) 1952-2015</t>
  </si>
  <si>
    <t>We provide two main categories of salmon abundance: (1) return (catch plus escapement) estimates of hatchery- and natural-origin salmon (numerical and biomass) by species and region, and (2) total biomass estimates of mature and immature salmon by species and region (hatchery- and natural-origin combined).</t>
  </si>
  <si>
    <t xml:space="preserve">          Abundance (biomass of mature and immature salmon) by species and area, natural-origin plus hatchery-origin salmon, 1952-2015</t>
  </si>
  <si>
    <t>2.       Supplementary Tables 5-8 Hatchery ret (nos) 1952-2015</t>
  </si>
  <si>
    <t>4.       Supplementary Tables 13-16 Total ret (biomass) 1952-2015</t>
  </si>
  <si>
    <t>1.      Supplementary Tables 1-4  Nat-origin ret (nos) 1952-2015</t>
  </si>
  <si>
    <t>6.      Supplementary Tables 21-24  Long-term N Pacific time series</t>
  </si>
  <si>
    <t>Supplementary Table 1. Abundance (catch and escapement in millions of fish) of natural-origin Pink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</si>
  <si>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2. Abundance (catch and escapement in millions of fish) of natural-origin Chum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</si>
  <si>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3. Abundance (catch and escapement in millions of fish) of natural-origin Sockeye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WC = West Coast). Canadian spawning channel-produced fish are included.</t>
  </si>
  <si>
    <t xml:space="preserve">Supplementary Table 4. Total natural-origin salmon (millions of fish) returning to Asia and North America, 1952–2015. </t>
  </si>
  <si>
    <t>Supplementary Table 5. Abundance (catch and escapement in millions of fish) of hatchery-origin Pink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</si>
  <si>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6. Abundance (catch and escapement in millions of fish) of hatchery-origin Chum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</si>
  <si>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7. Abundance (catch and escapement in millions of fish) of hatchery-origin Sockeye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WC = West Coast).  Values do not include Canadian spawning channel Sockeye Salmon.</t>
  </si>
  <si>
    <t>Supplementary Table 8. Total hatchery-origin salmon (millions of fish) returning to Asia and North America, 1952–2015.</t>
  </si>
  <si>
    <t>Supplementary Table 9. Abundance (catch and escapement in millions of fish) of total (natural and hatchery origin) Pink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</si>
  <si>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10. Abundance (catch and escapement in millions of fish) of total (natural and hatchery origin) Chum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</si>
  <si>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11. Abundance (catch and escapement in millions of fish) of total (natural and hatchery origin) Sockeye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WC = West Coast).</t>
  </si>
  <si>
    <t>Supplementary Table 13. Biomass (catch and escapement in metric tons) of total Pink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</si>
  <si>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14. Biomass (catch and escapement in metric tons) of total Chum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</si>
  <si>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15. Biomass (catch and escapement in metric tons) of total Sockeye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WC = West Coast).</t>
  </si>
  <si>
    <t>Supplementary Table 16. Adult biomass (catch and escapement in thousands of metric tons) of each salmon species across the Pacific Rim, 1952–2015.</t>
  </si>
  <si>
    <t>Supplementary Table 17. Total biomass (metric tons) of mature and immature Pink Salmon in the North Pacific Ocean,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</si>
  <si>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18. Total biomass (metric tons) of mature and immature Chum Salmon in the North Pacific Ocean,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</si>
  <si>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19. Total biomass (metric tons) of mature and immature Sockeye Salmon in the North Pacific Ocean,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</si>
  <si>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20. Adult and immature biomass (catch and escapement in thousands of metric tons) of each species across the Pacific Rim, 1952–2015.</t>
  </si>
  <si>
    <t>Supplementary Table 21. Returns (catch and escapement in millions of fish) of each species to Asia and North America, 1925-2015.</t>
  </si>
  <si>
    <t xml:space="preserve">Supplementary Table 22. Returns (catch and escapement; biomass in thousands of metric tons) of each species to Asia and North America, 1925-2015. </t>
  </si>
  <si>
    <t xml:space="preserve">Supplementary Table 23. Total abundance (adult and immature salmon; biomass in thousands of metric tons) of each species to Asia and North America, 1925-2015. </t>
  </si>
  <si>
    <t>Supplementary Table 24. Average computed adult salmon weight (kg), 1925-2015.</t>
  </si>
  <si>
    <t>Supplementary Table 17. Total biomass (metric tons) of mature and immature Pink Salmon in the North Pacific Ocean, 1952-2015.</t>
  </si>
  <si>
    <t>Supplementary Table 18. Total biomass (metric tons) of mature and immature Chum Salmon in the North Pacific Ocean, 1952-2015.</t>
  </si>
  <si>
    <t>Supplementary Table 19. Total biomass (metric tons) of mature and immature Sockeye Salmon in the North Pacific Ocean, 1952-2015.</t>
  </si>
  <si>
    <t>Supplementary Table (ST) Captions</t>
  </si>
  <si>
    <t xml:space="preserve">          Abundance of adult salmon (numbers and biomass), 1925-2015 return years, North Pacific Ocean.  Abundance of all salmon (biomass of mature returning plus immature), 1925-2015 return years, North Pacific Ocean. Computed fish weights, 1925-2015, North Pacific Ocean</t>
  </si>
  <si>
    <t>3.       Supplementary Tables 9-12 Total ret (nos) 1952-2015</t>
  </si>
  <si>
    <t>Supplementary Table 1. Abundance (catch and escapement in millions of fish) of natural-origin Pink Salmon returning to regions of Asia and North America, 1952-2015.</t>
  </si>
  <si>
    <t>Supplementary Table 2. Abundance (catch and escapement in millions of fish) of natural-origin Chum Salmon returning to regions of Asia and North America, 1952-2015.</t>
  </si>
  <si>
    <t>Supplementary Table 3. Abundance (catch and escapement in millions of fish) of natural-origin Sockeye Salmon returning to regions of Asia and North America, 1952-2015. Canadian spawning channel produced fish are included.</t>
  </si>
  <si>
    <t>Supplementary Table 4. Total natural-origin salmon (millions of fish) returning to Asia and North America, 1952–2015.</t>
  </si>
  <si>
    <t xml:space="preserve">Supplementary Table 12. Total natural and hatchery origin salmon (millions of fish) returning to Asia and North America, 1952-2015. </t>
  </si>
  <si>
    <t>Supplementary Table 5. Abundance (catch and escapement in millions of fish) of hatchery-origin Pink Salmon returning  to regions of Asia and North America, 1952-2015.</t>
  </si>
  <si>
    <t>Supplementary Table 6. Abundance (catch and escapement in millions of fish) of hatchery-origin Chum Salmon returning  to regions of Asia and North America, 1952-2015.</t>
  </si>
  <si>
    <t>Supplementary Table 7. Abundance (catch and escapement in millions of fish) of hatchery-origin Sockeye Salmon returning to regions of Asia and North America, 1952-2015.  Values do not include Canadian spawning channel Sockeye Salmon.</t>
  </si>
  <si>
    <t>Supplementary Table 9. Abundance (catch and escapement in millions of fish) of total Pink Salmon returning to regions of Asia and North America, 1952-2015.</t>
  </si>
  <si>
    <t>Supplementary Table 10. Abundance (catch and escapement in millions of fish) of total Chum Salmon returning to regions of Asia and North America, 1952-2015.</t>
  </si>
  <si>
    <t>Supplementary Table 11. Abundance (catch and escapement in millions of fish) of total Sockeye Salmon returning to regions of Asia and North America, 1952-2015.</t>
  </si>
  <si>
    <t>Supplementary Table 12. Total natural and hatchery origin salmon  (millions of fish) returning to Asia and North America, 1952-2015.</t>
  </si>
  <si>
    <t>Supplementary Table 13. Biomass (catch and escapement in metric tons) of total Pink Salmon returning  to regions of Asia and North America, 1952-2015.</t>
  </si>
  <si>
    <t>Supplementary Table 14. Biomass (catch and escapement in metric ton) of total  Chum Salmon returning to regions of Asia and North America, 1952-2015.</t>
  </si>
  <si>
    <t>Supplementary Table 15. Biomass (catch and escapement in metric tons) of total  Sockeye Salmon returning  to regions of Asia and North America, 1952-2015.</t>
  </si>
  <si>
    <t>Supplementary Table 16. Adult biomass (catch and escapement in thousands of metric tons) of each species across the Pacific Rim, 1952-2015.</t>
  </si>
  <si>
    <t>Supplementary Table 20. Adult and immature biomass (catch and escapement in thousands of metric tons) of each species across the Pacific Rim, 1952-2015.</t>
  </si>
  <si>
    <t xml:space="preserve">These data have been updated and revised to accompany the 2018 paper by Greg Ruggerone and Jim Irvine, entitled "Numbers and biomass of natural- and hatchery-origin Pink, Chum, and Sockeye Salmon in the North Pacific Ocean, 1925-2015" in Marine and Coastal Fisheries: Dynamics, Management, and Ecosystem Science 10. DOI: 10.1002/mcf2.10023.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</si>
</sst>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26">
    <font>
      <sz val="10"/>
      <name val="Verdana"/>
    </font>
    <font>
      <b/>
      <sz val="10"/>
      <name val="Verdana"/>
      <family val="2"/>
    </font>
    <font>
      <sz val="10"/>
      <name val="Verdana"/>
      <family val="2"/>
    </font>
    <font>
      <sz val="8"/>
      <name val="Verdana"/>
      <family val="2"/>
    </font>
    <font>
      <sz val="12"/>
      <name val="Verdana"/>
      <family val="2"/>
    </font>
    <font>
      <sz val="12"/>
      <name val="Times New Roman"/>
      <family val="1"/>
    </font>
    <font>
      <b/>
      <sz val="10"/>
      <color indexed="10"/>
      <name val="Verdana"/>
      <family val="2"/>
    </font>
    <font>
      <sz val="14"/>
      <name val="Verdana"/>
      <family val="2"/>
    </font>
    <font>
      <b/>
      <sz val="14"/>
      <name val="Verdana"/>
      <family val="2"/>
    </font>
    <font>
      <b/>
      <u/>
      <sz val="14"/>
      <name val="Verdana"/>
      <family val="2"/>
    </font>
    <font>
      <u/>
      <sz val="14"/>
      <name val="Verdana"/>
      <family val="2"/>
    </font>
    <font>
      <b/>
      <u/>
      <sz val="12"/>
      <name val="Verdana"/>
      <family val="2"/>
    </font>
    <font>
      <b/>
      <sz val="12"/>
      <name val="Verdana"/>
      <family val="2"/>
    </font>
    <font>
      <u/>
      <sz val="12"/>
      <name val="Verdana"/>
      <family val="2"/>
    </font>
    <font>
      <sz val="10"/>
      <name val="Verdana"/>
      <family val="2"/>
    </font>
    <font>
      <sz val="14"/>
      <name val="ＭＳ Ｐゴシック"/>
      <family val="3"/>
      <charset val="128"/>
    </font>
    <font>
      <sz val="10"/>
      <name val="Verdana"/>
      <family val="2"/>
    </font>
    <font>
      <sz val="11"/>
      <name val="Cambria"/>
      <family val="1"/>
    </font>
    <font>
      <sz val="12"/>
      <name val="Calibri"/>
      <family val="2"/>
    </font>
    <font>
      <sz val="12"/>
      <color theme="1"/>
      <name val="Verdana"/>
      <family val="2"/>
    </font>
    <font>
      <sz val="11"/>
      <color rgb="FFFF0000"/>
      <name val="Calibri"/>
      <family val="2"/>
    </font>
    <font>
      <u/>
      <sz val="10"/>
      <color theme="10"/>
      <name val="Verdana"/>
      <family val="2"/>
    </font>
    <font>
      <u/>
      <sz val="10"/>
      <color theme="11"/>
      <name val="Verdana"/>
      <family val="2"/>
    </font>
    <font>
      <b/>
      <sz val="12"/>
      <name val="Calibri"/>
      <family val="2"/>
    </font>
    <font>
      <sz val="12"/>
      <name val="Calibri"/>
      <family val="2"/>
      <scheme val="minor"/>
    </font>
    <font>
      <sz val="10"/>
      <name val="Calibri"/>
      <family val="2"/>
      <scheme val="minor"/>
    </font>
  </fonts>
  <fills count="6">
    <fill>
      <patternFill patternType="none"/>
    </fill>
    <fill>
      <patternFill patternType="gray125"/>
    </fill>
    <fill>
      <patternFill patternType="solid">
        <fgColor indexed="13"/>
        <bgColor indexed="64"/>
      </patternFill>
    </fill>
    <fill>
      <patternFill patternType="solid">
        <fgColor indexed="45"/>
        <bgColor indexed="64"/>
      </patternFill>
    </fill>
    <fill>
      <patternFill patternType="solid">
        <fgColor indexed="10"/>
        <bgColor indexed="64"/>
      </patternFill>
    </fill>
    <fill>
      <patternFill patternType="solid">
        <fgColor theme="0"/>
        <bgColor indexed="64"/>
      </patternFill>
    </fill>
  </fills>
  <borders count="3">
    <border>
      <left/>
      <right/>
      <top/>
      <bottom/>
      <diagonal/>
    </border>
    <border>
      <left/>
      <right/>
      <top style="thin">
        <color auto="1"/>
      </top>
      <bottom style="thin">
        <color auto="1"/>
      </bottom>
      <diagonal/>
    </border>
    <border>
      <left/>
      <right/>
      <top/>
      <bottom style="thin">
        <color auto="1"/>
      </bottom>
      <diagonal/>
    </border>
  </borders>
  <cellStyleXfs count="91">
    <xf numFmtId="0" fontId="0" fillId="0" borderId="0"/>
    <xf numFmtId="43" fontId="2" fillId="0" borderId="0" applyFont="0" applyFill="0" applyBorder="0" applyAlignment="0" applyProtection="0"/>
    <xf numFmtId="40" fontId="15" fillId="0" borderId="0" applyFont="0" applyFill="0" applyBorder="0" applyAlignment="0" applyProtection="0"/>
    <xf numFmtId="0" fontId="14" fillId="0" borderId="0"/>
    <xf numFmtId="9" fontId="14"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97">
    <xf numFmtId="0" fontId="0" fillId="0" borderId="0" xfId="0"/>
    <xf numFmtId="0" fontId="0" fillId="2" borderId="0" xfId="0" applyFill="1"/>
    <xf numFmtId="0" fontId="4" fillId="0" borderId="1" xfId="0" applyFont="1" applyBorder="1" applyAlignment="1">
      <alignment horizontal="right"/>
    </xf>
    <xf numFmtId="0" fontId="4" fillId="0" borderId="1" xfId="0" applyFont="1" applyFill="1" applyBorder="1" applyAlignment="1">
      <alignment horizontal="center"/>
    </xf>
    <xf numFmtId="1" fontId="4" fillId="0" borderId="0" xfId="0" applyNumberFormat="1" applyFont="1" applyFill="1" applyBorder="1"/>
    <xf numFmtId="164" fontId="4" fillId="0" borderId="0" xfId="0" applyNumberFormat="1" applyFont="1"/>
    <xf numFmtId="0" fontId="4" fillId="0" borderId="0" xfId="0" applyFont="1" applyBorder="1" applyAlignment="1">
      <alignment horizontal="right"/>
    </xf>
    <xf numFmtId="0" fontId="5" fillId="0" borderId="0" xfId="0" applyFont="1"/>
    <xf numFmtId="0" fontId="4" fillId="0" borderId="0" xfId="0" applyFont="1"/>
    <xf numFmtId="0" fontId="4" fillId="0" borderId="0" xfId="0" applyFont="1" applyAlignment="1">
      <alignment horizontal="right"/>
    </xf>
    <xf numFmtId="0" fontId="4" fillId="0" borderId="0" xfId="0" applyFont="1" applyBorder="1"/>
    <xf numFmtId="0" fontId="4" fillId="0" borderId="1" xfId="0" applyFont="1" applyFill="1" applyBorder="1" applyAlignment="1">
      <alignment horizontal="left"/>
    </xf>
    <xf numFmtId="164" fontId="4" fillId="0" borderId="0" xfId="0" applyNumberFormat="1" applyFont="1" applyAlignment="1">
      <alignment horizontal="center"/>
    </xf>
    <xf numFmtId="0" fontId="6" fillId="0" borderId="0" xfId="0" applyFont="1"/>
    <xf numFmtId="0" fontId="7" fillId="0" borderId="0" xfId="0" applyFont="1"/>
    <xf numFmtId="0" fontId="7" fillId="2" borderId="0" xfId="0" applyFont="1" applyFill="1"/>
    <xf numFmtId="0" fontId="8" fillId="3" borderId="0" xfId="0" applyFont="1" applyFill="1"/>
    <xf numFmtId="0" fontId="8" fillId="2" borderId="0" xfId="0" applyFont="1" applyFill="1"/>
    <xf numFmtId="0" fontId="7" fillId="4" borderId="0" xfId="0" applyFont="1" applyFill="1"/>
    <xf numFmtId="0" fontId="9" fillId="3" borderId="0" xfId="0" applyFont="1" applyFill="1"/>
    <xf numFmtId="0" fontId="9" fillId="2" borderId="0" xfId="0" applyFont="1" applyFill="1"/>
    <xf numFmtId="0" fontId="10" fillId="4" borderId="0" xfId="0" applyFont="1" applyFill="1"/>
    <xf numFmtId="0" fontId="11" fillId="3" borderId="0" xfId="0" applyFont="1" applyFill="1"/>
    <xf numFmtId="0" fontId="12" fillId="3" borderId="0" xfId="0" applyFont="1" applyFill="1"/>
    <xf numFmtId="0" fontId="11" fillId="2" borderId="0" xfId="0" applyFont="1" applyFill="1"/>
    <xf numFmtId="0" fontId="4" fillId="2" borderId="0" xfId="0" applyFont="1" applyFill="1"/>
    <xf numFmtId="0" fontId="12" fillId="2" borderId="0" xfId="0" applyFont="1" applyFill="1"/>
    <xf numFmtId="0" fontId="13" fillId="4" borderId="0" xfId="0" applyFont="1" applyFill="1"/>
    <xf numFmtId="0" fontId="4" fillId="4" borderId="0" xfId="0" applyFont="1" applyFill="1"/>
    <xf numFmtId="164" fontId="4" fillId="0" borderId="0" xfId="0" applyNumberFormat="1" applyFont="1" applyBorder="1"/>
    <xf numFmtId="0" fontId="4" fillId="0" borderId="2" xfId="0" applyFont="1" applyBorder="1" applyAlignment="1">
      <alignment horizontal="right"/>
    </xf>
    <xf numFmtId="0" fontId="4" fillId="0" borderId="2" xfId="0" applyFont="1" applyBorder="1"/>
    <xf numFmtId="1" fontId="4" fillId="0" borderId="2" xfId="0" applyNumberFormat="1" applyFont="1" applyFill="1" applyBorder="1"/>
    <xf numFmtId="164" fontId="4" fillId="0" borderId="2" xfId="0" applyNumberFormat="1" applyFont="1" applyBorder="1"/>
    <xf numFmtId="164" fontId="4" fillId="0" borderId="2" xfId="0" applyNumberFormat="1" applyFont="1" applyBorder="1" applyAlignment="1">
      <alignment horizontal="center"/>
    </xf>
    <xf numFmtId="1" fontId="4" fillId="0" borderId="2" xfId="0" applyNumberFormat="1" applyFont="1" applyBorder="1"/>
    <xf numFmtId="0" fontId="2" fillId="0" borderId="0" xfId="0" applyFont="1"/>
    <xf numFmtId="1" fontId="4" fillId="0" borderId="0" xfId="0" applyNumberFormat="1" applyFont="1" applyBorder="1"/>
    <xf numFmtId="164" fontId="4" fillId="0" borderId="0" xfId="0" applyNumberFormat="1" applyFont="1" applyBorder="1" applyAlignment="1">
      <alignment horizontal="center"/>
    </xf>
    <xf numFmtId="164" fontId="4" fillId="0" borderId="0" xfId="0" applyNumberFormat="1" applyFont="1" applyFill="1" applyBorder="1"/>
    <xf numFmtId="0" fontId="4" fillId="0" borderId="2" xfId="0" applyFont="1" applyBorder="1" applyAlignment="1">
      <alignment horizontal="center"/>
    </xf>
    <xf numFmtId="164" fontId="4" fillId="0" borderId="1" xfId="0" applyNumberFormat="1" applyFont="1" applyBorder="1" applyAlignment="1">
      <alignment horizontal="right"/>
    </xf>
    <xf numFmtId="164" fontId="8" fillId="3" borderId="0" xfId="0" applyNumberFormat="1" applyFont="1" applyFill="1"/>
    <xf numFmtId="164" fontId="4" fillId="0" borderId="2" xfId="0" applyNumberFormat="1" applyFont="1" applyFill="1" applyBorder="1"/>
    <xf numFmtId="0" fontId="1" fillId="0" borderId="0" xfId="0" applyFont="1"/>
    <xf numFmtId="0" fontId="4" fillId="0" borderId="1" xfId="0" applyFont="1" applyBorder="1" applyAlignment="1">
      <alignment horizontal="center"/>
    </xf>
    <xf numFmtId="0" fontId="4" fillId="5" borderId="0" xfId="0" applyFont="1" applyFill="1" applyBorder="1"/>
    <xf numFmtId="0" fontId="4" fillId="5" borderId="0" xfId="0" applyFont="1" applyFill="1"/>
    <xf numFmtId="1" fontId="4" fillId="0" borderId="0" xfId="0" applyNumberFormat="1" applyFont="1"/>
    <xf numFmtId="3" fontId="4" fillId="0" borderId="0" xfId="0" applyNumberFormat="1" applyFont="1"/>
    <xf numFmtId="3" fontId="4" fillId="0" borderId="0" xfId="2" applyNumberFormat="1" applyFont="1" applyFill="1" applyAlignment="1">
      <alignment wrapText="1"/>
    </xf>
    <xf numFmtId="3" fontId="4" fillId="0" borderId="0" xfId="0" applyNumberFormat="1" applyFont="1" applyBorder="1"/>
    <xf numFmtId="3" fontId="19" fillId="0" borderId="0" xfId="0" applyNumberFormat="1" applyFont="1"/>
    <xf numFmtId="3" fontId="4" fillId="0" borderId="2" xfId="0" applyNumberFormat="1" applyFont="1" applyBorder="1"/>
    <xf numFmtId="3" fontId="4" fillId="0" borderId="2" xfId="2" applyNumberFormat="1" applyFont="1" applyFill="1" applyBorder="1" applyAlignment="1">
      <alignment wrapText="1"/>
    </xf>
    <xf numFmtId="3" fontId="19" fillId="0" borderId="2" xfId="0" applyNumberFormat="1" applyFont="1" applyBorder="1"/>
    <xf numFmtId="3" fontId="4" fillId="0" borderId="0" xfId="1" applyNumberFormat="1" applyFont="1"/>
    <xf numFmtId="3" fontId="4" fillId="0" borderId="2" xfId="1" applyNumberFormat="1" applyFont="1" applyBorder="1"/>
    <xf numFmtId="0" fontId="4" fillId="0" borderId="0" xfId="0" applyFont="1" applyFill="1"/>
    <xf numFmtId="3" fontId="0" fillId="0" borderId="0" xfId="0" applyNumberFormat="1"/>
    <xf numFmtId="2" fontId="4" fillId="0" borderId="0" xfId="0" applyNumberFormat="1" applyFont="1"/>
    <xf numFmtId="2" fontId="4" fillId="0" borderId="2" xfId="0" applyNumberFormat="1" applyFont="1" applyBorder="1"/>
    <xf numFmtId="3" fontId="4" fillId="0" borderId="0" xfId="0" applyNumberFormat="1" applyFont="1" applyFill="1"/>
    <xf numFmtId="3" fontId="4" fillId="0" borderId="2" xfId="0" applyNumberFormat="1" applyFont="1" applyFill="1" applyBorder="1"/>
    <xf numFmtId="0" fontId="17" fillId="0" borderId="0" xfId="0" applyFont="1"/>
    <xf numFmtId="0" fontId="0" fillId="0" borderId="0" xfId="0" applyAlignment="1">
      <alignment wrapText="1"/>
    </xf>
    <xf numFmtId="0" fontId="16" fillId="0" borderId="0" xfId="0" applyFont="1"/>
    <xf numFmtId="164" fontId="18" fillId="0" borderId="0" xfId="0" applyNumberFormat="1" applyFont="1" applyFill="1" applyBorder="1"/>
    <xf numFmtId="0" fontId="16" fillId="0" borderId="0" xfId="0" applyFont="1" applyBorder="1"/>
    <xf numFmtId="0" fontId="4" fillId="5" borderId="1" xfId="0" applyFont="1" applyFill="1" applyBorder="1" applyAlignment="1">
      <alignment horizontal="right"/>
    </xf>
    <xf numFmtId="0" fontId="0" fillId="0" borderId="0" xfId="0" applyFont="1"/>
    <xf numFmtId="0" fontId="20" fillId="0" borderId="0" xfId="0" applyFont="1"/>
    <xf numFmtId="0" fontId="4" fillId="0" borderId="0" xfId="0" applyFont="1" applyAlignment="1">
      <alignment wrapText="1"/>
    </xf>
    <xf numFmtId="0" fontId="4" fillId="5" borderId="0" xfId="0" applyFont="1" applyFill="1" applyAlignment="1">
      <alignment horizontal="right"/>
    </xf>
    <xf numFmtId="0" fontId="16" fillId="0" borderId="0" xfId="0" applyFont="1" applyAlignment="1">
      <alignment horizontal="right"/>
    </xf>
    <xf numFmtId="0" fontId="8" fillId="4" borderId="0" xfId="0" applyFont="1" applyFill="1"/>
    <xf numFmtId="0" fontId="12" fillId="4" borderId="0" xfId="0" applyFont="1" applyFill="1"/>
    <xf numFmtId="0" fontId="12" fillId="0" borderId="0" xfId="0" applyFont="1" applyAlignment="1">
      <alignment wrapText="1"/>
    </xf>
    <xf numFmtId="0" fontId="4" fillId="0" borderId="0" xfId="3" applyFont="1" applyFill="1"/>
    <xf numFmtId="0" fontId="23" fillId="0" borderId="0" xfId="0" applyFont="1" applyAlignment="1">
      <alignment vertical="center"/>
    </xf>
    <xf numFmtId="0" fontId="24" fillId="0" borderId="0" xfId="0" applyFont="1" applyAlignment="1">
      <alignment wrapText="1"/>
    </xf>
    <xf numFmtId="0" fontId="25" fillId="0" borderId="0" xfId="0" applyFont="1"/>
    <xf numFmtId="0" fontId="18" fillId="0" borderId="0" xfId="0" applyFont="1" applyAlignment="1">
      <alignment vertical="center"/>
    </xf>
    <xf numFmtId="0" fontId="18" fillId="0" borderId="0" xfId="0" applyFont="1"/>
    <xf numFmtId="3" fontId="0" fillId="0" borderId="0" xfId="0" applyNumberFormat="1" applyBorder="1"/>
    <xf numFmtId="0" fontId="0" fillId="0" borderId="0" xfId="0" applyBorder="1"/>
    <xf numFmtId="0" fontId="18" fillId="0" borderId="0" xfId="0" applyFont="1" applyAlignment="1">
      <alignment horizontal="left" vertical="center" wrapText="1"/>
    </xf>
    <xf numFmtId="0" fontId="18" fillId="0" borderId="0" xfId="0" applyFont="1" applyAlignment="1">
      <alignment horizontal="left" wrapText="1"/>
    </xf>
    <xf numFmtId="0" fontId="18" fillId="0" borderId="0" xfId="0" applyFont="1" applyAlignment="1">
      <alignment horizontal="left" vertical="center" wrapText="1"/>
    </xf>
    <xf numFmtId="0" fontId="18" fillId="0" borderId="0" xfId="0" applyFont="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4" fillId="5" borderId="0" xfId="0" applyFont="1" applyFill="1" applyBorder="1" applyAlignment="1">
      <alignment horizontal="left" wrapText="1"/>
    </xf>
    <xf numFmtId="0" fontId="4" fillId="5" borderId="2" xfId="0" applyFont="1" applyFill="1" applyBorder="1" applyAlignment="1">
      <alignment horizontal="left" wrapText="1"/>
    </xf>
    <xf numFmtId="0" fontId="4" fillId="5" borderId="0" xfId="3" applyFont="1" applyFill="1" applyBorder="1" applyAlignment="1">
      <alignment horizontal="left" wrapText="1"/>
    </xf>
    <xf numFmtId="0" fontId="4" fillId="5" borderId="2" xfId="3" applyFont="1" applyFill="1" applyBorder="1" applyAlignment="1">
      <alignment horizontal="left" wrapText="1"/>
    </xf>
    <xf numFmtId="0" fontId="4" fillId="5" borderId="0" xfId="0" applyFont="1" applyFill="1" applyAlignment="1">
      <alignment horizontal="left" wrapText="1"/>
    </xf>
  </cellXfs>
  <cellStyles count="91">
    <cellStyle name="Comma" xfId="1" builtinId="3"/>
    <cellStyle name="Comma 30" xfId="2"/>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 name="Normal 2" xfId="3"/>
    <cellStyle name="Percent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30691</xdr:colOff>
      <xdr:row>1</xdr:row>
      <xdr:rowOff>40428</xdr:rowOff>
    </xdr:from>
    <xdr:to>
      <xdr:col>10</xdr:col>
      <xdr:colOff>275204</xdr:colOff>
      <xdr:row>55</xdr:row>
      <xdr:rowOff>137160</xdr:rowOff>
    </xdr:to>
    <xdr:sp macro="" textlink="">
      <xdr:nvSpPr>
        <xdr:cNvPr id="2049" name="Text Box 1"/>
        <xdr:cNvSpPr txBox="1">
          <a:spLocks noChangeArrowheads="1"/>
        </xdr:cNvSpPr>
      </xdr:nvSpPr>
      <xdr:spPr bwMode="auto">
        <a:xfrm>
          <a:off x="868891" y="200448"/>
          <a:ext cx="7308253" cy="8768292"/>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lnSpc>
              <a:spcPts val="1400"/>
            </a:lnSpc>
            <a:defRPr sz="1000"/>
          </a:pPr>
          <a:r>
            <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The current dataset is described in the following manuscript:</a:t>
          </a:r>
        </a:p>
        <a:p>
          <a:pPr algn="l" rtl="0">
            <a:lnSpc>
              <a:spcPts val="1400"/>
            </a:lnSpc>
            <a:defRPr sz="1000"/>
          </a:pPr>
          <a:endPar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endParaRPr>
        </a:p>
        <a:p>
          <a:pPr algn="l" rtl="0">
            <a:lnSpc>
              <a:spcPts val="1400"/>
            </a:lnSpc>
            <a:defRPr sz="1000"/>
          </a:pPr>
          <a:r>
            <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Ruggerone, G.T., and J.R. Irvine. 2018.  Numbers and biomass of natural- and hatchery-origin Pink, Chum, and Sockeye salmon in the North Pacific Ocean, 1925-2015.  Marine and Coastal Fisheries: Dynamics, Management, and Ecosystem Science 10. DOI: 10.1002/mcf2.10023. </a:t>
          </a:r>
        </a:p>
        <a:p>
          <a:pPr algn="l" rtl="0">
            <a:lnSpc>
              <a:spcPts val="1400"/>
            </a:lnSpc>
            <a:defRPr sz="1000"/>
          </a:pPr>
          <a:endPar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endParaRPr>
        </a:p>
        <a:p>
          <a:pPr algn="l" rtl="0">
            <a:lnSpc>
              <a:spcPts val="1400"/>
            </a:lnSpc>
            <a:defRPr sz="1000"/>
          </a:pPr>
          <a:r>
            <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Previous versions of the data set were described in the following manuscripts:</a:t>
          </a:r>
        </a:p>
        <a:p>
          <a:pPr algn="l" rtl="0">
            <a:lnSpc>
              <a:spcPts val="1400"/>
            </a:lnSpc>
            <a:defRPr sz="1000"/>
          </a:pPr>
          <a:endPar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endParaRPr>
        </a:p>
        <a:p>
          <a:pPr marL="0" marR="0" indent="0" algn="l" defTabSz="914400" rtl="0" eaLnBrk="1" fontAlgn="auto" latinLnBrk="0" hangingPunct="1">
            <a:lnSpc>
              <a:spcPts val="1400"/>
            </a:lnSpc>
            <a:spcBef>
              <a:spcPts val="0"/>
            </a:spcBef>
            <a:spcAft>
              <a:spcPts val="0"/>
            </a:spcAft>
            <a:buClrTx/>
            <a:buSzTx/>
            <a:buFontTx/>
            <a:buNone/>
            <a:tabLst/>
            <a:defRPr sz="1000"/>
          </a:pPr>
          <a:r>
            <a:rPr lang="en-US" sz="1400">
              <a:effectLst/>
              <a:latin typeface="Verdana" panose="020B0604030504040204" pitchFamily="34" charset="0"/>
              <a:ea typeface="Verdana" panose="020B0604030504040204" pitchFamily="34" charset="0"/>
              <a:cs typeface="Verdana" panose="020B0604030504040204" pitchFamily="34" charset="0"/>
            </a:rPr>
            <a:t>Irvine, J.R. and G.T. Ruggerone. 2016. Provisional estimates of numbers and biomass for natural-origin and hatchery-origin pink, chum, and sockeye salmon in the North Pacific, 1952-2015. NPAFC Doc. 1660. 45 pp. (Available at http://www.npafc.org). </a:t>
          </a:r>
          <a:endParaRPr lang="en-CA" sz="1400">
            <a:effectLst/>
            <a:latin typeface="Verdana" panose="020B0604030504040204" pitchFamily="34" charset="0"/>
            <a:ea typeface="Verdana" panose="020B0604030504040204" pitchFamily="34" charset="0"/>
            <a:cs typeface="Verdana" panose="020B0604030504040204" pitchFamily="34" charset="0"/>
          </a:endParaRPr>
        </a:p>
        <a:p>
          <a:pPr algn="l" rtl="0">
            <a:lnSpc>
              <a:spcPts val="1400"/>
            </a:lnSpc>
            <a:defRPr sz="1000"/>
          </a:pPr>
          <a:endPar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endParaRPr>
        </a:p>
        <a:p>
          <a:pPr algn="l" rtl="0">
            <a:lnSpc>
              <a:spcPts val="1400"/>
            </a:lnSpc>
            <a:defRPr sz="1000"/>
          </a:pPr>
          <a:r>
            <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Ruggerone, G.T. and J.R. Irvine.  2015.  Provisional abundance estimates of adult hatchery and wild pink, chum, and sockeye salmon by region of the north pacific, 1952-2010.  NPAFC Doc. 1594.  28 pp. (Available at http://www.npafc.org). </a:t>
          </a:r>
        </a:p>
        <a:p>
          <a:pPr algn="l" rtl="0">
            <a:lnSpc>
              <a:spcPts val="1400"/>
            </a:lnSpc>
            <a:defRPr sz="1000"/>
          </a:pPr>
          <a:endParaRPr lang="en-US" sz="1400" b="0" i="0" u="none" strike="noStrike" baseline="0">
            <a:solidFill>
              <a:srgbClr val="000000"/>
            </a:solidFill>
            <a:latin typeface="Verdana"/>
            <a:ea typeface="Verdana"/>
            <a:cs typeface="Verdana"/>
          </a:endParaRPr>
        </a:p>
        <a:p>
          <a:pPr algn="l" rtl="0">
            <a:lnSpc>
              <a:spcPts val="1400"/>
            </a:lnSpc>
            <a:defRPr sz="1000"/>
          </a:pPr>
          <a:r>
            <a:rPr lang="en-US" sz="1400" b="0" i="0" u="none" strike="noStrike" baseline="0">
              <a:solidFill>
                <a:srgbClr val="000000"/>
              </a:solidFill>
              <a:latin typeface="Verdana"/>
              <a:ea typeface="Verdana"/>
              <a:cs typeface="Verdana"/>
            </a:rPr>
            <a:t>Ruggerone, G.T., R.M. Peterman, B. Dorner, and K.W. Myers.  2010.  Magnitude and trends in abundance of hatchery and wild pink, chum, and sockeye salmon in the North Pacific Ocean.  Marine and Coastal Fisheries: Dynamics, Management, and Ecosystem Science.  2:306-328.  Available: http://afsjournals.org/doi/full/10.1577/C09-054.1</a:t>
          </a:r>
        </a:p>
        <a:p>
          <a:pPr algn="l" rtl="0">
            <a:lnSpc>
              <a:spcPts val="1400"/>
            </a:lnSpc>
            <a:defRPr sz="1000"/>
          </a:pPr>
          <a:endParaRPr lang="en-US" sz="1400" b="0" i="0" u="none" strike="noStrike" baseline="0">
            <a:solidFill>
              <a:srgbClr val="000000"/>
            </a:solidFill>
            <a:latin typeface="Verdana"/>
            <a:ea typeface="Verdana"/>
            <a:cs typeface="Verdana"/>
          </a:endParaRPr>
        </a:p>
        <a:p>
          <a:pPr algn="l" rtl="0">
            <a:lnSpc>
              <a:spcPts val="1400"/>
            </a:lnSpc>
            <a:defRPr sz="1000"/>
          </a:pPr>
          <a:r>
            <a:rPr lang="en-US" sz="1400" b="0" i="0" u="none" strike="noStrike" baseline="0">
              <a:solidFill>
                <a:srgbClr val="000000"/>
              </a:solidFill>
              <a:latin typeface="Verdana"/>
              <a:ea typeface="Verdana"/>
              <a:cs typeface="Verdana"/>
            </a:rPr>
            <a:t>Ruggerone, G.T., R.M. Peterman, B. Dorner, K.W. Myers, and N. J. Mantua. 2010. Abundance of adult hatchery and wild salmon by region of the North Pacific. School of Aquatic and Fishery Sciences, University of Washington, SAFS-UW 1001.  Available: https://digital.lib.washington.edu/researchworks/handle/1773/16262</a:t>
          </a:r>
        </a:p>
        <a:p>
          <a:pPr algn="l" rtl="0">
            <a:lnSpc>
              <a:spcPts val="1400"/>
            </a:lnSpc>
            <a:defRPr sz="1000"/>
          </a:pPr>
          <a:endParaRPr lang="en-US" sz="1400" b="0" i="0" u="none" strike="noStrike" baseline="0">
            <a:solidFill>
              <a:srgbClr val="000000"/>
            </a:solidFill>
            <a:latin typeface="Verdana"/>
            <a:ea typeface="Verdana"/>
            <a:cs typeface="Verdana"/>
          </a:endParaRPr>
        </a:p>
        <a:p>
          <a:pPr algn="l" rtl="0">
            <a:lnSpc>
              <a:spcPts val="1400"/>
            </a:lnSpc>
            <a:defRPr sz="1000"/>
          </a:pPr>
          <a:r>
            <a:rPr lang="en-US" sz="1400" b="0" i="0" u="none" strike="noStrike" baseline="0">
              <a:solidFill>
                <a:srgbClr val="000000"/>
              </a:solidFill>
              <a:latin typeface="Verdana"/>
              <a:ea typeface="Verdana"/>
              <a:cs typeface="Verdana"/>
            </a:rPr>
            <a:t>Mantua, N. J., N. G. Taylor, G. T. Ruggerone, K. W. Myers, D. Preikshot, X. Augerot, N. D. Davis, B. Dorner, R. Hilborn, R. M. Peterman, P. Rand, D. Schindler, J. Stanford, R. V. Walker, and C. J. Walters. 2009. The salmon MALBEC project: a North Pacific-scale study to support salmon conservation planning. North Pacific Anadromous Fish Commission Bulletin 5:333-354. Available: http://www.npafc.org/new/pub_bulletin.html (September 2009).</a:t>
          </a:r>
        </a:p>
        <a:p>
          <a:pPr algn="l" rtl="0">
            <a:lnSpc>
              <a:spcPts val="1400"/>
            </a:lnSpc>
            <a:defRPr sz="1000"/>
          </a:pPr>
          <a:endParaRPr lang="en-US" sz="1400" b="0" i="0" u="none" strike="noStrike" baseline="0">
            <a:solidFill>
              <a:srgbClr val="000000"/>
            </a:solidFill>
            <a:latin typeface="Verdana"/>
            <a:ea typeface="Verdana"/>
            <a:cs typeface="Verdana"/>
          </a:endParaRPr>
        </a:p>
        <a:p>
          <a:pPr algn="l" rtl="0">
            <a:lnSpc>
              <a:spcPts val="1400"/>
            </a:lnSpc>
            <a:defRPr sz="1000"/>
          </a:pPr>
          <a:r>
            <a:rPr lang="en-US" sz="1400" b="0" i="0" u="none" strike="noStrike" baseline="0">
              <a:solidFill>
                <a:srgbClr val="000000"/>
              </a:solidFill>
              <a:latin typeface="Verdana"/>
              <a:ea typeface="Verdana"/>
              <a:cs typeface="Verdana"/>
            </a:rPr>
            <a:t>Use of these data and collaborations on research projects that use these data are welcome. If you plan to use the data, please contact the authors of the current manuscript to determine if a newer version of the dataset is available (GRuggerone@nrccorp.com) or Jim Irvine (james.irvine@dfo-mpo.gc.ca).</a:t>
          </a:r>
        </a:p>
        <a:p>
          <a:pPr algn="l" rtl="0">
            <a:lnSpc>
              <a:spcPts val="1500"/>
            </a:lnSpc>
            <a:defRPr sz="1000"/>
          </a:pPr>
          <a:endParaRPr lang="en-US" sz="1400" b="0" i="0" u="none" strike="noStrike" baseline="0">
            <a:solidFill>
              <a:srgbClr val="000000"/>
            </a:solidFill>
            <a:latin typeface="Verdana"/>
            <a:ea typeface="Verdana"/>
            <a:cs typeface="Verdana"/>
          </a:endParaRPr>
        </a:p>
        <a:p>
          <a:pPr algn="l" rtl="0">
            <a:lnSpc>
              <a:spcPts val="1500"/>
            </a:lnSpc>
            <a:defRPr sz="1000"/>
          </a:pPr>
          <a:r>
            <a:rPr lang="en-US" sz="1400" b="0" i="0" u="none" strike="noStrike" baseline="0">
              <a:solidFill>
                <a:srgbClr val="000000"/>
              </a:solidFill>
              <a:latin typeface="Verdana"/>
              <a:ea typeface="Verdana"/>
              <a:cs typeface="Verdana"/>
            </a:rPr>
            <a:t>Please see the above papers for methods and cautions regarding data quality, especially when examining data at the regional level.</a:t>
          </a:r>
        </a:p>
        <a:p>
          <a:pPr algn="l" rtl="0">
            <a:lnSpc>
              <a:spcPts val="1300"/>
            </a:lnSpc>
            <a:defRPr sz="1000"/>
          </a:pPr>
          <a:endParaRPr lang="en-US" sz="1400" b="0" i="0" u="none" strike="noStrike" baseline="0">
            <a:solidFill>
              <a:srgbClr val="000000"/>
            </a:solidFill>
            <a:latin typeface="Verdana"/>
            <a:ea typeface="Verdana"/>
            <a:cs typeface="Verdana"/>
          </a:endParaRPr>
        </a:p>
        <a:p>
          <a:pPr algn="l" rtl="0">
            <a:lnSpc>
              <a:spcPts val="1400"/>
            </a:lnSpc>
            <a:defRPr sz="1000"/>
          </a:pPr>
          <a:r>
            <a:rPr lang="en-US" sz="1400" b="0" i="0" u="none" strike="noStrike" baseline="0">
              <a:solidFill>
                <a:srgbClr val="000000"/>
              </a:solidFill>
              <a:latin typeface="Verdana"/>
              <a:ea typeface="Verdana"/>
              <a:cs typeface="Verdana"/>
            </a:rPr>
            <a:t>The values in this file supercede those published in earlier manuscripts and reports listed above.</a:t>
          </a:r>
        </a:p>
        <a:p>
          <a:pPr algn="l" rtl="0">
            <a:lnSpc>
              <a:spcPts val="1300"/>
            </a:lnSpc>
            <a:defRPr sz="1000"/>
          </a:pPr>
          <a:endParaRPr lang="en-US" sz="1400" b="0" i="0" u="none" strike="noStrike" baseline="0">
            <a:solidFill>
              <a:srgbClr val="000000"/>
            </a:solidFill>
            <a:latin typeface="Verdana"/>
            <a:ea typeface="Verdana"/>
            <a:cs typeface="Verdana"/>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7</xdr:row>
      <xdr:rowOff>126999</xdr:rowOff>
    </xdr:from>
    <xdr:to>
      <xdr:col>18</xdr:col>
      <xdr:colOff>63500</xdr:colOff>
      <xdr:row>38</xdr:row>
      <xdr:rowOff>85884</xdr:rowOff>
    </xdr:to>
    <xdr:pic>
      <xdr:nvPicPr>
        <xdr:cNvPr id="3390" name="Picture 3" descr="Macintosh HD:Users:gregruggerone:GregProjects:Jim Irvine project:2017 effort:Figures:Fig 1 Map.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80800" y="1282699"/>
          <a:ext cx="7886700" cy="557228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10</xdr:col>
      <xdr:colOff>76200</xdr:colOff>
      <xdr:row>38</xdr:row>
      <xdr:rowOff>177800</xdr:rowOff>
    </xdr:from>
    <xdr:to>
      <xdr:col>18</xdr:col>
      <xdr:colOff>38100</xdr:colOff>
      <xdr:row>59</xdr:row>
      <xdr:rowOff>47625</xdr:rowOff>
    </xdr:to>
    <xdr:sp macro="" textlink="">
      <xdr:nvSpPr>
        <xdr:cNvPr id="4" name="TextBox 3"/>
        <xdr:cNvSpPr txBox="1"/>
      </xdr:nvSpPr>
      <xdr:spPr>
        <a:xfrm>
          <a:off x="11557000" y="6946900"/>
          <a:ext cx="7785100" cy="3514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Figure 1.</a:t>
          </a:r>
          <a:r>
            <a:rPr lang="en-US" sz="1600" baseline="0"/>
            <a:t> </a:t>
          </a:r>
          <a:r>
            <a:rPr lang="en-US" sz="1600"/>
            <a:t>The approximate geographic locations of regional stock groups. Region 1, west coast of United States, including the Columbia River. Region 2, Southern British Columbia (BC) south of the central coast of British Columbia (~51°N). . Region 3, Northern BC including central and northern British Columbia. Region 4, Southeast Alaska (AK) including the Yakutat coast. The Central Alaska region extends from the Bering River (~60°N), near Prince William Sound in Region 5, westward to Unimak Island (~166°W), thereby including Regions 5 through 8. Western Alaska includes</a:t>
          </a:r>
          <a:r>
            <a:rPr lang="en-US" sz="1600" baseline="0"/>
            <a:t> R</a:t>
          </a:r>
          <a:r>
            <a:rPr lang="en-US" sz="1600"/>
            <a:t>egions 9 through 12, i.e., all North American drainages flowing into the Bering Sea from Unimak Island to Kotzebue. Data for eastern and western Kamchatka (Regions 14 and 15) are separated from data for the Russian mainland and islands (called "Mainland &amp; Islands" here, which includes the Okhotsk coast, Amur River, Primorye, Sakhalin and Kurile Islands, and relatively small runs to the Anadyr). Region 20, Japan, includes the islands of Hokkaido and Honshu. South Korea (Region 21) not shown.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77"/>
  <sheetViews>
    <sheetView showGridLines="0" topLeftCell="D53" workbookViewId="0">
      <pane xSplit="35820" topLeftCell="BC1"/>
      <selection activeCell="B79" sqref="B79"/>
      <selection pane="topRight" activeCell="R56" sqref="R56"/>
    </sheetView>
  </sheetViews>
  <sheetFormatPr defaultColWidth="11" defaultRowHeight="12.75"/>
  <cols>
    <col min="2" max="2" width="197.875" customWidth="1"/>
  </cols>
  <sheetData>
    <row r="2" spans="2:3" ht="15.75">
      <c r="B2" s="79" t="s">
        <v>98</v>
      </c>
    </row>
    <row r="3" spans="2:3" ht="15.75">
      <c r="B3" s="79"/>
    </row>
    <row r="4" spans="2:3" ht="15.75" customHeight="1">
      <c r="B4" s="89" t="s">
        <v>72</v>
      </c>
    </row>
    <row r="5" spans="2:3" ht="15.75" customHeight="1">
      <c r="B5" s="89"/>
    </row>
    <row r="6" spans="2:3" ht="15.75" customHeight="1">
      <c r="B6" s="86"/>
    </row>
    <row r="7" spans="2:3" ht="15.75">
      <c r="B7" s="89" t="s">
        <v>73</v>
      </c>
      <c r="C7" s="7"/>
    </row>
    <row r="8" spans="2:3" ht="15.75">
      <c r="B8" s="89"/>
      <c r="C8" s="7"/>
    </row>
    <row r="9" spans="2:3" ht="15.75" customHeight="1">
      <c r="B9" s="89"/>
    </row>
    <row r="10" spans="2:3" ht="15.75" customHeight="1">
      <c r="B10" s="87"/>
    </row>
    <row r="11" spans="2:3" ht="15.75" customHeight="1">
      <c r="B11" s="88" t="s">
        <v>74</v>
      </c>
      <c r="C11" s="7"/>
    </row>
    <row r="12" spans="2:3" ht="15.75" customHeight="1">
      <c r="B12" s="88"/>
      <c r="C12" s="8" t="s">
        <v>41</v>
      </c>
    </row>
    <row r="13" spans="2:3" ht="15.75" customHeight="1">
      <c r="B13" s="88"/>
      <c r="C13" s="8"/>
    </row>
    <row r="14" spans="2:3" ht="15.75" customHeight="1">
      <c r="B14" s="86"/>
      <c r="C14" s="8"/>
    </row>
    <row r="15" spans="2:3" ht="15.75">
      <c r="B15" s="82" t="s">
        <v>75</v>
      </c>
      <c r="C15" s="8"/>
    </row>
    <row r="16" spans="2:3" ht="15.75">
      <c r="B16" s="82"/>
      <c r="C16" s="8"/>
    </row>
    <row r="17" spans="2:12" ht="15.75" customHeight="1">
      <c r="B17" s="88" t="s">
        <v>76</v>
      </c>
      <c r="C17" s="7"/>
    </row>
    <row r="18" spans="2:12" ht="15.75" customHeight="1">
      <c r="B18" s="88"/>
      <c r="C18" s="7"/>
    </row>
    <row r="19" spans="2:12" ht="15.75" customHeight="1">
      <c r="B19" s="88"/>
      <c r="C19" s="7"/>
    </row>
    <row r="20" spans="2:12" ht="15.75" customHeight="1">
      <c r="B20" s="82"/>
      <c r="C20" s="8"/>
    </row>
    <row r="21" spans="2:12" ht="15.75" customHeight="1">
      <c r="B21" s="88" t="s">
        <v>77</v>
      </c>
      <c r="C21" s="7"/>
    </row>
    <row r="22" spans="2:12" ht="15.75">
      <c r="B22" s="88"/>
      <c r="C22" s="7"/>
    </row>
    <row r="23" spans="2:12" ht="15.75" customHeight="1">
      <c r="B23" s="88"/>
      <c r="C23" s="8"/>
    </row>
    <row r="24" spans="2:12" ht="15.75" customHeight="1">
      <c r="B24" s="86"/>
      <c r="C24" s="8"/>
    </row>
    <row r="25" spans="2:12" ht="15.75" customHeight="1">
      <c r="B25" s="88" t="s">
        <v>78</v>
      </c>
    </row>
    <row r="26" spans="2:12" ht="15.75" customHeight="1">
      <c r="B26" s="88"/>
    </row>
    <row r="27" spans="2:12" ht="15.75" customHeight="1">
      <c r="B27" s="88"/>
    </row>
    <row r="28" spans="2:12" ht="15.75">
      <c r="B28" s="82"/>
      <c r="C28" s="66"/>
      <c r="D28" s="66"/>
      <c r="E28" s="66"/>
      <c r="F28" s="66"/>
      <c r="G28" s="66"/>
      <c r="H28" s="66"/>
      <c r="I28" s="66"/>
      <c r="J28" s="66"/>
      <c r="K28" s="66"/>
      <c r="L28" s="66"/>
    </row>
    <row r="29" spans="2:12" ht="15.75">
      <c r="B29" s="82" t="s">
        <v>79</v>
      </c>
      <c r="C29" s="7"/>
      <c r="D29" s="8"/>
      <c r="E29" s="8"/>
      <c r="F29" s="8"/>
      <c r="G29" s="8"/>
      <c r="H29" s="8"/>
      <c r="I29" s="8"/>
      <c r="J29" s="8"/>
      <c r="K29" s="8"/>
      <c r="L29" s="8"/>
    </row>
    <row r="30" spans="2:12" ht="15.75">
      <c r="B30" s="82"/>
      <c r="C30" s="8"/>
      <c r="D30" s="66"/>
      <c r="E30" s="66"/>
      <c r="F30" s="66"/>
      <c r="G30" s="66"/>
      <c r="H30" s="66"/>
      <c r="I30" s="66"/>
      <c r="J30" s="66"/>
      <c r="K30" s="66"/>
      <c r="L30" s="66"/>
    </row>
    <row r="31" spans="2:12" ht="15.75">
      <c r="B31" s="88" t="s">
        <v>80</v>
      </c>
      <c r="C31" s="7"/>
    </row>
    <row r="32" spans="2:12" ht="15.75">
      <c r="B32" s="88"/>
      <c r="C32" s="7"/>
    </row>
    <row r="33" spans="2:12" ht="15.75">
      <c r="B33" s="88"/>
      <c r="C33" s="7"/>
    </row>
    <row r="34" spans="2:12" ht="15.75">
      <c r="B34" s="82"/>
      <c r="C34" s="8"/>
    </row>
    <row r="35" spans="2:12" ht="15.75">
      <c r="B35" s="88" t="s">
        <v>81</v>
      </c>
      <c r="C35" s="7"/>
    </row>
    <row r="36" spans="2:12" ht="15.75">
      <c r="B36" s="88"/>
      <c r="C36" s="7"/>
    </row>
    <row r="37" spans="2:12" ht="15.75">
      <c r="B37" s="88"/>
      <c r="C37" s="7"/>
    </row>
    <row r="38" spans="2:12" ht="15.75">
      <c r="B38" s="82"/>
      <c r="C38" s="8"/>
    </row>
    <row r="39" spans="2:12" ht="15.75" customHeight="1">
      <c r="B39" s="88" t="s">
        <v>82</v>
      </c>
    </row>
    <row r="40" spans="2:12" ht="15.75" customHeight="1">
      <c r="B40" s="88"/>
    </row>
    <row r="41" spans="2:12" ht="15.75" customHeight="1">
      <c r="B41" s="88"/>
    </row>
    <row r="42" spans="2:12" ht="15.75">
      <c r="B42" s="82"/>
    </row>
    <row r="43" spans="2:12" ht="15.75">
      <c r="B43" s="82" t="s">
        <v>105</v>
      </c>
      <c r="C43" s="46"/>
      <c r="D43" s="46"/>
      <c r="E43" s="46"/>
      <c r="F43" s="46"/>
      <c r="G43" s="46"/>
      <c r="H43" s="46"/>
      <c r="I43" s="46"/>
      <c r="J43" s="46"/>
      <c r="K43" s="46"/>
      <c r="L43" s="46"/>
    </row>
    <row r="44" spans="2:12" ht="15.75">
      <c r="B44" s="82"/>
    </row>
    <row r="45" spans="2:12" ht="15.75" customHeight="1">
      <c r="B45" s="88" t="s">
        <v>83</v>
      </c>
      <c r="C45" s="46"/>
    </row>
    <row r="46" spans="2:12" ht="15.75" customHeight="1">
      <c r="B46" s="88"/>
      <c r="C46" s="46"/>
    </row>
    <row r="47" spans="2:12" ht="15.75" customHeight="1">
      <c r="B47" s="88"/>
      <c r="C47" s="46"/>
    </row>
    <row r="48" spans="2:12" ht="15.75">
      <c r="B48" s="82"/>
      <c r="C48" s="47"/>
    </row>
    <row r="49" spans="2:12" ht="15.75" customHeight="1">
      <c r="B49" s="88" t="s">
        <v>84</v>
      </c>
      <c r="C49" s="46"/>
    </row>
    <row r="50" spans="2:12" ht="15.75" customHeight="1">
      <c r="B50" s="88"/>
      <c r="C50" s="46"/>
    </row>
    <row r="51" spans="2:12" ht="15.75" customHeight="1">
      <c r="B51" s="88"/>
      <c r="C51" s="46"/>
    </row>
    <row r="52" spans="2:12" ht="15.75">
      <c r="B52" s="82"/>
    </row>
    <row r="53" spans="2:12" ht="15.75" customHeight="1">
      <c r="B53" s="88" t="s">
        <v>85</v>
      </c>
    </row>
    <row r="54" spans="2:12" ht="15.75" customHeight="1">
      <c r="B54" s="88"/>
    </row>
    <row r="55" spans="2:12" ht="15.75" customHeight="1">
      <c r="B55" s="88"/>
    </row>
    <row r="56" spans="2:12" ht="15.75">
      <c r="B56" s="82"/>
      <c r="C56" s="8"/>
      <c r="D56" s="8"/>
      <c r="E56" s="8"/>
      <c r="F56" s="8"/>
      <c r="G56" s="8"/>
      <c r="H56" s="8"/>
      <c r="I56" s="8"/>
      <c r="J56" s="8"/>
      <c r="K56" s="8"/>
      <c r="L56" s="8"/>
    </row>
    <row r="57" spans="2:12" ht="15.75">
      <c r="B57" s="82" t="s">
        <v>86</v>
      </c>
      <c r="C57" s="47"/>
      <c r="D57" s="47"/>
      <c r="E57" s="47"/>
      <c r="F57" s="47"/>
      <c r="G57" s="47"/>
      <c r="H57" s="47"/>
      <c r="I57" s="47"/>
      <c r="J57" s="47"/>
      <c r="K57" s="47"/>
      <c r="L57" s="47"/>
    </row>
    <row r="58" spans="2:12" ht="15.75">
      <c r="B58" s="82"/>
    </row>
    <row r="59" spans="2:12" ht="15.75" customHeight="1">
      <c r="B59" s="88" t="s">
        <v>87</v>
      </c>
    </row>
    <row r="60" spans="2:12" ht="15.75" customHeight="1">
      <c r="B60" s="88"/>
    </row>
    <row r="61" spans="2:12" ht="15.75" customHeight="1">
      <c r="B61" s="82"/>
    </row>
    <row r="62" spans="2:12" ht="15.75" customHeight="1">
      <c r="B62" s="88" t="s">
        <v>88</v>
      </c>
    </row>
    <row r="63" spans="2:12" ht="15.75" customHeight="1">
      <c r="B63" s="88"/>
    </row>
    <row r="64" spans="2:12" ht="15.75" customHeight="1">
      <c r="B64" s="82"/>
    </row>
    <row r="65" spans="2:11" ht="15.75" customHeight="1">
      <c r="B65" s="88" t="s">
        <v>89</v>
      </c>
    </row>
    <row r="66" spans="2:11" ht="15.75" customHeight="1">
      <c r="B66" s="88"/>
    </row>
    <row r="67" spans="2:11" ht="15.75">
      <c r="B67" s="82"/>
    </row>
    <row r="68" spans="2:11" ht="15.75">
      <c r="B68" s="82" t="s">
        <v>90</v>
      </c>
      <c r="D68" s="8"/>
      <c r="E68" s="8"/>
      <c r="F68" s="8"/>
      <c r="G68" s="8"/>
      <c r="I68" s="8"/>
      <c r="J68" s="8"/>
      <c r="K68" s="8"/>
    </row>
    <row r="69" spans="2:11" ht="15.75">
      <c r="B69" s="82"/>
      <c r="C69" s="8"/>
      <c r="D69" s="8"/>
      <c r="E69" s="8"/>
      <c r="F69" s="8"/>
      <c r="G69" s="8"/>
      <c r="H69" s="8"/>
      <c r="I69" s="8"/>
      <c r="J69" s="8"/>
      <c r="K69" s="8"/>
    </row>
    <row r="70" spans="2:11" ht="15.75">
      <c r="B70" s="82" t="s">
        <v>91</v>
      </c>
    </row>
    <row r="71" spans="2:11" ht="15.75">
      <c r="B71" s="82"/>
    </row>
    <row r="72" spans="2:11" ht="15.75">
      <c r="B72" s="82" t="s">
        <v>92</v>
      </c>
    </row>
    <row r="73" spans="2:11" ht="15.75">
      <c r="B73" s="82"/>
    </row>
    <row r="74" spans="2:11" ht="15.75">
      <c r="B74" s="82" t="s">
        <v>93</v>
      </c>
      <c r="C74" s="8"/>
    </row>
    <row r="75" spans="2:11" ht="15.75">
      <c r="B75" s="82"/>
      <c r="C75" s="8"/>
    </row>
    <row r="76" spans="2:11" ht="15.75">
      <c r="B76" s="83" t="s">
        <v>94</v>
      </c>
      <c r="C76" s="8"/>
    </row>
    <row r="77" spans="2:11" s="81" customFormat="1" ht="15.75">
      <c r="B77" s="80"/>
    </row>
  </sheetData>
  <mergeCells count="15">
    <mergeCell ref="B17:B19"/>
    <mergeCell ref="B21:B23"/>
    <mergeCell ref="B25:B27"/>
    <mergeCell ref="B31:B33"/>
    <mergeCell ref="B4:B5"/>
    <mergeCell ref="B7:B9"/>
    <mergeCell ref="B11:B13"/>
    <mergeCell ref="B62:B63"/>
    <mergeCell ref="B65:B66"/>
    <mergeCell ref="B35:B37"/>
    <mergeCell ref="B39:B41"/>
    <mergeCell ref="B45:B47"/>
    <mergeCell ref="B49:B51"/>
    <mergeCell ref="B53:B55"/>
    <mergeCell ref="B59:B6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showGridLines="0" tabSelected="1" zoomScale="90" zoomScaleNormal="90" zoomScalePageLayoutView="90" workbookViewId="0">
      <selection activeCell="A2" sqref="A2:E3"/>
    </sheetView>
  </sheetViews>
  <sheetFormatPr defaultColWidth="11" defaultRowHeight="12.75"/>
  <cols>
    <col min="1" max="5" width="15" customWidth="1"/>
    <col min="6" max="6" width="3.25" customWidth="1"/>
    <col min="7" max="8" width="17.25" customWidth="1"/>
    <col min="9" max="9" width="18.375" customWidth="1"/>
    <col min="10" max="10" width="18.125" customWidth="1"/>
    <col min="11" max="11" width="4.375" customWidth="1"/>
    <col min="12" max="15" width="22.125" customWidth="1"/>
    <col min="16" max="16" width="6.375" customWidth="1"/>
    <col min="17" max="17" width="13" customWidth="1"/>
    <col min="18" max="18" width="18.125" customWidth="1"/>
    <col min="19" max="19" width="16" customWidth="1"/>
    <col min="22" max="26" width="0" hidden="1" customWidth="1"/>
  </cols>
  <sheetData>
    <row r="1" spans="1:19">
      <c r="G1" s="90" t="s">
        <v>92</v>
      </c>
      <c r="H1" s="90"/>
      <c r="I1" s="90"/>
      <c r="J1" s="90"/>
      <c r="L1" s="90" t="s">
        <v>93</v>
      </c>
      <c r="M1" s="90"/>
      <c r="N1" s="90"/>
      <c r="O1" s="90"/>
      <c r="Q1" s="90" t="s">
        <v>94</v>
      </c>
      <c r="R1" s="90"/>
      <c r="S1" s="90"/>
    </row>
    <row r="2" spans="1:19" s="70" customFormat="1" ht="15">
      <c r="A2" s="90" t="s">
        <v>91</v>
      </c>
      <c r="B2" s="90"/>
      <c r="C2" s="90"/>
      <c r="D2" s="90"/>
      <c r="E2" s="90"/>
      <c r="F2" s="8"/>
      <c r="G2" s="90"/>
      <c r="H2" s="90"/>
      <c r="I2" s="90"/>
      <c r="J2" s="90"/>
      <c r="L2" s="90"/>
      <c r="M2" s="90"/>
      <c r="N2" s="90"/>
      <c r="O2" s="90"/>
      <c r="P2" s="8"/>
      <c r="Q2" s="90"/>
      <c r="R2" s="90"/>
      <c r="S2" s="90"/>
    </row>
    <row r="3" spans="1:19" s="70" customFormat="1" ht="15">
      <c r="A3" s="91"/>
      <c r="B3" s="91"/>
      <c r="C3" s="91"/>
      <c r="D3" s="91"/>
      <c r="E3" s="91"/>
      <c r="F3" s="8"/>
      <c r="G3" s="91"/>
      <c r="H3" s="91"/>
      <c r="I3" s="91"/>
      <c r="J3" s="91"/>
      <c r="L3" s="91"/>
      <c r="M3" s="91"/>
      <c r="N3" s="91"/>
      <c r="O3" s="91"/>
      <c r="P3" s="8"/>
      <c r="Q3" s="91"/>
      <c r="R3" s="91"/>
      <c r="S3" s="91"/>
    </row>
    <row r="4" spans="1:19" ht="15">
      <c r="A4" s="2" t="s">
        <v>40</v>
      </c>
      <c r="B4" s="2" t="s">
        <v>28</v>
      </c>
      <c r="C4" s="2" t="s">
        <v>29</v>
      </c>
      <c r="D4" s="2" t="s">
        <v>30</v>
      </c>
      <c r="E4" s="2" t="s">
        <v>37</v>
      </c>
      <c r="F4" s="9"/>
      <c r="G4" s="2" t="s">
        <v>28</v>
      </c>
      <c r="H4" s="2" t="s">
        <v>29</v>
      </c>
      <c r="I4" s="2" t="s">
        <v>30</v>
      </c>
      <c r="J4" s="2" t="s">
        <v>37</v>
      </c>
      <c r="L4" s="2" t="s">
        <v>28</v>
      </c>
      <c r="M4" s="2" t="s">
        <v>29</v>
      </c>
      <c r="N4" s="2" t="s">
        <v>30</v>
      </c>
      <c r="O4" s="2" t="s">
        <v>37</v>
      </c>
      <c r="P4" s="9"/>
      <c r="Q4" s="2" t="s">
        <v>28</v>
      </c>
      <c r="R4" s="2" t="s">
        <v>29</v>
      </c>
      <c r="S4" s="2" t="s">
        <v>30</v>
      </c>
    </row>
    <row r="5" spans="1:19" ht="15">
      <c r="A5" s="8">
        <v>1925</v>
      </c>
      <c r="B5" s="49">
        <v>149</v>
      </c>
      <c r="C5" s="49">
        <v>59.4</v>
      </c>
      <c r="D5" s="49">
        <v>51.4</v>
      </c>
      <c r="E5" s="49">
        <f>B5+C5+D5</f>
        <v>259.8</v>
      </c>
      <c r="F5" s="49"/>
      <c r="G5" s="49">
        <v>284.39999999999998</v>
      </c>
      <c r="H5" s="49">
        <v>247.9</v>
      </c>
      <c r="I5" s="49">
        <v>137.4</v>
      </c>
      <c r="J5" s="49">
        <f>G5+H5+I5</f>
        <v>669.69999999999993</v>
      </c>
      <c r="K5" s="59"/>
      <c r="L5" s="49">
        <v>426.9</v>
      </c>
      <c r="M5" s="49">
        <v>1427</v>
      </c>
      <c r="N5" s="49">
        <v>416.4</v>
      </c>
      <c r="O5" s="49">
        <f>L5+M5+N5</f>
        <v>2270.3000000000002</v>
      </c>
      <c r="P5" s="48"/>
      <c r="Q5" s="60">
        <f t="shared" ref="Q5:Q36" si="0">G5/B5</f>
        <v>1.908724832214765</v>
      </c>
      <c r="R5" s="60">
        <f t="shared" ref="R5:R36" si="1">H5/C5</f>
        <v>4.1734006734006739</v>
      </c>
      <c r="S5" s="60">
        <f t="shared" ref="S5:S36" si="2">I5/D5</f>
        <v>2.6731517509727629</v>
      </c>
    </row>
    <row r="6" spans="1:19" ht="15">
      <c r="A6" s="8">
        <v>1926</v>
      </c>
      <c r="B6" s="49">
        <v>362.9</v>
      </c>
      <c r="C6" s="49">
        <v>67.099999999999994</v>
      </c>
      <c r="D6" s="49">
        <v>83.3</v>
      </c>
      <c r="E6" s="49">
        <f t="shared" ref="E6:E69" si="3">B6+C6+D6</f>
        <v>513.29999999999995</v>
      </c>
      <c r="F6" s="49"/>
      <c r="G6" s="49">
        <v>586.9</v>
      </c>
      <c r="H6" s="49">
        <v>274.2</v>
      </c>
      <c r="I6" s="49">
        <v>198.4</v>
      </c>
      <c r="J6" s="49">
        <f t="shared" ref="J6:J69" si="4">G6+H6+I6</f>
        <v>1059.5</v>
      </c>
      <c r="K6" s="59"/>
      <c r="L6" s="49">
        <v>882.4</v>
      </c>
      <c r="M6" s="49">
        <v>1627.8</v>
      </c>
      <c r="N6" s="49">
        <v>601.29999999999995</v>
      </c>
      <c r="O6" s="49">
        <f t="shared" ref="O6:O69" si="5">L6+M6+N6</f>
        <v>3111.5</v>
      </c>
      <c r="P6" s="48"/>
      <c r="Q6" s="60">
        <f t="shared" si="0"/>
        <v>1.6172499311104989</v>
      </c>
      <c r="R6" s="60">
        <f t="shared" si="1"/>
        <v>4.0864381520119224</v>
      </c>
      <c r="S6" s="60">
        <f t="shared" si="2"/>
        <v>2.3817527010804325</v>
      </c>
    </row>
    <row r="7" spans="1:19" ht="15">
      <c r="A7" s="8">
        <v>1927</v>
      </c>
      <c r="B7" s="49">
        <v>127.3</v>
      </c>
      <c r="C7" s="49">
        <v>55.9</v>
      </c>
      <c r="D7" s="49">
        <v>54.7</v>
      </c>
      <c r="E7" s="49">
        <f t="shared" si="3"/>
        <v>237.89999999999998</v>
      </c>
      <c r="F7" s="49"/>
      <c r="G7" s="49">
        <v>233.5</v>
      </c>
      <c r="H7" s="49">
        <v>223.2</v>
      </c>
      <c r="I7" s="49">
        <v>147.30000000000001</v>
      </c>
      <c r="J7" s="49">
        <f t="shared" si="4"/>
        <v>604</v>
      </c>
      <c r="K7" s="59"/>
      <c r="L7" s="49">
        <v>349.1</v>
      </c>
      <c r="M7" s="49">
        <v>1356.9</v>
      </c>
      <c r="N7" s="49">
        <v>446.4</v>
      </c>
      <c r="O7" s="49">
        <f t="shared" si="5"/>
        <v>2152.4</v>
      </c>
      <c r="P7" s="48"/>
      <c r="Q7" s="60">
        <f t="shared" si="0"/>
        <v>1.8342498036135115</v>
      </c>
      <c r="R7" s="60">
        <f t="shared" si="1"/>
        <v>3.9928443649373881</v>
      </c>
      <c r="S7" s="60">
        <f t="shared" si="2"/>
        <v>2.6928702010968921</v>
      </c>
    </row>
    <row r="8" spans="1:19" ht="15">
      <c r="A8" s="8">
        <v>1928</v>
      </c>
      <c r="B8" s="49">
        <v>337.9</v>
      </c>
      <c r="C8" s="49">
        <v>75.099999999999994</v>
      </c>
      <c r="D8" s="49">
        <v>75.8</v>
      </c>
      <c r="E8" s="49">
        <f t="shared" si="3"/>
        <v>488.8</v>
      </c>
      <c r="F8" s="49"/>
      <c r="G8" s="49">
        <v>543.1</v>
      </c>
      <c r="H8" s="49">
        <v>308.89999999999998</v>
      </c>
      <c r="I8" s="49">
        <v>204</v>
      </c>
      <c r="J8" s="49">
        <f t="shared" si="4"/>
        <v>1056</v>
      </c>
      <c r="K8" s="59"/>
      <c r="L8" s="49">
        <v>817.8</v>
      </c>
      <c r="M8" s="49">
        <v>1850.6</v>
      </c>
      <c r="N8" s="49">
        <v>618.20000000000005</v>
      </c>
      <c r="O8" s="49">
        <f t="shared" si="5"/>
        <v>3286.5999999999995</v>
      </c>
      <c r="P8" s="48"/>
      <c r="Q8" s="60">
        <f t="shared" si="0"/>
        <v>1.6072802604320806</v>
      </c>
      <c r="R8" s="60">
        <f t="shared" si="1"/>
        <v>4.1131824234354193</v>
      </c>
      <c r="S8" s="60">
        <f t="shared" si="2"/>
        <v>2.6912928759894461</v>
      </c>
    </row>
    <row r="9" spans="1:19" ht="15">
      <c r="A9" s="8">
        <v>1929</v>
      </c>
      <c r="B9" s="49">
        <v>153.9</v>
      </c>
      <c r="C9" s="49">
        <v>76.900000000000006</v>
      </c>
      <c r="D9" s="49">
        <v>63.7</v>
      </c>
      <c r="E9" s="49">
        <f t="shared" si="3"/>
        <v>294.5</v>
      </c>
      <c r="F9" s="49"/>
      <c r="G9" s="49">
        <v>308</v>
      </c>
      <c r="H9" s="49">
        <v>296.89999999999998</v>
      </c>
      <c r="I9" s="49">
        <v>175.7</v>
      </c>
      <c r="J9" s="49">
        <f t="shared" si="4"/>
        <v>780.59999999999991</v>
      </c>
      <c r="K9" s="59"/>
      <c r="L9" s="49">
        <v>456.8</v>
      </c>
      <c r="M9" s="49">
        <v>1857.6</v>
      </c>
      <c r="N9" s="49">
        <v>532.29999999999995</v>
      </c>
      <c r="O9" s="49">
        <f t="shared" si="5"/>
        <v>2846.7</v>
      </c>
      <c r="P9" s="48"/>
      <c r="Q9" s="60">
        <f t="shared" si="0"/>
        <v>2.0012995451591942</v>
      </c>
      <c r="R9" s="60">
        <f t="shared" si="1"/>
        <v>3.8608582574772425</v>
      </c>
      <c r="S9" s="60">
        <f t="shared" si="2"/>
        <v>2.7582417582417578</v>
      </c>
    </row>
    <row r="10" spans="1:19" ht="15">
      <c r="A10" s="8">
        <v>1930</v>
      </c>
      <c r="B10" s="49">
        <v>310.8</v>
      </c>
      <c r="C10" s="49">
        <v>78.400000000000006</v>
      </c>
      <c r="D10" s="49">
        <v>54</v>
      </c>
      <c r="E10" s="49">
        <f t="shared" si="3"/>
        <v>443.20000000000005</v>
      </c>
      <c r="F10" s="49"/>
      <c r="G10" s="49">
        <v>546.9</v>
      </c>
      <c r="H10" s="49">
        <v>301.2</v>
      </c>
      <c r="I10" s="49">
        <v>156.9</v>
      </c>
      <c r="J10" s="49">
        <f t="shared" si="4"/>
        <v>1004.9999999999999</v>
      </c>
      <c r="K10" s="59"/>
      <c r="L10" s="49">
        <v>822.9</v>
      </c>
      <c r="M10" s="49">
        <v>1922.2</v>
      </c>
      <c r="N10" s="49">
        <v>474.8</v>
      </c>
      <c r="O10" s="49">
        <f t="shared" si="5"/>
        <v>3219.9</v>
      </c>
      <c r="P10" s="48"/>
      <c r="Q10" s="60">
        <f t="shared" si="0"/>
        <v>1.7596525096525095</v>
      </c>
      <c r="R10" s="60">
        <f t="shared" si="1"/>
        <v>3.8418367346938771</v>
      </c>
      <c r="S10" s="60">
        <f t="shared" si="2"/>
        <v>2.9055555555555554</v>
      </c>
    </row>
    <row r="11" spans="1:19" ht="15">
      <c r="A11" s="8">
        <v>1931</v>
      </c>
      <c r="B11" s="49">
        <v>202.6</v>
      </c>
      <c r="C11" s="49">
        <v>78.7</v>
      </c>
      <c r="D11" s="49">
        <v>59.9</v>
      </c>
      <c r="E11" s="49">
        <f t="shared" si="3"/>
        <v>341.2</v>
      </c>
      <c r="F11" s="49"/>
      <c r="G11" s="49">
        <v>378.8</v>
      </c>
      <c r="H11" s="49">
        <v>300.5</v>
      </c>
      <c r="I11" s="49">
        <v>167.2</v>
      </c>
      <c r="J11" s="49">
        <f t="shared" si="4"/>
        <v>846.5</v>
      </c>
      <c r="K11" s="59"/>
      <c r="L11" s="49">
        <v>564.5</v>
      </c>
      <c r="M11" s="49">
        <v>1916.8</v>
      </c>
      <c r="N11" s="49">
        <v>505.3</v>
      </c>
      <c r="O11" s="49">
        <f t="shared" si="5"/>
        <v>2986.6000000000004</v>
      </c>
      <c r="P11" s="48"/>
      <c r="Q11" s="60">
        <f t="shared" si="0"/>
        <v>1.8696939782823299</v>
      </c>
      <c r="R11" s="60">
        <f t="shared" si="1"/>
        <v>3.818297331639136</v>
      </c>
      <c r="S11" s="60">
        <f t="shared" si="2"/>
        <v>2.7913188647746243</v>
      </c>
    </row>
    <row r="12" spans="1:19" ht="15">
      <c r="A12" s="8">
        <v>1932</v>
      </c>
      <c r="B12" s="49">
        <v>282.3</v>
      </c>
      <c r="C12" s="49">
        <v>72.599999999999994</v>
      </c>
      <c r="D12" s="49">
        <v>65.900000000000006</v>
      </c>
      <c r="E12" s="49">
        <f t="shared" si="3"/>
        <v>420.79999999999995</v>
      </c>
      <c r="F12" s="49"/>
      <c r="G12" s="49">
        <v>436.6</v>
      </c>
      <c r="H12" s="49">
        <v>286.60000000000002</v>
      </c>
      <c r="I12" s="49">
        <v>182.6</v>
      </c>
      <c r="J12" s="49">
        <f t="shared" si="4"/>
        <v>905.80000000000007</v>
      </c>
      <c r="K12" s="59"/>
      <c r="L12" s="49">
        <v>657.4</v>
      </c>
      <c r="M12" s="49">
        <v>1763.6</v>
      </c>
      <c r="N12" s="49">
        <v>550.6</v>
      </c>
      <c r="O12" s="49">
        <f t="shared" si="5"/>
        <v>2971.6</v>
      </c>
      <c r="P12" s="48"/>
      <c r="Q12" s="60">
        <f t="shared" si="0"/>
        <v>1.5465816507261778</v>
      </c>
      <c r="R12" s="60">
        <f t="shared" si="1"/>
        <v>3.9476584022038574</v>
      </c>
      <c r="S12" s="60">
        <f t="shared" si="2"/>
        <v>2.7708649468892257</v>
      </c>
    </row>
    <row r="13" spans="1:19" ht="15">
      <c r="A13" s="8">
        <v>1933</v>
      </c>
      <c r="B13" s="49">
        <v>193.4</v>
      </c>
      <c r="C13" s="49">
        <v>63.1</v>
      </c>
      <c r="D13" s="49">
        <v>78.400000000000006</v>
      </c>
      <c r="E13" s="49">
        <f t="shared" si="3"/>
        <v>334.9</v>
      </c>
      <c r="F13" s="49"/>
      <c r="G13" s="49">
        <v>364.7</v>
      </c>
      <c r="H13" s="49">
        <v>242.6</v>
      </c>
      <c r="I13" s="49">
        <v>191.3</v>
      </c>
      <c r="J13" s="49">
        <f t="shared" si="4"/>
        <v>798.59999999999991</v>
      </c>
      <c r="K13" s="59"/>
      <c r="L13" s="62">
        <v>548.79999999999995</v>
      </c>
      <c r="M13" s="62">
        <v>1514.9</v>
      </c>
      <c r="N13" s="62">
        <v>575</v>
      </c>
      <c r="O13" s="62">
        <f t="shared" si="5"/>
        <v>2638.7</v>
      </c>
      <c r="P13" s="48"/>
      <c r="Q13" s="60">
        <f t="shared" si="0"/>
        <v>1.8857290589451912</v>
      </c>
      <c r="R13" s="60">
        <f t="shared" si="1"/>
        <v>3.8446909667194928</v>
      </c>
      <c r="S13" s="60">
        <f t="shared" si="2"/>
        <v>2.4400510204081631</v>
      </c>
    </row>
    <row r="14" spans="1:19" ht="15">
      <c r="A14" s="8">
        <v>1934</v>
      </c>
      <c r="B14" s="49">
        <v>363.3</v>
      </c>
      <c r="C14" s="49">
        <v>89.3</v>
      </c>
      <c r="D14" s="49">
        <v>83</v>
      </c>
      <c r="E14" s="49">
        <f t="shared" si="3"/>
        <v>535.6</v>
      </c>
      <c r="F14" s="49"/>
      <c r="G14" s="49">
        <v>585.6</v>
      </c>
      <c r="H14" s="49">
        <v>335.6</v>
      </c>
      <c r="I14" s="49">
        <v>230.7</v>
      </c>
      <c r="J14" s="49">
        <f t="shared" si="4"/>
        <v>1151.9000000000001</v>
      </c>
      <c r="K14" s="59"/>
      <c r="L14" s="62">
        <v>882.6</v>
      </c>
      <c r="M14" s="62">
        <v>2135.3000000000002</v>
      </c>
      <c r="N14" s="62">
        <v>688.1</v>
      </c>
      <c r="O14" s="62">
        <f t="shared" si="5"/>
        <v>3706</v>
      </c>
      <c r="P14" s="48"/>
      <c r="Q14" s="60">
        <f t="shared" si="0"/>
        <v>1.6118909991742363</v>
      </c>
      <c r="R14" s="60">
        <f t="shared" si="1"/>
        <v>3.758118701007839</v>
      </c>
      <c r="S14" s="60">
        <f t="shared" si="2"/>
        <v>2.7795180722891564</v>
      </c>
    </row>
    <row r="15" spans="1:19" ht="15">
      <c r="A15" s="8">
        <v>1935</v>
      </c>
      <c r="B15" s="49">
        <v>370.7</v>
      </c>
      <c r="C15" s="49">
        <v>83.9</v>
      </c>
      <c r="D15" s="49">
        <v>43.5</v>
      </c>
      <c r="E15" s="49">
        <f t="shared" si="3"/>
        <v>498.1</v>
      </c>
      <c r="F15" s="49"/>
      <c r="G15" s="49">
        <v>615.4</v>
      </c>
      <c r="H15" s="49">
        <v>317</v>
      </c>
      <c r="I15" s="49">
        <v>107</v>
      </c>
      <c r="J15" s="49">
        <f t="shared" si="4"/>
        <v>1039.4000000000001</v>
      </c>
      <c r="K15" s="59"/>
      <c r="L15" s="62">
        <v>927</v>
      </c>
      <c r="M15" s="62">
        <v>1979.1</v>
      </c>
      <c r="N15" s="62">
        <v>318.7</v>
      </c>
      <c r="O15" s="62">
        <f t="shared" si="5"/>
        <v>3224.7999999999997</v>
      </c>
      <c r="P15" s="48"/>
      <c r="Q15" s="60">
        <f t="shared" si="0"/>
        <v>1.6601025087671972</v>
      </c>
      <c r="R15" s="60">
        <f t="shared" si="1"/>
        <v>3.7783075089392133</v>
      </c>
      <c r="S15" s="60">
        <f t="shared" si="2"/>
        <v>2.4597701149425286</v>
      </c>
    </row>
    <row r="16" spans="1:19" ht="15">
      <c r="A16" s="8">
        <v>1936</v>
      </c>
      <c r="B16" s="49">
        <v>290</v>
      </c>
      <c r="C16" s="49">
        <v>127.4</v>
      </c>
      <c r="D16" s="49">
        <v>85</v>
      </c>
      <c r="E16" s="49">
        <f t="shared" si="3"/>
        <v>502.4</v>
      </c>
      <c r="F16" s="49"/>
      <c r="G16" s="49">
        <v>488.5</v>
      </c>
      <c r="H16" s="49">
        <v>474.6</v>
      </c>
      <c r="I16" s="49">
        <v>227.6</v>
      </c>
      <c r="J16" s="49">
        <f t="shared" si="4"/>
        <v>1190.7</v>
      </c>
      <c r="K16" s="59"/>
      <c r="L16" s="62">
        <v>733.9</v>
      </c>
      <c r="M16" s="62">
        <v>3052.8</v>
      </c>
      <c r="N16" s="62">
        <v>680.9</v>
      </c>
      <c r="O16" s="62">
        <f t="shared" si="5"/>
        <v>4467.6000000000004</v>
      </c>
      <c r="P16" s="48"/>
      <c r="Q16" s="60">
        <f t="shared" si="0"/>
        <v>1.6844827586206896</v>
      </c>
      <c r="R16" s="60">
        <f t="shared" si="1"/>
        <v>3.7252747252747254</v>
      </c>
      <c r="S16" s="60">
        <f t="shared" si="2"/>
        <v>2.6776470588235295</v>
      </c>
    </row>
    <row r="17" spans="1:19" ht="15">
      <c r="A17" s="8">
        <v>1937</v>
      </c>
      <c r="B17" s="49">
        <v>361.1</v>
      </c>
      <c r="C17" s="49">
        <v>97.2</v>
      </c>
      <c r="D17" s="49">
        <v>81.7</v>
      </c>
      <c r="E17" s="49">
        <f t="shared" si="3"/>
        <v>540</v>
      </c>
      <c r="F17" s="49"/>
      <c r="G17" s="49">
        <v>612.5</v>
      </c>
      <c r="H17" s="49">
        <v>360.4</v>
      </c>
      <c r="I17" s="49">
        <v>226.7</v>
      </c>
      <c r="J17" s="49">
        <f t="shared" si="4"/>
        <v>1199.5999999999999</v>
      </c>
      <c r="K17" s="59"/>
      <c r="L17" s="62">
        <v>923.8</v>
      </c>
      <c r="M17" s="62">
        <v>2299.5</v>
      </c>
      <c r="N17" s="62">
        <v>674.1</v>
      </c>
      <c r="O17" s="62">
        <f t="shared" si="5"/>
        <v>3897.4</v>
      </c>
      <c r="P17" s="48"/>
      <c r="Q17" s="60">
        <f t="shared" si="0"/>
        <v>1.6962060371088341</v>
      </c>
      <c r="R17" s="60">
        <f t="shared" si="1"/>
        <v>3.7078189300411517</v>
      </c>
      <c r="S17" s="60">
        <f t="shared" si="2"/>
        <v>2.7747858017135862</v>
      </c>
    </row>
    <row r="18" spans="1:19" ht="15">
      <c r="A18" s="8">
        <v>1938</v>
      </c>
      <c r="B18" s="49">
        <v>330.7</v>
      </c>
      <c r="C18" s="49">
        <v>108.2</v>
      </c>
      <c r="D18" s="49">
        <v>93.6</v>
      </c>
      <c r="E18" s="49">
        <f t="shared" si="3"/>
        <v>532.5</v>
      </c>
      <c r="F18" s="49"/>
      <c r="G18" s="49">
        <v>527.70000000000005</v>
      </c>
      <c r="H18" s="49">
        <v>396.1</v>
      </c>
      <c r="I18" s="49">
        <v>255.9</v>
      </c>
      <c r="J18" s="49">
        <f t="shared" si="4"/>
        <v>1179.7</v>
      </c>
      <c r="K18" s="59"/>
      <c r="L18" s="62">
        <v>793.6</v>
      </c>
      <c r="M18" s="62">
        <v>2537.9</v>
      </c>
      <c r="N18" s="62">
        <v>765.7</v>
      </c>
      <c r="O18" s="62">
        <f t="shared" si="5"/>
        <v>4097.2</v>
      </c>
      <c r="P18" s="48"/>
      <c r="Q18" s="60">
        <f t="shared" si="0"/>
        <v>1.5957060780163292</v>
      </c>
      <c r="R18" s="60">
        <f t="shared" si="1"/>
        <v>3.6608133086876156</v>
      </c>
      <c r="S18" s="60">
        <f t="shared" si="2"/>
        <v>2.733974358974359</v>
      </c>
    </row>
    <row r="19" spans="1:19" ht="15">
      <c r="A19" s="8">
        <v>1939</v>
      </c>
      <c r="B19" s="49">
        <v>436</v>
      </c>
      <c r="C19" s="49">
        <v>92.8</v>
      </c>
      <c r="D19" s="49">
        <v>68.2</v>
      </c>
      <c r="E19" s="49">
        <f t="shared" si="3"/>
        <v>597</v>
      </c>
      <c r="F19" s="49"/>
      <c r="G19" s="49">
        <v>721.2</v>
      </c>
      <c r="H19" s="49">
        <v>331.4</v>
      </c>
      <c r="I19" s="49">
        <v>192.1</v>
      </c>
      <c r="J19" s="49">
        <f t="shared" si="4"/>
        <v>1244.6999999999998</v>
      </c>
      <c r="K19" s="59"/>
      <c r="L19" s="62">
        <v>1089</v>
      </c>
      <c r="M19" s="62">
        <v>2132</v>
      </c>
      <c r="N19" s="62">
        <v>569.6</v>
      </c>
      <c r="O19" s="62">
        <f t="shared" si="5"/>
        <v>3790.6</v>
      </c>
      <c r="P19" s="48"/>
      <c r="Q19" s="60">
        <f t="shared" si="0"/>
        <v>1.6541284403669725</v>
      </c>
      <c r="R19" s="60">
        <f t="shared" si="1"/>
        <v>3.5711206896551722</v>
      </c>
      <c r="S19" s="60">
        <f t="shared" si="2"/>
        <v>2.8167155425219939</v>
      </c>
    </row>
    <row r="20" spans="1:19" ht="15">
      <c r="A20" s="8">
        <v>1940</v>
      </c>
      <c r="B20" s="49">
        <v>256</v>
      </c>
      <c r="C20" s="49">
        <v>96.9</v>
      </c>
      <c r="D20" s="49">
        <v>46.6</v>
      </c>
      <c r="E20" s="49">
        <f t="shared" si="3"/>
        <v>399.5</v>
      </c>
      <c r="F20" s="49"/>
      <c r="G20" s="49">
        <v>399.3</v>
      </c>
      <c r="H20" s="49">
        <v>357.7</v>
      </c>
      <c r="I20" s="49">
        <v>124.4</v>
      </c>
      <c r="J20" s="49">
        <f t="shared" si="4"/>
        <v>881.4</v>
      </c>
      <c r="K20" s="59"/>
      <c r="L20" s="62">
        <v>599.6</v>
      </c>
      <c r="M20" s="62">
        <v>2260.5</v>
      </c>
      <c r="N20" s="62">
        <v>369.8</v>
      </c>
      <c r="O20" s="62">
        <f t="shared" si="5"/>
        <v>3229.9</v>
      </c>
      <c r="P20" s="48"/>
      <c r="Q20" s="60">
        <f t="shared" si="0"/>
        <v>1.559765625</v>
      </c>
      <c r="R20" s="60">
        <f t="shared" si="1"/>
        <v>3.6914344685242515</v>
      </c>
      <c r="S20" s="60">
        <f t="shared" si="2"/>
        <v>2.6695278969957084</v>
      </c>
    </row>
    <row r="21" spans="1:19" ht="15">
      <c r="A21" s="8">
        <v>1941</v>
      </c>
      <c r="B21" s="49">
        <v>439.2</v>
      </c>
      <c r="C21" s="49">
        <v>88.7</v>
      </c>
      <c r="D21" s="49">
        <v>51.4</v>
      </c>
      <c r="E21" s="49">
        <f t="shared" si="3"/>
        <v>579.29999999999995</v>
      </c>
      <c r="F21" s="49"/>
      <c r="G21" s="49">
        <v>704.9</v>
      </c>
      <c r="H21" s="49">
        <v>330.3</v>
      </c>
      <c r="I21" s="49">
        <v>147.9</v>
      </c>
      <c r="J21" s="49">
        <f t="shared" si="4"/>
        <v>1183.1000000000001</v>
      </c>
      <c r="K21" s="59"/>
      <c r="L21" s="62">
        <v>1063</v>
      </c>
      <c r="M21" s="62">
        <v>2101.1</v>
      </c>
      <c r="N21" s="62">
        <v>438.4</v>
      </c>
      <c r="O21" s="62">
        <f t="shared" si="5"/>
        <v>3602.5</v>
      </c>
      <c r="P21" s="48"/>
      <c r="Q21" s="60">
        <f t="shared" si="0"/>
        <v>1.6049635701275045</v>
      </c>
      <c r="R21" s="60">
        <f t="shared" si="1"/>
        <v>3.7237880496054117</v>
      </c>
      <c r="S21" s="60">
        <f t="shared" si="2"/>
        <v>2.877431906614786</v>
      </c>
    </row>
    <row r="22" spans="1:19" ht="15">
      <c r="A22" s="8">
        <v>1942</v>
      </c>
      <c r="B22" s="49">
        <v>318</v>
      </c>
      <c r="C22" s="49">
        <v>78.900000000000006</v>
      </c>
      <c r="D22" s="49">
        <v>53.5</v>
      </c>
      <c r="E22" s="49">
        <f t="shared" si="3"/>
        <v>450.4</v>
      </c>
      <c r="F22" s="49"/>
      <c r="G22" s="49">
        <v>494.4</v>
      </c>
      <c r="H22" s="49">
        <v>290.7</v>
      </c>
      <c r="I22" s="49">
        <v>156.9</v>
      </c>
      <c r="J22" s="49">
        <f t="shared" si="4"/>
        <v>941.99999999999989</v>
      </c>
      <c r="K22" s="59"/>
      <c r="L22" s="62">
        <v>744</v>
      </c>
      <c r="M22" s="62">
        <v>1805.8</v>
      </c>
      <c r="N22" s="62">
        <v>472.4</v>
      </c>
      <c r="O22" s="62">
        <f t="shared" si="5"/>
        <v>3022.2000000000003</v>
      </c>
      <c r="P22" s="48"/>
      <c r="Q22" s="60">
        <f t="shared" si="0"/>
        <v>1.5547169811320753</v>
      </c>
      <c r="R22" s="60">
        <f t="shared" si="1"/>
        <v>3.6844106463878323</v>
      </c>
      <c r="S22" s="60">
        <f t="shared" si="2"/>
        <v>2.9327102803738319</v>
      </c>
    </row>
    <row r="23" spans="1:19" ht="15">
      <c r="A23" s="8">
        <v>1943</v>
      </c>
      <c r="B23" s="49">
        <v>415.6</v>
      </c>
      <c r="C23" s="49">
        <v>70.3</v>
      </c>
      <c r="D23" s="49">
        <v>64.400000000000006</v>
      </c>
      <c r="E23" s="49">
        <f t="shared" si="3"/>
        <v>550.30000000000007</v>
      </c>
      <c r="F23" s="49"/>
      <c r="G23" s="49">
        <v>667.7</v>
      </c>
      <c r="H23" s="49">
        <v>271.8</v>
      </c>
      <c r="I23" s="49">
        <v>179.4</v>
      </c>
      <c r="J23" s="49">
        <f t="shared" si="4"/>
        <v>1118.9000000000001</v>
      </c>
      <c r="K23" s="59"/>
      <c r="L23" s="62">
        <v>1007</v>
      </c>
      <c r="M23" s="62">
        <v>1700.3</v>
      </c>
      <c r="N23" s="62">
        <v>543.5</v>
      </c>
      <c r="O23" s="62">
        <f t="shared" si="5"/>
        <v>3250.8</v>
      </c>
      <c r="P23" s="48"/>
      <c r="Q23" s="60">
        <f t="shared" si="0"/>
        <v>1.6065928777670837</v>
      </c>
      <c r="R23" s="60">
        <f t="shared" si="1"/>
        <v>3.8662873399715507</v>
      </c>
      <c r="S23" s="60">
        <f t="shared" si="2"/>
        <v>2.7857142857142856</v>
      </c>
    </row>
    <row r="24" spans="1:19" ht="15">
      <c r="A24" s="8">
        <v>1944</v>
      </c>
      <c r="B24" s="49">
        <v>236.6</v>
      </c>
      <c r="C24" s="49">
        <v>60.4</v>
      </c>
      <c r="D24" s="49">
        <v>48.7</v>
      </c>
      <c r="E24" s="49">
        <f t="shared" si="3"/>
        <v>345.7</v>
      </c>
      <c r="F24" s="49"/>
      <c r="G24" s="49">
        <v>384.1</v>
      </c>
      <c r="H24" s="49">
        <v>235.2</v>
      </c>
      <c r="I24" s="49">
        <v>137.30000000000001</v>
      </c>
      <c r="J24" s="49">
        <f t="shared" si="4"/>
        <v>756.59999999999991</v>
      </c>
      <c r="K24" s="59"/>
      <c r="L24" s="62">
        <v>578.4</v>
      </c>
      <c r="M24" s="62">
        <v>1437.6</v>
      </c>
      <c r="N24" s="62">
        <v>416</v>
      </c>
      <c r="O24" s="62">
        <f t="shared" si="5"/>
        <v>2432</v>
      </c>
      <c r="P24" s="48"/>
      <c r="Q24" s="60">
        <f t="shared" si="0"/>
        <v>1.6234150464919697</v>
      </c>
      <c r="R24" s="60">
        <f t="shared" si="1"/>
        <v>3.8940397350993377</v>
      </c>
      <c r="S24" s="60">
        <f t="shared" si="2"/>
        <v>2.8193018480492813</v>
      </c>
    </row>
    <row r="25" spans="1:19" ht="15">
      <c r="A25" s="8">
        <v>1945</v>
      </c>
      <c r="B25" s="49">
        <v>177.1</v>
      </c>
      <c r="C25" s="49">
        <v>55.3</v>
      </c>
      <c r="D25" s="49">
        <v>41.9</v>
      </c>
      <c r="E25" s="49">
        <f t="shared" si="3"/>
        <v>274.29999999999995</v>
      </c>
      <c r="F25" s="49"/>
      <c r="G25" s="49">
        <v>361.9</v>
      </c>
      <c r="H25" s="49">
        <v>212.8</v>
      </c>
      <c r="I25" s="49">
        <v>118.3</v>
      </c>
      <c r="J25" s="49">
        <f t="shared" si="4"/>
        <v>693</v>
      </c>
      <c r="K25" s="59"/>
      <c r="L25" s="62">
        <v>543.70000000000005</v>
      </c>
      <c r="M25" s="62">
        <v>1314.3</v>
      </c>
      <c r="N25" s="62">
        <v>358.5</v>
      </c>
      <c r="O25" s="62">
        <f t="shared" si="5"/>
        <v>2216.5</v>
      </c>
      <c r="P25" s="48"/>
      <c r="Q25" s="60">
        <f t="shared" si="0"/>
        <v>2.043478260869565</v>
      </c>
      <c r="R25" s="60">
        <f t="shared" si="1"/>
        <v>3.8481012658227853</v>
      </c>
      <c r="S25" s="60">
        <f t="shared" si="2"/>
        <v>2.8233890214797137</v>
      </c>
    </row>
    <row r="26" spans="1:19" ht="15">
      <c r="A26" s="8">
        <v>1946</v>
      </c>
      <c r="B26" s="49">
        <v>135.9</v>
      </c>
      <c r="C26" s="49">
        <v>61.5</v>
      </c>
      <c r="D26" s="49">
        <v>46.6</v>
      </c>
      <c r="E26" s="49">
        <f t="shared" si="3"/>
        <v>244</v>
      </c>
      <c r="F26" s="49"/>
      <c r="G26" s="49">
        <v>210.2</v>
      </c>
      <c r="H26" s="49">
        <v>248.6</v>
      </c>
      <c r="I26" s="49">
        <v>130.5</v>
      </c>
      <c r="J26" s="49">
        <f t="shared" si="4"/>
        <v>589.29999999999995</v>
      </c>
      <c r="K26" s="59"/>
      <c r="L26" s="62">
        <v>315.39999999999998</v>
      </c>
      <c r="M26" s="62">
        <v>1523.5</v>
      </c>
      <c r="N26" s="62">
        <v>395.5</v>
      </c>
      <c r="O26" s="62">
        <f t="shared" si="5"/>
        <v>2234.4</v>
      </c>
      <c r="P26" s="48"/>
      <c r="Q26" s="60">
        <f t="shared" si="0"/>
        <v>1.5467255334805001</v>
      </c>
      <c r="R26" s="60">
        <f t="shared" si="1"/>
        <v>4.0422764227642274</v>
      </c>
      <c r="S26" s="60">
        <f t="shared" si="2"/>
        <v>2.8004291845493561</v>
      </c>
    </row>
    <row r="27" spans="1:19" ht="15">
      <c r="A27" s="8">
        <v>1947</v>
      </c>
      <c r="B27" s="49">
        <v>223.4</v>
      </c>
      <c r="C27" s="49">
        <v>61.3</v>
      </c>
      <c r="D27" s="49">
        <v>55.6</v>
      </c>
      <c r="E27" s="49">
        <f t="shared" si="3"/>
        <v>340.3</v>
      </c>
      <c r="F27" s="49"/>
      <c r="G27" s="49">
        <v>421.4</v>
      </c>
      <c r="H27" s="49">
        <v>238.1</v>
      </c>
      <c r="I27" s="49">
        <v>150.5</v>
      </c>
      <c r="J27" s="49">
        <f t="shared" si="4"/>
        <v>810</v>
      </c>
      <c r="K27" s="59"/>
      <c r="L27" s="62">
        <v>634.79999999999995</v>
      </c>
      <c r="M27" s="62">
        <v>1470.1</v>
      </c>
      <c r="N27" s="62">
        <v>456.2</v>
      </c>
      <c r="O27" s="62">
        <f t="shared" si="5"/>
        <v>2561.0999999999995</v>
      </c>
      <c r="P27" s="48"/>
      <c r="Q27" s="60">
        <f t="shared" si="0"/>
        <v>1.8863025962399282</v>
      </c>
      <c r="R27" s="60">
        <f t="shared" si="1"/>
        <v>3.8841761827079937</v>
      </c>
      <c r="S27" s="60">
        <f t="shared" si="2"/>
        <v>2.7068345323741005</v>
      </c>
    </row>
    <row r="28" spans="1:19" ht="15">
      <c r="A28" s="8">
        <v>1948</v>
      </c>
      <c r="B28" s="49">
        <v>123.5</v>
      </c>
      <c r="C28" s="49">
        <v>61.9</v>
      </c>
      <c r="D28" s="49">
        <v>44.9</v>
      </c>
      <c r="E28" s="49">
        <f t="shared" si="3"/>
        <v>230.3</v>
      </c>
      <c r="F28" s="49"/>
      <c r="G28" s="49">
        <v>200.8</v>
      </c>
      <c r="H28" s="49">
        <v>247.1</v>
      </c>
      <c r="I28" s="49">
        <v>124.5</v>
      </c>
      <c r="J28" s="49">
        <f t="shared" si="4"/>
        <v>572.4</v>
      </c>
      <c r="K28" s="59"/>
      <c r="L28" s="62">
        <v>303</v>
      </c>
      <c r="M28" s="62">
        <v>1496.2</v>
      </c>
      <c r="N28" s="62">
        <v>377.3</v>
      </c>
      <c r="O28" s="62">
        <f t="shared" si="5"/>
        <v>2176.5</v>
      </c>
      <c r="P28" s="48"/>
      <c r="Q28" s="60">
        <f t="shared" si="0"/>
        <v>1.6259109311740891</v>
      </c>
      <c r="R28" s="60">
        <f t="shared" si="1"/>
        <v>3.9919224555735058</v>
      </c>
      <c r="S28" s="60">
        <f t="shared" si="2"/>
        <v>2.7728285077951003</v>
      </c>
    </row>
    <row r="29" spans="1:19" ht="15">
      <c r="A29" s="8">
        <v>1949</v>
      </c>
      <c r="B29" s="49">
        <v>295.60000000000002</v>
      </c>
      <c r="C29" s="49">
        <v>58.9</v>
      </c>
      <c r="D29" s="49">
        <v>35</v>
      </c>
      <c r="E29" s="49">
        <f t="shared" si="3"/>
        <v>389.5</v>
      </c>
      <c r="F29" s="49"/>
      <c r="G29" s="49">
        <v>545</v>
      </c>
      <c r="H29" s="49">
        <v>225.9</v>
      </c>
      <c r="I29" s="49">
        <v>96.4</v>
      </c>
      <c r="J29" s="49">
        <f t="shared" si="4"/>
        <v>867.3</v>
      </c>
      <c r="K29" s="59"/>
      <c r="L29" s="62">
        <v>821.8</v>
      </c>
      <c r="M29" s="62">
        <v>1438</v>
      </c>
      <c r="N29" s="62">
        <v>292.2</v>
      </c>
      <c r="O29" s="62">
        <f t="shared" si="5"/>
        <v>2552</v>
      </c>
      <c r="P29" s="48"/>
      <c r="Q29" s="60">
        <f t="shared" si="0"/>
        <v>1.8437077131258457</v>
      </c>
      <c r="R29" s="60">
        <f t="shared" si="1"/>
        <v>3.8353140916808153</v>
      </c>
      <c r="S29" s="60">
        <f t="shared" si="2"/>
        <v>2.7542857142857144</v>
      </c>
    </row>
    <row r="30" spans="1:19" ht="15">
      <c r="A30" s="8">
        <v>1950</v>
      </c>
      <c r="B30" s="49">
        <v>101.1</v>
      </c>
      <c r="C30" s="49">
        <v>69.5</v>
      </c>
      <c r="D30" s="49">
        <v>41.1</v>
      </c>
      <c r="E30" s="49">
        <f t="shared" si="3"/>
        <v>211.7</v>
      </c>
      <c r="F30" s="49"/>
      <c r="G30" s="49">
        <v>170.7</v>
      </c>
      <c r="H30" s="49">
        <v>280</v>
      </c>
      <c r="I30" s="49">
        <v>114.1</v>
      </c>
      <c r="J30" s="49">
        <f t="shared" si="4"/>
        <v>564.79999999999995</v>
      </c>
      <c r="K30" s="59"/>
      <c r="L30" s="62">
        <v>256.8</v>
      </c>
      <c r="M30" s="62">
        <v>1666.5</v>
      </c>
      <c r="N30" s="62">
        <v>345.6</v>
      </c>
      <c r="O30" s="62">
        <f t="shared" si="5"/>
        <v>2268.9</v>
      </c>
      <c r="P30" s="48"/>
      <c r="Q30" s="60">
        <f t="shared" si="0"/>
        <v>1.6884272997032641</v>
      </c>
      <c r="R30" s="60">
        <f t="shared" si="1"/>
        <v>4.028776978417266</v>
      </c>
      <c r="S30" s="60">
        <f t="shared" si="2"/>
        <v>2.776155717761557</v>
      </c>
    </row>
    <row r="31" spans="1:19" ht="15">
      <c r="A31" s="8">
        <v>1951</v>
      </c>
      <c r="B31" s="49">
        <v>252</v>
      </c>
      <c r="C31" s="49">
        <v>76</v>
      </c>
      <c r="D31" s="49">
        <v>33.4</v>
      </c>
      <c r="E31" s="49">
        <f t="shared" si="3"/>
        <v>361.4</v>
      </c>
      <c r="F31" s="49"/>
      <c r="G31" s="49">
        <v>448.7</v>
      </c>
      <c r="H31" s="49">
        <v>292.89999999999998</v>
      </c>
      <c r="I31" s="49">
        <v>93.8</v>
      </c>
      <c r="J31" s="49">
        <f t="shared" si="4"/>
        <v>835.39999999999986</v>
      </c>
      <c r="K31" s="59"/>
      <c r="L31" s="62">
        <v>678</v>
      </c>
      <c r="M31" s="62">
        <v>1802.8</v>
      </c>
      <c r="N31" s="62">
        <v>284.3</v>
      </c>
      <c r="O31" s="62">
        <f t="shared" si="5"/>
        <v>2765.1000000000004</v>
      </c>
      <c r="P31" s="48"/>
      <c r="Q31" s="60">
        <f t="shared" si="0"/>
        <v>1.7805555555555554</v>
      </c>
      <c r="R31" s="60">
        <f t="shared" si="1"/>
        <v>3.8539473684210521</v>
      </c>
      <c r="S31" s="60">
        <f t="shared" si="2"/>
        <v>2.808383233532934</v>
      </c>
    </row>
    <row r="32" spans="1:19" ht="15">
      <c r="A32" s="8">
        <v>1952</v>
      </c>
      <c r="B32" s="49">
        <v>198.02980149233665</v>
      </c>
      <c r="C32" s="49">
        <v>52.884515396872587</v>
      </c>
      <c r="D32" s="49">
        <v>43.63697256517046</v>
      </c>
      <c r="E32" s="49">
        <f t="shared" si="3"/>
        <v>294.55128945437968</v>
      </c>
      <c r="F32" s="49"/>
      <c r="G32" s="52">
        <v>319.97028763844048</v>
      </c>
      <c r="H32" s="52">
        <v>206.15278999898541</v>
      </c>
      <c r="I32" s="52">
        <v>113.11731293296022</v>
      </c>
      <c r="J32" s="49">
        <f t="shared" si="4"/>
        <v>639.24039057038613</v>
      </c>
      <c r="K32" s="59"/>
      <c r="L32" s="62">
        <v>478.6008046493684</v>
      </c>
      <c r="M32" s="62">
        <v>1252.2912631809716</v>
      </c>
      <c r="N32" s="62">
        <v>340.61709301744537</v>
      </c>
      <c r="O32" s="62">
        <f t="shared" si="5"/>
        <v>2071.5091608477856</v>
      </c>
      <c r="P32" s="48"/>
      <c r="Q32" s="60">
        <f t="shared" si="0"/>
        <v>1.6157683602527</v>
      </c>
      <c r="R32" s="60">
        <f t="shared" si="1"/>
        <v>3.8981692174336651</v>
      </c>
      <c r="S32" s="60">
        <f t="shared" si="2"/>
        <v>2.5922355810551028</v>
      </c>
    </row>
    <row r="33" spans="1:19" ht="15">
      <c r="A33" s="8">
        <v>1953</v>
      </c>
      <c r="B33" s="49">
        <v>336.52908688314653</v>
      </c>
      <c r="C33" s="49">
        <v>51.813419929540224</v>
      </c>
      <c r="D33" s="49">
        <v>37.929769613877852</v>
      </c>
      <c r="E33" s="49">
        <f t="shared" si="3"/>
        <v>426.27227642656459</v>
      </c>
      <c r="F33" s="49"/>
      <c r="G33" s="52">
        <v>552.67544869192386</v>
      </c>
      <c r="H33" s="52">
        <v>200.31942087012519</v>
      </c>
      <c r="I33" s="52">
        <v>98.544819830296774</v>
      </c>
      <c r="J33" s="49">
        <f t="shared" si="4"/>
        <v>851.53968939234585</v>
      </c>
      <c r="K33" s="59"/>
      <c r="L33" s="62">
        <v>807.7671907059663</v>
      </c>
      <c r="M33" s="62">
        <v>1177.4537574386784</v>
      </c>
      <c r="N33" s="62">
        <v>293.4794719948942</v>
      </c>
      <c r="O33" s="62">
        <f t="shared" si="5"/>
        <v>2278.7004201395389</v>
      </c>
      <c r="P33" s="48"/>
      <c r="Q33" s="60">
        <f t="shared" si="0"/>
        <v>1.6422813665548919</v>
      </c>
      <c r="R33" s="60">
        <f t="shared" si="1"/>
        <v>3.8661686710225762</v>
      </c>
      <c r="S33" s="60">
        <f t="shared" si="2"/>
        <v>2.5980864327275248</v>
      </c>
    </row>
    <row r="34" spans="1:19" ht="15">
      <c r="A34" s="8">
        <v>1954</v>
      </c>
      <c r="B34" s="49">
        <v>179.7949781583327</v>
      </c>
      <c r="C34" s="49">
        <v>72.105156943306412</v>
      </c>
      <c r="D34" s="49">
        <v>42.203257359014643</v>
      </c>
      <c r="E34" s="49">
        <f t="shared" si="3"/>
        <v>294.10339246065377</v>
      </c>
      <c r="F34" s="49"/>
      <c r="G34" s="52">
        <v>286.50195052991347</v>
      </c>
      <c r="H34" s="52">
        <v>277.31017289719432</v>
      </c>
      <c r="I34" s="52">
        <v>121.74312026256608</v>
      </c>
      <c r="J34" s="49">
        <f t="shared" si="4"/>
        <v>685.55524368967383</v>
      </c>
      <c r="K34" s="59"/>
      <c r="L34" s="62">
        <v>428.54866985455612</v>
      </c>
      <c r="M34" s="62">
        <v>1608.1368462807259</v>
      </c>
      <c r="N34" s="62">
        <v>355.76688909978196</v>
      </c>
      <c r="O34" s="62">
        <f t="shared" si="5"/>
        <v>2392.4524052350639</v>
      </c>
      <c r="P34" s="48"/>
      <c r="Q34" s="60">
        <f t="shared" si="0"/>
        <v>1.5934925072134747</v>
      </c>
      <c r="R34" s="60">
        <f t="shared" si="1"/>
        <v>3.8459131725520401</v>
      </c>
      <c r="S34" s="60">
        <f t="shared" si="2"/>
        <v>2.8846853982601814</v>
      </c>
    </row>
    <row r="35" spans="1:19" ht="15">
      <c r="A35" s="8">
        <v>1955</v>
      </c>
      <c r="B35" s="49">
        <v>294.41300399913513</v>
      </c>
      <c r="C35" s="49">
        <v>76.798487436127701</v>
      </c>
      <c r="D35" s="49">
        <v>36.381597832354231</v>
      </c>
      <c r="E35" s="49">
        <f t="shared" si="3"/>
        <v>407.59308926761707</v>
      </c>
      <c r="F35" s="49"/>
      <c r="G35" s="52">
        <v>476.71925393762115</v>
      </c>
      <c r="H35" s="52">
        <v>281.10590728297717</v>
      </c>
      <c r="I35" s="52">
        <v>96.482650496602901</v>
      </c>
      <c r="J35" s="49">
        <f t="shared" si="4"/>
        <v>854.30781171720128</v>
      </c>
      <c r="K35" s="59"/>
      <c r="L35" s="62">
        <v>706.39892161953912</v>
      </c>
      <c r="M35" s="62">
        <v>1636.2703585088684</v>
      </c>
      <c r="N35" s="62">
        <v>251.71711238229346</v>
      </c>
      <c r="O35" s="62">
        <f t="shared" si="5"/>
        <v>2594.3863925107012</v>
      </c>
      <c r="P35" s="48"/>
      <c r="Q35" s="60">
        <f t="shared" si="0"/>
        <v>1.6192194212284916</v>
      </c>
      <c r="R35" s="60">
        <f t="shared" si="1"/>
        <v>3.6603052568811241</v>
      </c>
      <c r="S35" s="60">
        <f t="shared" si="2"/>
        <v>2.6519629770301258</v>
      </c>
    </row>
    <row r="36" spans="1:19" ht="15">
      <c r="A36" s="8">
        <v>1956</v>
      </c>
      <c r="B36" s="49">
        <v>260.81352076093833</v>
      </c>
      <c r="C36" s="49">
        <v>83.503018474062955</v>
      </c>
      <c r="D36" s="49">
        <v>53.039668125314023</v>
      </c>
      <c r="E36" s="49">
        <f t="shared" si="3"/>
        <v>397.35620736031535</v>
      </c>
      <c r="F36" s="49"/>
      <c r="G36" s="52">
        <v>406.84109873058918</v>
      </c>
      <c r="H36" s="52">
        <v>308.11095822533008</v>
      </c>
      <c r="I36" s="52">
        <v>139.39644809892857</v>
      </c>
      <c r="J36" s="49">
        <f t="shared" si="4"/>
        <v>854.34850505484781</v>
      </c>
      <c r="K36" s="59"/>
      <c r="L36" s="62">
        <v>599.01653167876168</v>
      </c>
      <c r="M36" s="62">
        <v>1838.5474844402279</v>
      </c>
      <c r="N36" s="62">
        <v>393.65615629710726</v>
      </c>
      <c r="O36" s="62">
        <f t="shared" si="5"/>
        <v>2831.2201724160968</v>
      </c>
      <c r="P36" s="48"/>
      <c r="Q36" s="60">
        <f t="shared" si="0"/>
        <v>1.5598926679246039</v>
      </c>
      <c r="R36" s="60">
        <f t="shared" si="1"/>
        <v>3.6898182108354929</v>
      </c>
      <c r="S36" s="60">
        <f t="shared" si="2"/>
        <v>2.6281546062766448</v>
      </c>
    </row>
    <row r="37" spans="1:19" ht="15">
      <c r="A37" s="8">
        <v>1957</v>
      </c>
      <c r="B37" s="49">
        <v>362.03399528462398</v>
      </c>
      <c r="C37" s="49">
        <v>65.210153739496803</v>
      </c>
      <c r="D37" s="49">
        <v>50.013486030491343</v>
      </c>
      <c r="E37" s="49">
        <f t="shared" si="3"/>
        <v>477.25763505461214</v>
      </c>
      <c r="F37" s="49"/>
      <c r="G37" s="52">
        <v>566.39705844772595</v>
      </c>
      <c r="H37" s="52">
        <v>239.84044513753952</v>
      </c>
      <c r="I37" s="52">
        <v>128.74826443905656</v>
      </c>
      <c r="J37" s="49">
        <f t="shared" si="4"/>
        <v>934.98576802432206</v>
      </c>
      <c r="K37" s="59"/>
      <c r="L37" s="62">
        <v>830.7429356572336</v>
      </c>
      <c r="M37" s="62">
        <v>1334.3515472362892</v>
      </c>
      <c r="N37" s="62">
        <v>284.5091109903135</v>
      </c>
      <c r="O37" s="62">
        <f t="shared" si="5"/>
        <v>2449.6035938838359</v>
      </c>
      <c r="P37" s="48"/>
      <c r="Q37" s="60">
        <f t="shared" ref="Q37:Q68" si="6">G37/B37</f>
        <v>1.5644858378629216</v>
      </c>
      <c r="R37" s="60">
        <f t="shared" ref="R37:R68" si="7">H37/C37</f>
        <v>3.6779616575611871</v>
      </c>
      <c r="S37" s="60">
        <f t="shared" ref="S37:S68" si="8">I37/D37</f>
        <v>2.5742709548493297</v>
      </c>
    </row>
    <row r="38" spans="1:19" ht="15">
      <c r="A38" s="8">
        <v>1958</v>
      </c>
      <c r="B38" s="49">
        <v>187.02991654711704</v>
      </c>
      <c r="C38" s="49">
        <v>71.388250139272174</v>
      </c>
      <c r="D38" s="49">
        <v>49.520282327661747</v>
      </c>
      <c r="E38" s="49">
        <f t="shared" si="3"/>
        <v>307.93844901405095</v>
      </c>
      <c r="F38" s="51"/>
      <c r="G38" s="52">
        <v>290.15293382776571</v>
      </c>
      <c r="H38" s="52">
        <v>260.95638884267242</v>
      </c>
      <c r="I38" s="52">
        <v>134.78386799751493</v>
      </c>
      <c r="J38" s="49">
        <f t="shared" si="4"/>
        <v>685.89319066795304</v>
      </c>
      <c r="K38" s="59"/>
      <c r="L38" s="62">
        <v>451.2221654961304</v>
      </c>
      <c r="M38" s="62">
        <v>1371.3646616538535</v>
      </c>
      <c r="N38" s="62">
        <v>436.0753659995932</v>
      </c>
      <c r="O38" s="62">
        <f t="shared" si="5"/>
        <v>2258.662193149577</v>
      </c>
      <c r="P38" s="48"/>
      <c r="Q38" s="60">
        <f t="shared" si="6"/>
        <v>1.551371776154697</v>
      </c>
      <c r="R38" s="60">
        <f t="shared" si="7"/>
        <v>3.6554529398545217</v>
      </c>
      <c r="S38" s="60">
        <f t="shared" si="8"/>
        <v>2.7217911866028563</v>
      </c>
    </row>
    <row r="39" spans="1:19" ht="15">
      <c r="A39" s="8">
        <v>1959</v>
      </c>
      <c r="B39" s="49">
        <v>240.00209381693949</v>
      </c>
      <c r="C39" s="49">
        <v>64.691493480408752</v>
      </c>
      <c r="D39" s="49">
        <v>44.963017418391352</v>
      </c>
      <c r="E39" s="49">
        <f t="shared" si="3"/>
        <v>349.6566047157396</v>
      </c>
      <c r="F39" s="51"/>
      <c r="G39" s="52">
        <v>363.88728035910594</v>
      </c>
      <c r="H39" s="52">
        <v>238.2699785245384</v>
      </c>
      <c r="I39" s="52">
        <v>115.51076544191996</v>
      </c>
      <c r="J39" s="49">
        <f t="shared" si="4"/>
        <v>717.66802432556426</v>
      </c>
      <c r="K39" s="59"/>
      <c r="L39" s="62">
        <v>551.69996979382097</v>
      </c>
      <c r="M39" s="62">
        <v>1323.6166371408196</v>
      </c>
      <c r="N39" s="62">
        <v>552.14717338123478</v>
      </c>
      <c r="O39" s="62">
        <f t="shared" si="5"/>
        <v>2427.4637803158757</v>
      </c>
      <c r="P39" s="48"/>
      <c r="Q39" s="60">
        <f t="shared" si="6"/>
        <v>1.5161837739493194</v>
      </c>
      <c r="R39" s="60">
        <f t="shared" si="7"/>
        <v>3.6831732536318142</v>
      </c>
      <c r="S39" s="60">
        <f t="shared" si="8"/>
        <v>2.569017207343212</v>
      </c>
    </row>
    <row r="40" spans="1:19" ht="15">
      <c r="A40" s="8">
        <v>1960</v>
      </c>
      <c r="B40" s="49">
        <v>125.06297476449843</v>
      </c>
      <c r="C40" s="49">
        <v>66.664234100818703</v>
      </c>
      <c r="D40" s="49">
        <v>70.917970208405876</v>
      </c>
      <c r="E40" s="49">
        <f t="shared" si="3"/>
        <v>262.64517907372306</v>
      </c>
      <c r="F40" s="51"/>
      <c r="G40" s="52">
        <v>188.69936241885711</v>
      </c>
      <c r="H40" s="52">
        <v>238.55153787670807</v>
      </c>
      <c r="I40" s="52">
        <v>167.46888894731697</v>
      </c>
      <c r="J40" s="49">
        <f t="shared" si="4"/>
        <v>594.71978924288214</v>
      </c>
      <c r="K40" s="59"/>
      <c r="L40" s="62">
        <v>306.16630577835406</v>
      </c>
      <c r="M40" s="62">
        <v>1351.5707701110935</v>
      </c>
      <c r="N40" s="62">
        <v>423.20965533372947</v>
      </c>
      <c r="O40" s="62">
        <f t="shared" si="5"/>
        <v>2080.9467312231773</v>
      </c>
      <c r="P40" s="48"/>
      <c r="Q40" s="60">
        <f t="shared" si="6"/>
        <v>1.5088347512458427</v>
      </c>
      <c r="R40" s="60">
        <f t="shared" si="7"/>
        <v>3.5784036386878464</v>
      </c>
      <c r="S40" s="60">
        <f t="shared" si="8"/>
        <v>2.3614450393204707</v>
      </c>
    </row>
    <row r="41" spans="1:19" ht="15">
      <c r="A41" s="8">
        <v>1961</v>
      </c>
      <c r="B41" s="49">
        <v>182.12367837780482</v>
      </c>
      <c r="C41" s="49">
        <v>55.634931008666918</v>
      </c>
      <c r="D41" s="49">
        <v>57.480728162717291</v>
      </c>
      <c r="E41" s="49">
        <f t="shared" si="3"/>
        <v>295.23933754918903</v>
      </c>
      <c r="F41" s="51"/>
      <c r="G41" s="52">
        <v>320.84710342302992</v>
      </c>
      <c r="H41" s="52">
        <v>202.81630577484256</v>
      </c>
      <c r="I41" s="52">
        <v>156.34627036738533</v>
      </c>
      <c r="J41" s="49">
        <f t="shared" si="4"/>
        <v>680.00967956525778</v>
      </c>
      <c r="K41" s="59"/>
      <c r="L41" s="62">
        <v>479.76100965498915</v>
      </c>
      <c r="M41" s="62">
        <v>1160.9411740808484</v>
      </c>
      <c r="N41" s="62">
        <v>364.64500709448765</v>
      </c>
      <c r="O41" s="62">
        <f t="shared" si="5"/>
        <v>2005.3471908303252</v>
      </c>
      <c r="P41" s="48"/>
      <c r="Q41" s="60">
        <f t="shared" si="6"/>
        <v>1.7616990074044712</v>
      </c>
      <c r="R41" s="60">
        <f t="shared" si="7"/>
        <v>3.6454849875386284</v>
      </c>
      <c r="S41" s="60">
        <f t="shared" si="8"/>
        <v>2.7199772056609652</v>
      </c>
    </row>
    <row r="42" spans="1:19" ht="15">
      <c r="A42" s="8">
        <v>1962</v>
      </c>
      <c r="B42" s="49">
        <v>162.85911401524601</v>
      </c>
      <c r="C42" s="49">
        <v>59.728359710238799</v>
      </c>
      <c r="D42" s="49">
        <v>42.830143809054505</v>
      </c>
      <c r="E42" s="49">
        <f t="shared" si="3"/>
        <v>265.41761753453932</v>
      </c>
      <c r="F42" s="51"/>
      <c r="G42" s="52">
        <v>261.13021018286105</v>
      </c>
      <c r="H42" s="52">
        <v>216.54752596096716</v>
      </c>
      <c r="I42" s="52">
        <v>120.64817422202483</v>
      </c>
      <c r="J42" s="49">
        <f t="shared" si="4"/>
        <v>598.32591036585302</v>
      </c>
      <c r="K42" s="59"/>
      <c r="L42" s="62">
        <v>400.55716167390057</v>
      </c>
      <c r="M42" s="62">
        <v>1222.2277950742898</v>
      </c>
      <c r="N42" s="62">
        <v>325.19467061319722</v>
      </c>
      <c r="O42" s="62">
        <f t="shared" si="5"/>
        <v>1947.9796273613874</v>
      </c>
      <c r="P42" s="48"/>
      <c r="Q42" s="60">
        <f t="shared" si="6"/>
        <v>1.60341170810014</v>
      </c>
      <c r="R42" s="60">
        <f t="shared" si="7"/>
        <v>3.6255394759124115</v>
      </c>
      <c r="S42" s="60">
        <f t="shared" si="8"/>
        <v>2.8168986487623981</v>
      </c>
    </row>
    <row r="43" spans="1:19" ht="15">
      <c r="A43" s="8">
        <v>1963</v>
      </c>
      <c r="B43" s="49">
        <v>224.23758172422779</v>
      </c>
      <c r="C43" s="49">
        <v>56.90625240676485</v>
      </c>
      <c r="D43" s="49">
        <v>37.047217606285152</v>
      </c>
      <c r="E43" s="49">
        <f t="shared" si="3"/>
        <v>318.1910517372778</v>
      </c>
      <c r="F43" s="51"/>
      <c r="G43" s="52">
        <v>356.0677382878543</v>
      </c>
      <c r="H43" s="52">
        <v>198.25096392542864</v>
      </c>
      <c r="I43" s="52">
        <v>94.856815540037843</v>
      </c>
      <c r="J43" s="49">
        <f t="shared" si="4"/>
        <v>649.17551775332072</v>
      </c>
      <c r="K43" s="59"/>
      <c r="L43" s="62">
        <v>537.02345566321708</v>
      </c>
      <c r="M43" s="62">
        <v>1119.2481861290792</v>
      </c>
      <c r="N43" s="62">
        <v>342.49415691593487</v>
      </c>
      <c r="O43" s="62">
        <f t="shared" si="5"/>
        <v>1998.7657987082309</v>
      </c>
      <c r="P43" s="48"/>
      <c r="Q43" s="60">
        <f t="shared" si="6"/>
        <v>1.5879039345231347</v>
      </c>
      <c r="R43" s="60">
        <f t="shared" si="7"/>
        <v>3.483816901319285</v>
      </c>
      <c r="S43" s="60">
        <f t="shared" si="8"/>
        <v>2.5604302203776066</v>
      </c>
    </row>
    <row r="44" spans="1:19" ht="15">
      <c r="A44" s="8">
        <v>1964</v>
      </c>
      <c r="B44" s="49">
        <v>146.20153237244344</v>
      </c>
      <c r="C44" s="62">
        <v>62.473677834161755</v>
      </c>
      <c r="D44" s="49">
        <v>36.968060399267472</v>
      </c>
      <c r="E44" s="49">
        <f t="shared" si="3"/>
        <v>245.64327060587266</v>
      </c>
      <c r="F44" s="51"/>
      <c r="G44" s="52">
        <v>224.23902806977608</v>
      </c>
      <c r="H44" s="52">
        <v>232.83672134768119</v>
      </c>
      <c r="I44" s="52">
        <v>95.897348661830719</v>
      </c>
      <c r="J44" s="49">
        <f t="shared" si="4"/>
        <v>552.97309807928798</v>
      </c>
      <c r="K44" s="59"/>
      <c r="L44" s="62">
        <v>339.14478462367185</v>
      </c>
      <c r="M44" s="62">
        <v>1259.5230740182408</v>
      </c>
      <c r="N44" s="62">
        <v>498.68048017554099</v>
      </c>
      <c r="O44" s="62">
        <f t="shared" si="5"/>
        <v>2097.3483388174536</v>
      </c>
      <c r="P44" s="48"/>
      <c r="Q44" s="60">
        <f t="shared" si="6"/>
        <v>1.5337666058009212</v>
      </c>
      <c r="R44" s="60">
        <f t="shared" si="7"/>
        <v>3.7269571669168129</v>
      </c>
      <c r="S44" s="60">
        <f t="shared" si="8"/>
        <v>2.5940595104559758</v>
      </c>
    </row>
    <row r="45" spans="1:19" ht="15">
      <c r="A45" s="8">
        <v>1965</v>
      </c>
      <c r="B45" s="49">
        <v>205.10364294862833</v>
      </c>
      <c r="C45" s="62">
        <v>54.1967670988086</v>
      </c>
      <c r="D45" s="49">
        <v>85.240955328889328</v>
      </c>
      <c r="E45" s="49">
        <f t="shared" si="3"/>
        <v>344.54136537632621</v>
      </c>
      <c r="F45" s="51"/>
      <c r="G45" s="52">
        <v>312.95149261707297</v>
      </c>
      <c r="H45" s="52">
        <v>188.10250471297164</v>
      </c>
      <c r="I45" s="52">
        <v>187.47622623339393</v>
      </c>
      <c r="J45" s="49">
        <f t="shared" si="4"/>
        <v>688.53022356343854</v>
      </c>
      <c r="K45" s="59"/>
      <c r="L45" s="62">
        <v>475.52122636402032</v>
      </c>
      <c r="M45" s="62">
        <v>1064.0790905403517</v>
      </c>
      <c r="N45" s="62">
        <v>390.63875420771535</v>
      </c>
      <c r="O45" s="62">
        <f t="shared" si="5"/>
        <v>1930.2390711120875</v>
      </c>
      <c r="P45" s="48"/>
      <c r="Q45" s="60">
        <f t="shared" si="6"/>
        <v>1.5258212292965316</v>
      </c>
      <c r="R45" s="60">
        <f t="shared" si="7"/>
        <v>3.4707329381849177</v>
      </c>
      <c r="S45" s="60">
        <f t="shared" si="8"/>
        <v>2.1993679623843407</v>
      </c>
    </row>
    <row r="46" spans="1:19" ht="15">
      <c r="A46" s="8">
        <v>1966</v>
      </c>
      <c r="B46" s="49">
        <v>161.11510127649888</v>
      </c>
      <c r="C46" s="62">
        <v>65.766350536872949</v>
      </c>
      <c r="D46" s="49">
        <v>48.842350156167001</v>
      </c>
      <c r="E46" s="49">
        <f t="shared" si="3"/>
        <v>275.72380196953884</v>
      </c>
      <c r="F46" s="51"/>
      <c r="G46" s="52">
        <v>273.01091613644087</v>
      </c>
      <c r="H46" s="52">
        <v>229.38640477088023</v>
      </c>
      <c r="I46" s="52">
        <v>140.36941093511663</v>
      </c>
      <c r="J46" s="49">
        <f t="shared" si="4"/>
        <v>642.76673184243771</v>
      </c>
      <c r="K46" s="59"/>
      <c r="L46" s="62">
        <v>388.21085013412011</v>
      </c>
      <c r="M46" s="62">
        <v>1236.754948125521</v>
      </c>
      <c r="N46" s="62">
        <v>355.99028456410554</v>
      </c>
      <c r="O46" s="62">
        <f t="shared" si="5"/>
        <v>1980.9560828237468</v>
      </c>
      <c r="P46" s="48"/>
      <c r="Q46" s="60">
        <f t="shared" si="6"/>
        <v>1.6945085468302017</v>
      </c>
      <c r="R46" s="60">
        <f t="shared" si="7"/>
        <v>3.4878992508831868</v>
      </c>
      <c r="S46" s="60">
        <f t="shared" si="8"/>
        <v>2.873928270984174</v>
      </c>
    </row>
    <row r="47" spans="1:19" ht="15">
      <c r="A47" s="8">
        <v>1967</v>
      </c>
      <c r="B47" s="49">
        <v>175.24476649782326</v>
      </c>
      <c r="C47" s="62">
        <v>53.369198475700593</v>
      </c>
      <c r="D47" s="49">
        <v>44.301968366885944</v>
      </c>
      <c r="E47" s="49">
        <f t="shared" si="3"/>
        <v>272.91593334040977</v>
      </c>
      <c r="F47" s="51"/>
      <c r="G47" s="52">
        <v>282.00525319119305</v>
      </c>
      <c r="H47" s="52">
        <v>193.87745930604405</v>
      </c>
      <c r="I47" s="52">
        <v>123.46015037968671</v>
      </c>
      <c r="J47" s="49">
        <f t="shared" si="4"/>
        <v>599.34286287692385</v>
      </c>
      <c r="K47" s="59"/>
      <c r="L47" s="62">
        <v>420.88882944830459</v>
      </c>
      <c r="M47" s="62">
        <v>1036.77660759835</v>
      </c>
      <c r="N47" s="62">
        <v>356.49506462038869</v>
      </c>
      <c r="O47" s="62">
        <f t="shared" si="5"/>
        <v>1814.1605016670433</v>
      </c>
      <c r="P47" s="48"/>
      <c r="Q47" s="60">
        <f t="shared" si="6"/>
        <v>1.6092078458428365</v>
      </c>
      <c r="R47" s="60">
        <f t="shared" si="7"/>
        <v>3.6327594350947194</v>
      </c>
      <c r="S47" s="60">
        <f t="shared" si="8"/>
        <v>2.7867870194221105</v>
      </c>
    </row>
    <row r="48" spans="1:19" ht="15">
      <c r="A48" s="8">
        <v>1968</v>
      </c>
      <c r="B48" s="49">
        <v>172.0482062600467</v>
      </c>
      <c r="C48" s="62">
        <v>52.566266818424587</v>
      </c>
      <c r="D48" s="49">
        <v>45.443441224107637</v>
      </c>
      <c r="E48" s="49">
        <f t="shared" si="3"/>
        <v>270.05791430257892</v>
      </c>
      <c r="F48" s="51"/>
      <c r="G48" s="52">
        <v>259.55310539821903</v>
      </c>
      <c r="H48" s="52">
        <v>186.05737212321037</v>
      </c>
      <c r="I48" s="52">
        <v>124.04694715209492</v>
      </c>
      <c r="J48" s="49">
        <f t="shared" si="4"/>
        <v>569.65742467352436</v>
      </c>
      <c r="K48" s="59"/>
      <c r="L48" s="62">
        <v>376.78780921644858</v>
      </c>
      <c r="M48" s="62">
        <v>969.30627277315989</v>
      </c>
      <c r="N48" s="62">
        <v>476.61243649731017</v>
      </c>
      <c r="O48" s="62">
        <f t="shared" si="5"/>
        <v>1822.7065184869186</v>
      </c>
      <c r="P48" s="48"/>
      <c r="Q48" s="60">
        <f t="shared" si="6"/>
        <v>1.5086068668795698</v>
      </c>
      <c r="R48" s="60">
        <f t="shared" si="7"/>
        <v>3.5394823217310321</v>
      </c>
      <c r="S48" s="60">
        <f t="shared" si="8"/>
        <v>2.7296996840610808</v>
      </c>
    </row>
    <row r="49" spans="1:19" ht="15">
      <c r="A49" s="8">
        <v>1969</v>
      </c>
      <c r="B49" s="49">
        <v>220.77928669297918</v>
      </c>
      <c r="C49" s="62">
        <v>37.759840771473819</v>
      </c>
      <c r="D49" s="49">
        <v>47.369758942751652</v>
      </c>
      <c r="E49" s="49">
        <f t="shared" si="3"/>
        <v>305.9088864072047</v>
      </c>
      <c r="F49" s="51"/>
      <c r="G49" s="52">
        <v>359.29024773442302</v>
      </c>
      <c r="H49" s="52">
        <v>129.99710125378184</v>
      </c>
      <c r="I49" s="52">
        <v>119.8338699739498</v>
      </c>
      <c r="J49" s="49">
        <f t="shared" si="4"/>
        <v>609.12121896215467</v>
      </c>
      <c r="K49" s="59"/>
      <c r="L49" s="62">
        <v>546.05509521889132</v>
      </c>
      <c r="M49" s="62">
        <v>655.01653120733488</v>
      </c>
      <c r="N49" s="62">
        <v>461.71064085621981</v>
      </c>
      <c r="O49" s="62">
        <f t="shared" si="5"/>
        <v>1662.7822672824459</v>
      </c>
      <c r="P49" s="48"/>
      <c r="Q49" s="60">
        <f t="shared" si="6"/>
        <v>1.6273729891792812</v>
      </c>
      <c r="R49" s="60">
        <f t="shared" si="7"/>
        <v>3.4427343600450215</v>
      </c>
      <c r="S49" s="60">
        <f t="shared" si="8"/>
        <v>2.5297546926251848</v>
      </c>
    </row>
    <row r="50" spans="1:19" ht="15">
      <c r="A50" s="8">
        <v>1970</v>
      </c>
      <c r="B50" s="49">
        <v>132.20293419225513</v>
      </c>
      <c r="C50" s="62">
        <v>61.597124897319205</v>
      </c>
      <c r="D50" s="49">
        <v>74.357533141420944</v>
      </c>
      <c r="E50" s="49">
        <f t="shared" si="3"/>
        <v>268.15759223099531</v>
      </c>
      <c r="F50" s="51"/>
      <c r="G50" s="52">
        <v>212.15677263746119</v>
      </c>
      <c r="H50" s="52">
        <v>218.09389949454894</v>
      </c>
      <c r="I50" s="52">
        <v>188.03284490438779</v>
      </c>
      <c r="J50" s="49">
        <f t="shared" si="4"/>
        <v>618.28351703639782</v>
      </c>
      <c r="K50" s="59"/>
      <c r="L50" s="62">
        <v>306.20024055325899</v>
      </c>
      <c r="M50" s="62">
        <v>1127.7155074412931</v>
      </c>
      <c r="N50" s="62">
        <v>450.32285704352023</v>
      </c>
      <c r="O50" s="62">
        <f t="shared" si="5"/>
        <v>1884.2386050380724</v>
      </c>
      <c r="P50" s="48"/>
      <c r="Q50" s="60">
        <f t="shared" si="6"/>
        <v>1.604781118768013</v>
      </c>
      <c r="R50" s="60">
        <f t="shared" si="7"/>
        <v>3.5406506368293287</v>
      </c>
      <c r="S50" s="60">
        <f t="shared" si="8"/>
        <v>2.5287665816826821</v>
      </c>
    </row>
    <row r="51" spans="1:19" ht="15">
      <c r="A51" s="8">
        <v>1971</v>
      </c>
      <c r="B51" s="49">
        <v>202.78803004512122</v>
      </c>
      <c r="C51" s="62">
        <v>56.726842667696843</v>
      </c>
      <c r="D51" s="49">
        <v>65.399651222740715</v>
      </c>
      <c r="E51" s="49">
        <f t="shared" si="3"/>
        <v>324.91452393555875</v>
      </c>
      <c r="F51" s="51"/>
      <c r="G51" s="52">
        <v>317.79331602987412</v>
      </c>
      <c r="H51" s="52">
        <v>181.97193433159001</v>
      </c>
      <c r="I51" s="52">
        <v>181.78173765068104</v>
      </c>
      <c r="J51" s="49">
        <f t="shared" si="4"/>
        <v>681.54698801214522</v>
      </c>
      <c r="K51" s="59"/>
      <c r="L51" s="62">
        <v>444.74220649648709</v>
      </c>
      <c r="M51" s="62">
        <v>940.26868912515886</v>
      </c>
      <c r="N51" s="62">
        <v>461.30320668980841</v>
      </c>
      <c r="O51" s="62">
        <f t="shared" si="5"/>
        <v>1846.3141023114542</v>
      </c>
      <c r="P51" s="48"/>
      <c r="Q51" s="60">
        <f t="shared" si="6"/>
        <v>1.5671206824148531</v>
      </c>
      <c r="R51" s="60">
        <f t="shared" si="7"/>
        <v>3.2078629053545775</v>
      </c>
      <c r="S51" s="60">
        <f t="shared" si="8"/>
        <v>2.7795520962575413</v>
      </c>
    </row>
    <row r="52" spans="1:19" ht="15">
      <c r="A52" s="8">
        <v>1972</v>
      </c>
      <c r="B52" s="49">
        <v>126.2276424605728</v>
      </c>
      <c r="C52" s="62">
        <v>67.053843935469587</v>
      </c>
      <c r="D52" s="49">
        <v>31.392327406588564</v>
      </c>
      <c r="E52" s="49">
        <f t="shared" si="3"/>
        <v>224.67381380263095</v>
      </c>
      <c r="F52" s="51"/>
      <c r="G52" s="52">
        <v>187.20757764879431</v>
      </c>
      <c r="H52" s="52">
        <v>238.07552456284924</v>
      </c>
      <c r="I52" s="52">
        <v>85.588990191004143</v>
      </c>
      <c r="J52" s="49">
        <f t="shared" si="4"/>
        <v>510.8720924026477</v>
      </c>
      <c r="K52" s="59"/>
      <c r="L52" s="62">
        <v>256.41684859654686</v>
      </c>
      <c r="M52" s="62">
        <v>1191.8254795921425</v>
      </c>
      <c r="N52" s="62">
        <v>250.4300068196394</v>
      </c>
      <c r="O52" s="62">
        <f t="shared" si="5"/>
        <v>1698.6723350083289</v>
      </c>
      <c r="P52" s="48"/>
      <c r="Q52" s="60">
        <f t="shared" si="6"/>
        <v>1.4830949386325472</v>
      </c>
      <c r="R52" s="60">
        <f t="shared" si="7"/>
        <v>3.550512701284736</v>
      </c>
      <c r="S52" s="60">
        <f t="shared" si="8"/>
        <v>2.7264302223428292</v>
      </c>
    </row>
    <row r="53" spans="1:19" ht="15">
      <c r="A53" s="8">
        <v>1973</v>
      </c>
      <c r="B53" s="49">
        <v>158.62690344556239</v>
      </c>
      <c r="C53" s="62">
        <v>64.465374275577787</v>
      </c>
      <c r="D53" s="49">
        <v>35.060371306853554</v>
      </c>
      <c r="E53" s="49">
        <f t="shared" si="3"/>
        <v>258.15264902799373</v>
      </c>
      <c r="F53" s="51"/>
      <c r="G53" s="52">
        <v>225.40219698415575</v>
      </c>
      <c r="H53" s="52">
        <v>239.63122768010794</v>
      </c>
      <c r="I53" s="52">
        <v>102.79531010670793</v>
      </c>
      <c r="J53" s="49">
        <f t="shared" si="4"/>
        <v>567.82873477097166</v>
      </c>
      <c r="K53" s="59"/>
      <c r="L53" s="62">
        <v>318.12991053077411</v>
      </c>
      <c r="M53" s="62">
        <v>1230.7120230309829</v>
      </c>
      <c r="N53" s="62">
        <v>362.47950654349353</v>
      </c>
      <c r="O53" s="62">
        <f t="shared" si="5"/>
        <v>1911.3214401052505</v>
      </c>
      <c r="P53" s="48"/>
      <c r="Q53" s="60">
        <f t="shared" si="6"/>
        <v>1.420958186084174</v>
      </c>
      <c r="R53" s="60">
        <f t="shared" si="7"/>
        <v>3.7172083521260251</v>
      </c>
      <c r="S53" s="60">
        <f t="shared" si="8"/>
        <v>2.9319515531375346</v>
      </c>
    </row>
    <row r="54" spans="1:19" ht="15">
      <c r="A54" s="8">
        <v>1974</v>
      </c>
      <c r="B54" s="49">
        <v>133.93607737000787</v>
      </c>
      <c r="C54" s="62">
        <v>63.352824061215259</v>
      </c>
      <c r="D54" s="49">
        <v>41.030554657884501</v>
      </c>
      <c r="E54" s="49">
        <f t="shared" si="3"/>
        <v>238.3194560891076</v>
      </c>
      <c r="F54" s="51"/>
      <c r="G54" s="52">
        <v>197.8117359959837</v>
      </c>
      <c r="H54" s="52">
        <v>218.50801958171428</v>
      </c>
      <c r="I54" s="52">
        <v>118.19476210598965</v>
      </c>
      <c r="J54" s="49">
        <f t="shared" si="4"/>
        <v>534.51451768368759</v>
      </c>
      <c r="K54" s="59"/>
      <c r="L54" s="62">
        <v>278.78433126188503</v>
      </c>
      <c r="M54" s="62">
        <v>1112.0806469945444</v>
      </c>
      <c r="N54" s="62">
        <v>419.46257003606894</v>
      </c>
      <c r="O54" s="62">
        <f t="shared" si="5"/>
        <v>1810.3275482924982</v>
      </c>
      <c r="P54" s="48"/>
      <c r="Q54" s="60">
        <f t="shared" si="6"/>
        <v>1.4769115228715772</v>
      </c>
      <c r="R54" s="60">
        <f t="shared" si="7"/>
        <v>3.4490651809077817</v>
      </c>
      <c r="S54" s="60">
        <f t="shared" si="8"/>
        <v>2.8806523112228302</v>
      </c>
    </row>
    <row r="55" spans="1:19" ht="15">
      <c r="A55" s="8">
        <v>1975</v>
      </c>
      <c r="B55" s="49">
        <v>228.26733729903316</v>
      </c>
      <c r="C55" s="62">
        <v>65.099481486937819</v>
      </c>
      <c r="D55" s="49">
        <v>45.880805307303056</v>
      </c>
      <c r="E55" s="49">
        <f t="shared" si="3"/>
        <v>339.247624093274</v>
      </c>
      <c r="F55" s="51"/>
      <c r="G55" s="52">
        <v>328.89730838237506</v>
      </c>
      <c r="H55" s="52">
        <v>207.25094324471331</v>
      </c>
      <c r="I55" s="52">
        <v>115.81294345253527</v>
      </c>
      <c r="J55" s="49">
        <f t="shared" si="4"/>
        <v>651.96119507962362</v>
      </c>
      <c r="K55" s="59"/>
      <c r="L55" s="62">
        <v>472.29810911303787</v>
      </c>
      <c r="M55" s="62">
        <v>1065.2584941580328</v>
      </c>
      <c r="N55" s="62">
        <v>309.47820112333523</v>
      </c>
      <c r="O55" s="62">
        <f t="shared" si="5"/>
        <v>1847.0348043944059</v>
      </c>
      <c r="P55" s="48"/>
      <c r="Q55" s="60">
        <f t="shared" si="6"/>
        <v>1.4408426202103342</v>
      </c>
      <c r="R55" s="60">
        <f t="shared" si="7"/>
        <v>3.1836035942359713</v>
      </c>
      <c r="S55" s="60">
        <f t="shared" si="8"/>
        <v>2.5242133976689547</v>
      </c>
    </row>
    <row r="56" spans="1:19" ht="15">
      <c r="A56" s="8">
        <v>1976</v>
      </c>
      <c r="B56" s="49">
        <v>199.00802257167842</v>
      </c>
      <c r="C56" s="62">
        <v>67.687767904415978</v>
      </c>
      <c r="D56" s="49">
        <v>38.353921654259238</v>
      </c>
      <c r="E56" s="49">
        <f t="shared" si="3"/>
        <v>305.04971213035367</v>
      </c>
      <c r="F56" s="51"/>
      <c r="G56" s="52">
        <v>295.16680020567355</v>
      </c>
      <c r="H56" s="52">
        <v>236.96154661797502</v>
      </c>
      <c r="I56" s="52">
        <v>106.7878314251864</v>
      </c>
      <c r="J56" s="49">
        <f t="shared" si="4"/>
        <v>638.91617824883497</v>
      </c>
      <c r="K56" s="59"/>
      <c r="L56" s="62">
        <v>418.54303174799895</v>
      </c>
      <c r="M56" s="62">
        <v>1224.1926276521056</v>
      </c>
      <c r="N56" s="62">
        <v>364.07032193004829</v>
      </c>
      <c r="O56" s="62">
        <f t="shared" si="5"/>
        <v>2006.8059813301527</v>
      </c>
      <c r="P56" s="48"/>
      <c r="Q56" s="60">
        <f t="shared" si="6"/>
        <v>1.4831904583111004</v>
      </c>
      <c r="R56" s="60">
        <f t="shared" si="7"/>
        <v>3.5008030838392523</v>
      </c>
      <c r="S56" s="60">
        <f t="shared" si="8"/>
        <v>2.7842741190281259</v>
      </c>
    </row>
    <row r="57" spans="1:19" ht="15">
      <c r="A57" s="8">
        <v>1977</v>
      </c>
      <c r="B57" s="49">
        <v>279.12043209340476</v>
      </c>
      <c r="C57" s="49">
        <v>60.293733718036776</v>
      </c>
      <c r="D57" s="49">
        <v>42.011876472365287</v>
      </c>
      <c r="E57" s="49">
        <f t="shared" si="3"/>
        <v>381.42604228380685</v>
      </c>
      <c r="F57" s="51"/>
      <c r="G57" s="52">
        <v>397.04606820221949</v>
      </c>
      <c r="H57" s="52">
        <v>219.95881745861513</v>
      </c>
      <c r="I57" s="52">
        <v>125.27688385083367</v>
      </c>
      <c r="J57" s="49">
        <f t="shared" si="4"/>
        <v>742.28176951166824</v>
      </c>
      <c r="K57" s="59"/>
      <c r="L57" s="62">
        <v>570.08215647933184</v>
      </c>
      <c r="M57" s="62">
        <v>1178.0995258560888</v>
      </c>
      <c r="N57" s="62">
        <v>508.79785555864203</v>
      </c>
      <c r="O57" s="62">
        <f t="shared" si="5"/>
        <v>2256.9795378940626</v>
      </c>
      <c r="P57" s="48"/>
      <c r="Q57" s="60">
        <f t="shared" si="6"/>
        <v>1.4224901603382161</v>
      </c>
      <c r="R57" s="60">
        <f t="shared" si="7"/>
        <v>3.6481206900745442</v>
      </c>
      <c r="S57" s="60">
        <f t="shared" si="8"/>
        <v>2.981939736332385</v>
      </c>
    </row>
    <row r="58" spans="1:19" ht="15">
      <c r="A58" s="8">
        <v>1978</v>
      </c>
      <c r="B58" s="49">
        <v>234.09684145941031</v>
      </c>
      <c r="C58" s="49">
        <v>61.789880216853184</v>
      </c>
      <c r="D58" s="49">
        <v>53.708734785949183</v>
      </c>
      <c r="E58" s="49">
        <f t="shared" si="3"/>
        <v>349.59545646221267</v>
      </c>
      <c r="F58" s="51"/>
      <c r="G58" s="52">
        <v>321.4264338521952</v>
      </c>
      <c r="H58" s="52">
        <v>230.12820241854718</v>
      </c>
      <c r="I58" s="52">
        <v>156.50587352172769</v>
      </c>
      <c r="J58" s="49">
        <f t="shared" si="4"/>
        <v>708.06050979247004</v>
      </c>
      <c r="K58" s="59"/>
      <c r="L58" s="62">
        <v>464.46383708376709</v>
      </c>
      <c r="M58" s="62">
        <v>1262.7560181356619</v>
      </c>
      <c r="N58" s="62">
        <v>688.81285056388128</v>
      </c>
      <c r="O58" s="62">
        <f t="shared" si="5"/>
        <v>2416.0327057833101</v>
      </c>
      <c r="P58" s="48"/>
      <c r="Q58" s="60">
        <f t="shared" si="6"/>
        <v>1.373048999073859</v>
      </c>
      <c r="R58" s="60">
        <f t="shared" si="7"/>
        <v>3.7243671878130575</v>
      </c>
      <c r="S58" s="60">
        <f t="shared" si="8"/>
        <v>2.91397431247387</v>
      </c>
    </row>
    <row r="59" spans="1:19" ht="15">
      <c r="A59" s="8">
        <v>1979</v>
      </c>
      <c r="B59" s="49">
        <v>319.90237658077996</v>
      </c>
      <c r="C59" s="49">
        <v>63.791595190791242</v>
      </c>
      <c r="D59" s="49">
        <v>73.314558490387043</v>
      </c>
      <c r="E59" s="49">
        <f t="shared" si="3"/>
        <v>457.0085302619583</v>
      </c>
      <c r="F59" s="51"/>
      <c r="G59" s="52">
        <v>450.33873993841121</v>
      </c>
      <c r="H59" s="52">
        <v>223.32344723352614</v>
      </c>
      <c r="I59" s="52">
        <v>195.10420538953451</v>
      </c>
      <c r="J59" s="49">
        <f t="shared" si="4"/>
        <v>868.76639256147189</v>
      </c>
      <c r="K59" s="59"/>
      <c r="L59" s="62">
        <v>641.38626804247622</v>
      </c>
      <c r="M59" s="62">
        <v>1239.5542470776336</v>
      </c>
      <c r="N59" s="62">
        <v>799.50854395802821</v>
      </c>
      <c r="O59" s="62">
        <f t="shared" si="5"/>
        <v>2680.4490590781379</v>
      </c>
      <c r="P59" s="48"/>
      <c r="Q59" s="60">
        <f t="shared" si="6"/>
        <v>1.407738025430687</v>
      </c>
      <c r="R59" s="60">
        <f t="shared" si="7"/>
        <v>3.5008286995426072</v>
      </c>
      <c r="S59" s="60">
        <f t="shared" si="8"/>
        <v>2.6611932119200641</v>
      </c>
    </row>
    <row r="60" spans="1:19" ht="15">
      <c r="A60" s="8">
        <v>1980</v>
      </c>
      <c r="B60" s="49">
        <v>244.48520589969664</v>
      </c>
      <c r="C60" s="49">
        <v>70.962069038305813</v>
      </c>
      <c r="D60" s="49">
        <v>92.511366143188965</v>
      </c>
      <c r="E60" s="49">
        <f t="shared" si="3"/>
        <v>407.95864108119144</v>
      </c>
      <c r="F60" s="51"/>
      <c r="G60" s="52">
        <v>343.08800274403592</v>
      </c>
      <c r="H60" s="52">
        <v>251.67446388888905</v>
      </c>
      <c r="I60" s="52">
        <v>236.0262535994687</v>
      </c>
      <c r="J60" s="49">
        <f t="shared" si="4"/>
        <v>830.78872023239364</v>
      </c>
      <c r="K60" s="59"/>
      <c r="L60" s="62">
        <v>495.17911520719059</v>
      </c>
      <c r="M60" s="62">
        <v>1366.4886734827519</v>
      </c>
      <c r="N60" s="62">
        <v>702.25723259611675</v>
      </c>
      <c r="O60" s="62">
        <f t="shared" si="5"/>
        <v>2563.9250212860593</v>
      </c>
      <c r="P60" s="48"/>
      <c r="Q60" s="60">
        <f t="shared" si="6"/>
        <v>1.4033078258518121</v>
      </c>
      <c r="R60" s="60">
        <f t="shared" si="7"/>
        <v>3.5466054936057945</v>
      </c>
      <c r="S60" s="60">
        <f t="shared" si="8"/>
        <v>2.5513216747242451</v>
      </c>
    </row>
    <row r="61" spans="1:19" ht="15">
      <c r="A61" s="8">
        <v>1981</v>
      </c>
      <c r="B61" s="49">
        <v>297.88381498894404</v>
      </c>
      <c r="C61" s="49">
        <v>79.931662533958587</v>
      </c>
      <c r="D61" s="49">
        <v>75.684317655558758</v>
      </c>
      <c r="E61" s="49">
        <f t="shared" si="3"/>
        <v>453.49979517846134</v>
      </c>
      <c r="F61" s="51"/>
      <c r="G61" s="52">
        <v>463.99794913031468</v>
      </c>
      <c r="H61" s="52">
        <v>284.6161239566328</v>
      </c>
      <c r="I61" s="52">
        <v>207.37861284782966</v>
      </c>
      <c r="J61" s="49">
        <f t="shared" si="4"/>
        <v>955.99268593477711</v>
      </c>
      <c r="K61" s="59"/>
      <c r="L61" s="62">
        <v>638.10456150415064</v>
      </c>
      <c r="M61" s="62">
        <v>1553.718705651007</v>
      </c>
      <c r="N61" s="62">
        <v>671.40986993113381</v>
      </c>
      <c r="O61" s="62">
        <f t="shared" si="5"/>
        <v>2863.2331370862917</v>
      </c>
      <c r="P61" s="48"/>
      <c r="Q61" s="60">
        <f t="shared" si="6"/>
        <v>1.557647397350326</v>
      </c>
      <c r="R61" s="60">
        <f t="shared" si="7"/>
        <v>3.5607432015531391</v>
      </c>
      <c r="S61" s="60">
        <f t="shared" si="8"/>
        <v>2.740047334397794</v>
      </c>
    </row>
    <row r="62" spans="1:19" ht="15">
      <c r="A62" s="8">
        <v>1982</v>
      </c>
      <c r="B62" s="49">
        <v>223.20430359133616</v>
      </c>
      <c r="C62" s="49">
        <v>77.903968899367058</v>
      </c>
      <c r="D62" s="49">
        <v>72.01521074128928</v>
      </c>
      <c r="E62" s="49">
        <f t="shared" si="3"/>
        <v>373.12348323199251</v>
      </c>
      <c r="F62" s="51"/>
      <c r="G62" s="52">
        <v>312.48803255566935</v>
      </c>
      <c r="H62" s="52">
        <v>283.54092772228171</v>
      </c>
      <c r="I62" s="52">
        <v>213.04639904799595</v>
      </c>
      <c r="J62" s="49">
        <f t="shared" si="4"/>
        <v>809.07535932594692</v>
      </c>
      <c r="K62" s="59"/>
      <c r="L62" s="62">
        <v>454.17987749399083</v>
      </c>
      <c r="M62" s="62">
        <v>1527.5869232292093</v>
      </c>
      <c r="N62" s="62">
        <v>814.0809296551281</v>
      </c>
      <c r="O62" s="62">
        <f t="shared" si="5"/>
        <v>2795.8477303783284</v>
      </c>
      <c r="P62" s="48"/>
      <c r="Q62" s="60">
        <f t="shared" si="6"/>
        <v>1.4000089941267548</v>
      </c>
      <c r="R62" s="60">
        <f t="shared" si="7"/>
        <v>3.6396210838570688</v>
      </c>
      <c r="S62" s="60">
        <f t="shared" si="8"/>
        <v>2.9583527820720197</v>
      </c>
    </row>
    <row r="63" spans="1:19" ht="15">
      <c r="A63" s="8">
        <v>1983</v>
      </c>
      <c r="B63" s="49">
        <v>431.00799150360712</v>
      </c>
      <c r="C63" s="49">
        <v>80.153332308350372</v>
      </c>
      <c r="D63" s="49">
        <v>86.10985165736507</v>
      </c>
      <c r="E63" s="49">
        <f t="shared" si="3"/>
        <v>597.27117546932254</v>
      </c>
      <c r="F63" s="51"/>
      <c r="G63" s="52">
        <v>564.97431893042153</v>
      </c>
      <c r="H63" s="52">
        <v>281.56202657729023</v>
      </c>
      <c r="I63" s="52">
        <v>225.77946319143123</v>
      </c>
      <c r="J63" s="49">
        <f t="shared" si="4"/>
        <v>1072.315808699143</v>
      </c>
      <c r="K63" s="59"/>
      <c r="L63" s="62">
        <v>802.5524696192947</v>
      </c>
      <c r="M63" s="62">
        <v>1566.7235263306932</v>
      </c>
      <c r="N63" s="62">
        <v>751.06511255885607</v>
      </c>
      <c r="O63" s="62">
        <f t="shared" si="5"/>
        <v>3120.3411085088442</v>
      </c>
      <c r="P63" s="48"/>
      <c r="Q63" s="60">
        <f t="shared" si="6"/>
        <v>1.3108209825981689</v>
      </c>
      <c r="R63" s="60">
        <f t="shared" si="7"/>
        <v>3.5127925248836736</v>
      </c>
      <c r="S63" s="60">
        <f t="shared" si="8"/>
        <v>2.6219934054679106</v>
      </c>
    </row>
    <row r="64" spans="1:19" ht="15">
      <c r="A64" s="8">
        <v>1984</v>
      </c>
      <c r="B64" s="49">
        <v>308.77315160417351</v>
      </c>
      <c r="C64" s="49">
        <v>91.553505747185227</v>
      </c>
      <c r="D64" s="49">
        <v>79.179713703628025</v>
      </c>
      <c r="E64" s="49">
        <f t="shared" si="3"/>
        <v>479.50637105498674</v>
      </c>
      <c r="F64" s="51"/>
      <c r="G64" s="52">
        <v>432.0901644168934</v>
      </c>
      <c r="H64" s="52">
        <v>321.40295613702835</v>
      </c>
      <c r="I64" s="52">
        <v>207.04600541779666</v>
      </c>
      <c r="J64" s="49">
        <f t="shared" si="4"/>
        <v>960.53912597171836</v>
      </c>
      <c r="K64" s="59"/>
      <c r="L64" s="62">
        <v>627.09470466680034</v>
      </c>
      <c r="M64" s="62">
        <v>1745.6642410591608</v>
      </c>
      <c r="N64" s="62">
        <v>687.7402177772052</v>
      </c>
      <c r="O64" s="62">
        <f t="shared" si="5"/>
        <v>3060.4991635031661</v>
      </c>
      <c r="P64" s="48"/>
      <c r="Q64" s="60">
        <f t="shared" si="6"/>
        <v>1.3993773816539725</v>
      </c>
      <c r="R64" s="60">
        <f t="shared" si="7"/>
        <v>3.5105477776519742</v>
      </c>
      <c r="S64" s="60">
        <f t="shared" si="8"/>
        <v>2.6148870175607843</v>
      </c>
    </row>
    <row r="65" spans="1:19" ht="15">
      <c r="A65" s="8">
        <v>1985</v>
      </c>
      <c r="B65" s="49">
        <v>326.29013763893596</v>
      </c>
      <c r="C65" s="49">
        <v>107.14335261375182</v>
      </c>
      <c r="D65" s="49">
        <v>90.757325907285548</v>
      </c>
      <c r="E65" s="49">
        <f t="shared" si="3"/>
        <v>524.19081615997334</v>
      </c>
      <c r="F65" s="51"/>
      <c r="G65" s="52">
        <v>462.14339355993087</v>
      </c>
      <c r="H65" s="52">
        <v>371.74777205952756</v>
      </c>
      <c r="I65" s="52">
        <v>230.26440323217469</v>
      </c>
      <c r="J65" s="49">
        <f t="shared" si="4"/>
        <v>1064.1555688516332</v>
      </c>
      <c r="K65" s="59"/>
      <c r="L65" s="62">
        <v>635.37720343136778</v>
      </c>
      <c r="M65" s="62">
        <v>2061.6442676175088</v>
      </c>
      <c r="N65" s="62">
        <v>717.70917444119277</v>
      </c>
      <c r="O65" s="62">
        <f t="shared" si="5"/>
        <v>3414.7306454900695</v>
      </c>
      <c r="P65" s="48"/>
      <c r="Q65" s="60">
        <f t="shared" si="6"/>
        <v>1.4163572239848896</v>
      </c>
      <c r="R65" s="60">
        <f t="shared" si="7"/>
        <v>3.4696298276167052</v>
      </c>
      <c r="S65" s="60">
        <f t="shared" si="8"/>
        <v>2.5371439818247246</v>
      </c>
    </row>
    <row r="66" spans="1:19" ht="15">
      <c r="A66" s="8">
        <v>1986</v>
      </c>
      <c r="B66" s="49">
        <v>261.76161517500435</v>
      </c>
      <c r="C66" s="49">
        <v>108.41749818982757</v>
      </c>
      <c r="D66" s="49">
        <v>72.58454764536917</v>
      </c>
      <c r="E66" s="49">
        <f t="shared" si="3"/>
        <v>442.76366101020108</v>
      </c>
      <c r="F66" s="51"/>
      <c r="G66" s="52">
        <v>391.79110717352529</v>
      </c>
      <c r="H66" s="52">
        <v>382.83983323767148</v>
      </c>
      <c r="I66" s="52">
        <v>204.95245561126811</v>
      </c>
      <c r="J66" s="49">
        <f t="shared" si="4"/>
        <v>979.58339602246485</v>
      </c>
      <c r="K66" s="59"/>
      <c r="L66" s="62">
        <v>558.28848270255753</v>
      </c>
      <c r="M66" s="62">
        <v>2119.3961560782659</v>
      </c>
      <c r="N66" s="62">
        <v>726.17074658348304</v>
      </c>
      <c r="O66" s="62">
        <f t="shared" si="5"/>
        <v>3403.8553853643066</v>
      </c>
      <c r="P66" s="48"/>
      <c r="Q66" s="60">
        <f t="shared" si="6"/>
        <v>1.4967477447432005</v>
      </c>
      <c r="R66" s="60">
        <f t="shared" si="7"/>
        <v>3.5311627701218438</v>
      </c>
      <c r="S66" s="60">
        <f t="shared" si="8"/>
        <v>2.8236375683240054</v>
      </c>
    </row>
    <row r="67" spans="1:19" ht="15">
      <c r="A67" s="8">
        <v>1987</v>
      </c>
      <c r="B67" s="49">
        <v>270.3310462149912</v>
      </c>
      <c r="C67" s="49">
        <v>93.323642362602399</v>
      </c>
      <c r="D67" s="49">
        <v>74.05332045723631</v>
      </c>
      <c r="E67" s="49">
        <f t="shared" si="3"/>
        <v>437.70800903482996</v>
      </c>
      <c r="F67" s="51"/>
      <c r="G67" s="52">
        <v>402.44245014000182</v>
      </c>
      <c r="H67" s="52">
        <v>327.94495385591944</v>
      </c>
      <c r="I67" s="52">
        <v>214.91832714382377</v>
      </c>
      <c r="J67" s="49">
        <f t="shared" si="4"/>
        <v>945.30573113974492</v>
      </c>
      <c r="K67" s="59"/>
      <c r="L67" s="62">
        <v>555.14294821260205</v>
      </c>
      <c r="M67" s="62">
        <v>1859.8057962688019</v>
      </c>
      <c r="N67" s="62">
        <v>743.92196554242571</v>
      </c>
      <c r="O67" s="62">
        <f t="shared" si="5"/>
        <v>3158.8707100238298</v>
      </c>
      <c r="P67" s="48"/>
      <c r="Q67" s="60">
        <f t="shared" si="6"/>
        <v>1.4887022995499524</v>
      </c>
      <c r="R67" s="60">
        <f t="shared" si="7"/>
        <v>3.5140608055321345</v>
      </c>
      <c r="S67" s="60">
        <f t="shared" si="8"/>
        <v>2.9022105398762368</v>
      </c>
    </row>
    <row r="68" spans="1:19" ht="15">
      <c r="A68" s="8">
        <v>1988</v>
      </c>
      <c r="B68" s="49">
        <v>212.15790145075573</v>
      </c>
      <c r="C68" s="49">
        <v>111.95542606856748</v>
      </c>
      <c r="D68" s="49">
        <v>60.6803802615308</v>
      </c>
      <c r="E68" s="49">
        <f t="shared" si="3"/>
        <v>384.79370778085399</v>
      </c>
      <c r="F68" s="51"/>
      <c r="G68" s="52">
        <v>309.04922609071349</v>
      </c>
      <c r="H68" s="52">
        <v>406.68838879320282</v>
      </c>
      <c r="I68" s="52">
        <v>172.10273159006942</v>
      </c>
      <c r="J68" s="49">
        <f t="shared" si="4"/>
        <v>887.84034647398573</v>
      </c>
      <c r="K68" s="59"/>
      <c r="L68" s="62">
        <v>429.9902774547017</v>
      </c>
      <c r="M68" s="62">
        <v>2290.6120470112869</v>
      </c>
      <c r="N68" s="62">
        <v>736.64671927051495</v>
      </c>
      <c r="O68" s="62">
        <f t="shared" si="5"/>
        <v>3457.2490437365036</v>
      </c>
      <c r="P68" s="48"/>
      <c r="Q68" s="60">
        <f t="shared" si="6"/>
        <v>1.4566943959070378</v>
      </c>
      <c r="R68" s="60">
        <f t="shared" si="7"/>
        <v>3.6325920330482702</v>
      </c>
      <c r="S68" s="60">
        <f t="shared" si="8"/>
        <v>2.8362170910648765</v>
      </c>
    </row>
    <row r="69" spans="1:19" ht="15">
      <c r="A69" s="8">
        <v>1989</v>
      </c>
      <c r="B69" s="49">
        <v>364.38590475273094</v>
      </c>
      <c r="C69" s="49">
        <v>99.082459402598275</v>
      </c>
      <c r="D69" s="49">
        <v>94.251184808894607</v>
      </c>
      <c r="E69" s="49">
        <f t="shared" si="3"/>
        <v>557.7195489642238</v>
      </c>
      <c r="F69" s="51"/>
      <c r="G69" s="52">
        <v>521.48600247136062</v>
      </c>
      <c r="H69" s="52">
        <v>347.40831777781631</v>
      </c>
      <c r="I69" s="52">
        <v>249.93447997741984</v>
      </c>
      <c r="J69" s="49">
        <f t="shared" si="4"/>
        <v>1118.8288002265967</v>
      </c>
      <c r="K69" s="59"/>
      <c r="L69" s="62">
        <v>745.79765760445412</v>
      </c>
      <c r="M69" s="62">
        <v>2004.0179050023385</v>
      </c>
      <c r="N69" s="62">
        <v>980.74484575314978</v>
      </c>
      <c r="O69" s="62">
        <f t="shared" si="5"/>
        <v>3730.5604083599428</v>
      </c>
      <c r="P69" s="48"/>
      <c r="Q69" s="60">
        <f t="shared" ref="Q69:Q95" si="9">G69/B69</f>
        <v>1.4311365935661986</v>
      </c>
      <c r="R69" s="60">
        <f t="shared" ref="R69:R95" si="10">H69/C69</f>
        <v>3.5062544861366862</v>
      </c>
      <c r="S69" s="60">
        <f t="shared" ref="S69:S95" si="11">I69/D69</f>
        <v>2.6517913857973401</v>
      </c>
    </row>
    <row r="70" spans="1:19" ht="15">
      <c r="A70" s="8">
        <v>1990</v>
      </c>
      <c r="B70" s="49">
        <v>303.03559662650565</v>
      </c>
      <c r="C70" s="49">
        <v>113.60785842730715</v>
      </c>
      <c r="D70" s="49">
        <v>106.39077293825268</v>
      </c>
      <c r="E70" s="49">
        <f t="shared" ref="E70:E95" si="12">B70+C70+D70</f>
        <v>523.03422799206544</v>
      </c>
      <c r="F70" s="51"/>
      <c r="G70" s="52">
        <v>424.67093748323902</v>
      </c>
      <c r="H70" s="52">
        <v>405.51835175322856</v>
      </c>
      <c r="I70" s="52">
        <v>281.00797156553261</v>
      </c>
      <c r="J70" s="49">
        <f t="shared" ref="J70:J95" si="13">G70+H70+I70</f>
        <v>1111.1972608020003</v>
      </c>
      <c r="K70" s="59"/>
      <c r="L70" s="62">
        <v>600.59380327435031</v>
      </c>
      <c r="M70" s="62">
        <v>2312.7522403207577</v>
      </c>
      <c r="N70" s="62">
        <v>992.54693929354971</v>
      </c>
      <c r="O70" s="62">
        <f t="shared" ref="O70:O95" si="14">L70+M70+N70</f>
        <v>3905.8929828886576</v>
      </c>
      <c r="P70" s="48"/>
      <c r="Q70" s="60">
        <f t="shared" si="9"/>
        <v>1.4013896130052672</v>
      </c>
      <c r="R70" s="60">
        <f t="shared" si="10"/>
        <v>3.5694568788364456</v>
      </c>
      <c r="S70" s="60">
        <f t="shared" si="11"/>
        <v>2.6412814175964741</v>
      </c>
    </row>
    <row r="71" spans="1:19" ht="15">
      <c r="A71" s="8">
        <v>1991</v>
      </c>
      <c r="B71" s="49">
        <v>486.01932365074651</v>
      </c>
      <c r="C71" s="49">
        <v>105.29621401089662</v>
      </c>
      <c r="D71" s="49">
        <v>97.603164500784629</v>
      </c>
      <c r="E71" s="49">
        <f t="shared" si="12"/>
        <v>688.91870216242773</v>
      </c>
      <c r="F71" s="51"/>
      <c r="G71" s="52">
        <v>616.1598332479515</v>
      </c>
      <c r="H71" s="52">
        <v>354.88440253880469</v>
      </c>
      <c r="I71" s="52">
        <v>246.78593990177833</v>
      </c>
      <c r="J71" s="49">
        <f t="shared" si="13"/>
        <v>1217.8301756885346</v>
      </c>
      <c r="K71" s="59"/>
      <c r="L71" s="62">
        <v>884.52158227899997</v>
      </c>
      <c r="M71" s="62">
        <v>2043.9430961785652</v>
      </c>
      <c r="N71" s="62">
        <v>897.04723954368387</v>
      </c>
      <c r="O71" s="62">
        <f t="shared" si="14"/>
        <v>3825.5119180012489</v>
      </c>
      <c r="P71" s="48"/>
      <c r="Q71" s="60">
        <f t="shared" si="9"/>
        <v>1.2677681797086815</v>
      </c>
      <c r="R71" s="60">
        <f t="shared" si="10"/>
        <v>3.3703434247130608</v>
      </c>
      <c r="S71" s="60">
        <f t="shared" si="11"/>
        <v>2.5284624854534754</v>
      </c>
    </row>
    <row r="72" spans="1:19" ht="15">
      <c r="A72" s="8">
        <v>1992</v>
      </c>
      <c r="B72" s="49">
        <v>277.23416882453773</v>
      </c>
      <c r="C72" s="49">
        <v>92.412293488426897</v>
      </c>
      <c r="D72" s="49">
        <v>102.67417122940263</v>
      </c>
      <c r="E72" s="49">
        <f t="shared" si="12"/>
        <v>472.32063354236726</v>
      </c>
      <c r="F72" s="51"/>
      <c r="G72" s="52">
        <v>404.14279873911596</v>
      </c>
      <c r="H72" s="52">
        <v>324.36757754531402</v>
      </c>
      <c r="I72" s="52">
        <v>268.51597509359908</v>
      </c>
      <c r="J72" s="49">
        <f t="shared" si="13"/>
        <v>997.02635137802906</v>
      </c>
      <c r="K72" s="59"/>
      <c r="L72" s="62">
        <v>599.61495183941508</v>
      </c>
      <c r="M72" s="62">
        <v>1917.8100203476722</v>
      </c>
      <c r="N72" s="62">
        <v>913.70682515020417</v>
      </c>
      <c r="O72" s="62">
        <f t="shared" si="14"/>
        <v>3431.1317973372916</v>
      </c>
      <c r="P72" s="48"/>
      <c r="Q72" s="60">
        <f t="shared" si="9"/>
        <v>1.4577669139870673</v>
      </c>
      <c r="R72" s="60">
        <f t="shared" si="10"/>
        <v>3.5100046249359202</v>
      </c>
      <c r="S72" s="60">
        <f t="shared" si="11"/>
        <v>2.6152241783735439</v>
      </c>
    </row>
    <row r="73" spans="1:19" ht="15">
      <c r="A73" s="8">
        <v>1993</v>
      </c>
      <c r="B73" s="49">
        <v>398.59246794366521</v>
      </c>
      <c r="C73" s="49">
        <v>122.81908811813726</v>
      </c>
      <c r="D73" s="49">
        <v>128.79334905602423</v>
      </c>
      <c r="E73" s="49">
        <f t="shared" si="12"/>
        <v>650.20490511782668</v>
      </c>
      <c r="F73" s="51"/>
      <c r="G73" s="52">
        <v>533.58803142813144</v>
      </c>
      <c r="H73" s="52">
        <v>403.53440278604717</v>
      </c>
      <c r="I73" s="52">
        <v>323.09153633403383</v>
      </c>
      <c r="J73" s="49">
        <f t="shared" si="13"/>
        <v>1260.2139705482125</v>
      </c>
      <c r="K73" s="59"/>
      <c r="L73" s="62">
        <v>793.61153679756001</v>
      </c>
      <c r="M73" s="62">
        <v>2423.513453174156</v>
      </c>
      <c r="N73" s="62">
        <v>1036.1324720883215</v>
      </c>
      <c r="O73" s="62">
        <f t="shared" si="14"/>
        <v>4253.2574620600371</v>
      </c>
      <c r="P73" s="48"/>
      <c r="Q73" s="60">
        <f t="shared" si="9"/>
        <v>1.3386806684554453</v>
      </c>
      <c r="R73" s="60">
        <f t="shared" si="10"/>
        <v>3.2856000558959972</v>
      </c>
      <c r="S73" s="60">
        <f t="shared" si="11"/>
        <v>2.5086041996896222</v>
      </c>
    </row>
    <row r="74" spans="1:19" ht="15">
      <c r="A74" s="8">
        <v>1994</v>
      </c>
      <c r="B74" s="49">
        <v>453.74865899914664</v>
      </c>
      <c r="C74" s="49">
        <v>137.41887040245936</v>
      </c>
      <c r="D74" s="49">
        <v>107.40271427633471</v>
      </c>
      <c r="E74" s="49">
        <f t="shared" si="12"/>
        <v>698.57024367794065</v>
      </c>
      <c r="F74" s="51"/>
      <c r="G74" s="52">
        <v>602.8847111754103</v>
      </c>
      <c r="H74" s="52">
        <v>470.70472964625446</v>
      </c>
      <c r="I74" s="52">
        <v>274.9106767901639</v>
      </c>
      <c r="J74" s="49">
        <f t="shared" si="13"/>
        <v>1348.5001176118287</v>
      </c>
      <c r="K74" s="59"/>
      <c r="L74" s="62">
        <v>902.07563039431454</v>
      </c>
      <c r="M74" s="62">
        <v>2835.1410724140651</v>
      </c>
      <c r="N74" s="62">
        <v>1028.404349887446</v>
      </c>
      <c r="O74" s="62">
        <f t="shared" si="14"/>
        <v>4765.6210526958257</v>
      </c>
      <c r="P74" s="48"/>
      <c r="Q74" s="60">
        <f t="shared" si="9"/>
        <v>1.3286754665131564</v>
      </c>
      <c r="R74" s="60">
        <f t="shared" si="10"/>
        <v>3.4253281828594506</v>
      </c>
      <c r="S74" s="60">
        <f t="shared" si="11"/>
        <v>2.5596250396693949</v>
      </c>
    </row>
    <row r="75" spans="1:19" ht="15">
      <c r="A75" s="8">
        <v>1995</v>
      </c>
      <c r="B75" s="49">
        <v>434.86760503576681</v>
      </c>
      <c r="C75" s="49">
        <v>146.23179726746991</v>
      </c>
      <c r="D75" s="49">
        <v>109.40813552546125</v>
      </c>
      <c r="E75" s="49">
        <f t="shared" si="12"/>
        <v>690.50753782869799</v>
      </c>
      <c r="F75" s="51"/>
      <c r="G75" s="52">
        <v>642.59777753138724</v>
      </c>
      <c r="H75" s="52">
        <v>497.05606145065929</v>
      </c>
      <c r="I75" s="52">
        <v>274.07345455929988</v>
      </c>
      <c r="J75" s="49">
        <f t="shared" si="13"/>
        <v>1413.7272935413466</v>
      </c>
      <c r="K75" s="59"/>
      <c r="L75" s="62">
        <v>945.8363906712807</v>
      </c>
      <c r="M75" s="62">
        <v>2995.3508178789284</v>
      </c>
      <c r="N75" s="62">
        <v>788.67184589931537</v>
      </c>
      <c r="O75" s="62">
        <f t="shared" si="14"/>
        <v>4729.8590544495246</v>
      </c>
      <c r="P75" s="48"/>
      <c r="Q75" s="60">
        <f t="shared" si="9"/>
        <v>1.4776860131453919</v>
      </c>
      <c r="R75" s="60">
        <f t="shared" si="10"/>
        <v>3.3990969866936882</v>
      </c>
      <c r="S75" s="60">
        <f t="shared" si="11"/>
        <v>2.5050555266570469</v>
      </c>
    </row>
    <row r="76" spans="1:19" ht="15">
      <c r="A76" s="8">
        <v>1996</v>
      </c>
      <c r="B76" s="49">
        <v>424.25132812806783</v>
      </c>
      <c r="C76" s="49">
        <v>161.89542538809013</v>
      </c>
      <c r="D76" s="49">
        <v>90.940042580872117</v>
      </c>
      <c r="E76" s="49">
        <f t="shared" si="12"/>
        <v>677.08679609703017</v>
      </c>
      <c r="F76" s="51"/>
      <c r="G76" s="52">
        <v>605.08811765769155</v>
      </c>
      <c r="H76" s="52">
        <v>569.79897402351594</v>
      </c>
      <c r="I76" s="52">
        <v>253.17207691409754</v>
      </c>
      <c r="J76" s="49">
        <f t="shared" si="13"/>
        <v>1428.059168595305</v>
      </c>
      <c r="K76" s="59"/>
      <c r="L76" s="62">
        <v>915.42601882855354</v>
      </c>
      <c r="M76" s="62">
        <v>3211.7638134235817</v>
      </c>
      <c r="N76" s="62">
        <v>721.65939734077028</v>
      </c>
      <c r="O76" s="62">
        <f t="shared" si="14"/>
        <v>4848.8492295929063</v>
      </c>
      <c r="P76" s="48"/>
      <c r="Q76" s="60">
        <f t="shared" si="9"/>
        <v>1.4262492007450709</v>
      </c>
      <c r="R76" s="60">
        <f t="shared" si="10"/>
        <v>3.5195495651443731</v>
      </c>
      <c r="S76" s="60">
        <f t="shared" si="11"/>
        <v>2.7839450007839397</v>
      </c>
    </row>
    <row r="77" spans="1:19" ht="15">
      <c r="A77" s="8">
        <v>1997</v>
      </c>
      <c r="B77" s="49">
        <v>401.96957610091988</v>
      </c>
      <c r="C77" s="49">
        <v>132.95296766394279</v>
      </c>
      <c r="D77" s="49">
        <v>74.648213706516529</v>
      </c>
      <c r="E77" s="49">
        <f t="shared" si="12"/>
        <v>609.57075747137924</v>
      </c>
      <c r="F77" s="51"/>
      <c r="G77" s="52">
        <v>603.08445503811799</v>
      </c>
      <c r="H77" s="52">
        <v>459.46186050497687</v>
      </c>
      <c r="I77" s="52">
        <v>192.16546376764362</v>
      </c>
      <c r="J77" s="49">
        <f t="shared" si="13"/>
        <v>1254.7117793107384</v>
      </c>
      <c r="K77" s="59"/>
      <c r="L77" s="62">
        <v>895.28138514039449</v>
      </c>
      <c r="M77" s="62">
        <v>2671.9853986580983</v>
      </c>
      <c r="N77" s="62">
        <v>691.81401211870627</v>
      </c>
      <c r="O77" s="62">
        <f t="shared" si="14"/>
        <v>4259.0807959171989</v>
      </c>
      <c r="P77" s="48"/>
      <c r="Q77" s="60">
        <f t="shared" si="9"/>
        <v>1.5003236336640202</v>
      </c>
      <c r="R77" s="60">
        <f t="shared" si="10"/>
        <v>3.4558225256493031</v>
      </c>
      <c r="S77" s="60">
        <f t="shared" si="11"/>
        <v>2.5742808062782654</v>
      </c>
    </row>
    <row r="78" spans="1:19" ht="15">
      <c r="A78" s="8">
        <v>1998</v>
      </c>
      <c r="B78" s="49">
        <v>443.57157962039304</v>
      </c>
      <c r="C78" s="49">
        <v>134.46867153908047</v>
      </c>
      <c r="D78" s="49">
        <v>58.054791310798095</v>
      </c>
      <c r="E78" s="49">
        <f t="shared" si="12"/>
        <v>636.09504247027166</v>
      </c>
      <c r="F78" s="51"/>
      <c r="G78" s="52">
        <v>626.87914191624361</v>
      </c>
      <c r="H78" s="52">
        <v>475.04531319356386</v>
      </c>
      <c r="I78" s="52">
        <v>148.52180836959448</v>
      </c>
      <c r="J78" s="49">
        <f t="shared" si="13"/>
        <v>1250.446263479402</v>
      </c>
      <c r="K78" s="59"/>
      <c r="L78" s="62">
        <v>941.43514896089732</v>
      </c>
      <c r="M78" s="62">
        <v>2793.0469742263344</v>
      </c>
      <c r="N78" s="62">
        <v>737.67043146378012</v>
      </c>
      <c r="O78" s="62">
        <f t="shared" si="14"/>
        <v>4472.152554651012</v>
      </c>
      <c r="P78" s="48"/>
      <c r="Q78" s="60">
        <f t="shared" si="9"/>
        <v>1.4132536229050665</v>
      </c>
      <c r="R78" s="60">
        <f t="shared" si="10"/>
        <v>3.5327582830734072</v>
      </c>
      <c r="S78" s="60">
        <f t="shared" si="11"/>
        <v>2.5583040609771284</v>
      </c>
    </row>
    <row r="79" spans="1:19" ht="15">
      <c r="A79" s="8">
        <v>1999</v>
      </c>
      <c r="B79" s="49">
        <v>501.07397261618456</v>
      </c>
      <c r="C79" s="49">
        <v>115.16504863880616</v>
      </c>
      <c r="D79" s="49">
        <v>82.928369771240696</v>
      </c>
      <c r="E79" s="49">
        <f t="shared" si="12"/>
        <v>699.16739102623137</v>
      </c>
      <c r="F79" s="51"/>
      <c r="G79" s="52">
        <v>642.25805386398042</v>
      </c>
      <c r="H79" s="52">
        <v>409.64545632881322</v>
      </c>
      <c r="I79" s="52">
        <v>207.13999060216733</v>
      </c>
      <c r="J79" s="49">
        <f t="shared" si="13"/>
        <v>1259.0435007949609</v>
      </c>
      <c r="K79" s="59"/>
      <c r="L79" s="62">
        <v>938.49005924428116</v>
      </c>
      <c r="M79" s="62">
        <v>2284.2574344352697</v>
      </c>
      <c r="N79" s="62">
        <v>808.2168799348251</v>
      </c>
      <c r="O79" s="62">
        <f t="shared" si="14"/>
        <v>4030.9643736143757</v>
      </c>
      <c r="P79" s="48"/>
      <c r="Q79" s="60">
        <f t="shared" si="9"/>
        <v>1.2817629511081008</v>
      </c>
      <c r="R79" s="60">
        <f t="shared" si="10"/>
        <v>3.557029334599513</v>
      </c>
      <c r="S79" s="60">
        <f t="shared" si="11"/>
        <v>2.4978181914532565</v>
      </c>
    </row>
    <row r="80" spans="1:19" ht="15">
      <c r="A80" s="8">
        <v>2000</v>
      </c>
      <c r="B80" s="49">
        <v>381.81925682971951</v>
      </c>
      <c r="C80" s="49">
        <v>113.95066841953224</v>
      </c>
      <c r="D80" s="49">
        <v>72.149320770101127</v>
      </c>
      <c r="E80" s="49">
        <f t="shared" si="12"/>
        <v>567.91924601935284</v>
      </c>
      <c r="F80" s="51"/>
      <c r="G80" s="52">
        <v>556.10544691014354</v>
      </c>
      <c r="H80" s="52">
        <v>406.93711053039539</v>
      </c>
      <c r="I80" s="52">
        <v>198.26786929057087</v>
      </c>
      <c r="J80" s="49">
        <f t="shared" si="13"/>
        <v>1161.3104267311098</v>
      </c>
      <c r="K80" s="59"/>
      <c r="L80" s="62">
        <v>826.18181268592434</v>
      </c>
      <c r="M80" s="62">
        <v>2288.6787053990779</v>
      </c>
      <c r="N80" s="62">
        <v>716.22225964511392</v>
      </c>
      <c r="O80" s="62">
        <f t="shared" si="14"/>
        <v>3831.082777730116</v>
      </c>
      <c r="P80" s="48"/>
      <c r="Q80" s="60">
        <f t="shared" si="9"/>
        <v>1.456462545989792</v>
      </c>
      <c r="R80" s="60">
        <f t="shared" si="10"/>
        <v>3.5711691398963525</v>
      </c>
      <c r="S80" s="60">
        <f t="shared" si="11"/>
        <v>2.7480212866083367</v>
      </c>
    </row>
    <row r="81" spans="1:19" ht="15">
      <c r="A81" s="8">
        <v>2001</v>
      </c>
      <c r="B81" s="49">
        <v>401.819641168744</v>
      </c>
      <c r="C81" s="49">
        <v>133.71955023456096</v>
      </c>
      <c r="D81" s="49">
        <v>65.632992761159869</v>
      </c>
      <c r="E81" s="49">
        <f t="shared" si="12"/>
        <v>601.17218416446485</v>
      </c>
      <c r="F81" s="51"/>
      <c r="G81" s="52">
        <v>582.16842825898811</v>
      </c>
      <c r="H81" s="52">
        <v>468.26884225534013</v>
      </c>
      <c r="I81" s="52">
        <v>187.58980348310058</v>
      </c>
      <c r="J81" s="49">
        <f t="shared" si="13"/>
        <v>1238.0270739974289</v>
      </c>
      <c r="K81" s="59"/>
      <c r="L81" s="62">
        <v>852.78381963618131</v>
      </c>
      <c r="M81" s="62">
        <v>2609.0927903961237</v>
      </c>
      <c r="N81" s="62">
        <v>676.41076461455077</v>
      </c>
      <c r="O81" s="62">
        <f t="shared" si="14"/>
        <v>4138.2873746468558</v>
      </c>
      <c r="P81" s="48"/>
      <c r="Q81" s="60">
        <f t="shared" si="9"/>
        <v>1.448830192983291</v>
      </c>
      <c r="R81" s="60">
        <f t="shared" si="10"/>
        <v>3.5018726987485191</v>
      </c>
      <c r="S81" s="60">
        <f t="shared" si="11"/>
        <v>2.8581631827417144</v>
      </c>
    </row>
    <row r="82" spans="1:19" ht="15">
      <c r="A82" s="8">
        <v>2002</v>
      </c>
      <c r="B82" s="49">
        <v>382.88571584391747</v>
      </c>
      <c r="C82" s="49">
        <v>120.61524331194907</v>
      </c>
      <c r="D82" s="49">
        <v>70.668973544128477</v>
      </c>
      <c r="E82" s="49">
        <f t="shared" si="12"/>
        <v>574.169932699995</v>
      </c>
      <c r="F82" s="51"/>
      <c r="G82" s="52">
        <v>589.3348886970407</v>
      </c>
      <c r="H82" s="52">
        <v>459.82723480226974</v>
      </c>
      <c r="I82" s="52">
        <v>198.98611407106534</v>
      </c>
      <c r="J82" s="49">
        <f t="shared" si="13"/>
        <v>1248.1482375703758</v>
      </c>
      <c r="K82" s="59"/>
      <c r="L82" s="62">
        <v>899.15225292362425</v>
      </c>
      <c r="M82" s="62">
        <v>2566.0375489427943</v>
      </c>
      <c r="N82" s="62">
        <v>845.80762203641757</v>
      </c>
      <c r="O82" s="62">
        <f t="shared" si="14"/>
        <v>4310.9974239028361</v>
      </c>
      <c r="P82" s="48"/>
      <c r="Q82" s="60">
        <f t="shared" si="9"/>
        <v>1.5391926737148947</v>
      </c>
      <c r="R82" s="60">
        <f t="shared" si="10"/>
        <v>3.8123476119267234</v>
      </c>
      <c r="S82" s="60">
        <f t="shared" si="11"/>
        <v>2.8157493181475264</v>
      </c>
    </row>
    <row r="83" spans="1:19" ht="15">
      <c r="A83" s="8">
        <v>2003</v>
      </c>
      <c r="B83" s="49">
        <v>466.32833914592021</v>
      </c>
      <c r="C83" s="49">
        <v>135.53526067853892</v>
      </c>
      <c r="D83" s="49">
        <v>73.589162245126616</v>
      </c>
      <c r="E83" s="49">
        <f t="shared" si="12"/>
        <v>675.45276206958579</v>
      </c>
      <c r="F83" s="51"/>
      <c r="G83" s="52">
        <v>692.0261975392873</v>
      </c>
      <c r="H83" s="52">
        <v>493.61194855109591</v>
      </c>
      <c r="I83" s="52">
        <v>196.45385905741878</v>
      </c>
      <c r="J83" s="49">
        <f t="shared" si="13"/>
        <v>1382.092005147802</v>
      </c>
      <c r="K83" s="59"/>
      <c r="L83" s="62">
        <v>999.91922640902112</v>
      </c>
      <c r="M83" s="62">
        <v>2717.2689429743459</v>
      </c>
      <c r="N83" s="62">
        <v>860.50361866365165</v>
      </c>
      <c r="O83" s="62">
        <f t="shared" si="14"/>
        <v>4577.6917880470191</v>
      </c>
      <c r="P83" s="48"/>
      <c r="Q83" s="60">
        <f t="shared" si="9"/>
        <v>1.483989154094157</v>
      </c>
      <c r="R83" s="60">
        <f t="shared" si="10"/>
        <v>3.6419448789923341</v>
      </c>
      <c r="S83" s="60">
        <f t="shared" si="11"/>
        <v>2.669603146221831</v>
      </c>
    </row>
    <row r="84" spans="1:19" ht="15">
      <c r="A84" s="8">
        <v>2004</v>
      </c>
      <c r="B84" s="49">
        <v>361.27056070983542</v>
      </c>
      <c r="C84" s="49">
        <v>143.17877865715008</v>
      </c>
      <c r="D84" s="49">
        <v>89.797288641172685</v>
      </c>
      <c r="E84" s="49">
        <f t="shared" si="12"/>
        <v>594.24662800815815</v>
      </c>
      <c r="F84" s="51"/>
      <c r="G84" s="52">
        <v>596.33737196410004</v>
      </c>
      <c r="H84" s="52">
        <v>508.96143146359447</v>
      </c>
      <c r="I84" s="52">
        <v>234.59997012310367</v>
      </c>
      <c r="J84" s="49">
        <f t="shared" si="13"/>
        <v>1339.8987735507983</v>
      </c>
      <c r="K84" s="59"/>
      <c r="L84" s="62">
        <v>899.74554520226934</v>
      </c>
      <c r="M84" s="62">
        <v>2803.3422947602803</v>
      </c>
      <c r="N84" s="62">
        <v>771.79555444644461</v>
      </c>
      <c r="O84" s="62">
        <f t="shared" si="14"/>
        <v>4474.8833944089947</v>
      </c>
      <c r="P84" s="48"/>
      <c r="Q84" s="60">
        <f t="shared" si="9"/>
        <v>1.6506669427821581</v>
      </c>
      <c r="R84" s="60">
        <f t="shared" si="10"/>
        <v>3.5547267286189963</v>
      </c>
      <c r="S84" s="60">
        <f t="shared" si="11"/>
        <v>2.6125507091929938</v>
      </c>
    </row>
    <row r="85" spans="1:19" ht="15">
      <c r="A85" s="8">
        <v>2005</v>
      </c>
      <c r="B85" s="49">
        <v>594.4661708995734</v>
      </c>
      <c r="C85" s="49">
        <v>131.30570677526515</v>
      </c>
      <c r="D85" s="49">
        <v>87.204025396531151</v>
      </c>
      <c r="E85" s="49">
        <f t="shared" si="12"/>
        <v>812.97590307136977</v>
      </c>
      <c r="F85" s="51"/>
      <c r="G85" s="52">
        <v>851.78337000184399</v>
      </c>
      <c r="H85" s="52">
        <v>476.24427077848702</v>
      </c>
      <c r="I85" s="52">
        <v>238.17954524799293</v>
      </c>
      <c r="J85" s="49">
        <f t="shared" si="13"/>
        <v>1566.207186028324</v>
      </c>
      <c r="K85" s="59"/>
      <c r="L85" s="62">
        <v>1240.5046377745166</v>
      </c>
      <c r="M85" s="62">
        <v>2637.1594367747243</v>
      </c>
      <c r="N85" s="62">
        <v>722.03663833028634</v>
      </c>
      <c r="O85" s="62">
        <f t="shared" si="14"/>
        <v>4599.7007128795276</v>
      </c>
      <c r="P85" s="48"/>
      <c r="Q85" s="60">
        <f t="shared" si="9"/>
        <v>1.4328542340986139</v>
      </c>
      <c r="R85" s="60">
        <f t="shared" si="10"/>
        <v>3.6269883653541251</v>
      </c>
      <c r="S85" s="60">
        <f t="shared" si="11"/>
        <v>2.7312907192638307</v>
      </c>
    </row>
    <row r="86" spans="1:19" ht="15">
      <c r="A86" s="8">
        <v>2006</v>
      </c>
      <c r="B86" s="49">
        <v>344.02835724112953</v>
      </c>
      <c r="C86" s="49">
        <v>143.56149286429027</v>
      </c>
      <c r="D86" s="49">
        <v>88.960117696683866</v>
      </c>
      <c r="E86" s="49">
        <f t="shared" si="12"/>
        <v>576.54996780210365</v>
      </c>
      <c r="F86" s="51"/>
      <c r="G86" s="52">
        <v>522.11616975691754</v>
      </c>
      <c r="H86" s="52">
        <v>516.90694490070553</v>
      </c>
      <c r="I86" s="52">
        <v>232.40866146308647</v>
      </c>
      <c r="J86" s="49">
        <f t="shared" si="13"/>
        <v>1271.4317761207094</v>
      </c>
      <c r="K86" s="59"/>
      <c r="L86" s="62">
        <v>780.20639350946431</v>
      </c>
      <c r="M86" s="62">
        <v>2861.7156153311253</v>
      </c>
      <c r="N86" s="62">
        <v>704.54678597828138</v>
      </c>
      <c r="O86" s="62">
        <f t="shared" si="14"/>
        <v>4346.4687948188712</v>
      </c>
      <c r="P86" s="48"/>
      <c r="Q86" s="60">
        <f t="shared" si="9"/>
        <v>1.5176544571614086</v>
      </c>
      <c r="R86" s="60">
        <f t="shared" si="10"/>
        <v>3.6005960553039209</v>
      </c>
      <c r="S86" s="60">
        <f t="shared" si="11"/>
        <v>2.6125039790920814</v>
      </c>
    </row>
    <row r="87" spans="1:19" ht="15">
      <c r="A87" s="8">
        <v>2007</v>
      </c>
      <c r="B87" s="51">
        <v>548.77404966750555</v>
      </c>
      <c r="C87" s="51">
        <v>130.88486952924475</v>
      </c>
      <c r="D87" s="51">
        <v>84.753700030168588</v>
      </c>
      <c r="E87" s="49">
        <f t="shared" si="12"/>
        <v>764.41261922691888</v>
      </c>
      <c r="F87" s="51"/>
      <c r="G87" s="52">
        <v>814.70955775709888</v>
      </c>
      <c r="H87" s="52">
        <v>440.95308142852434</v>
      </c>
      <c r="I87" s="52">
        <v>226.73915129457842</v>
      </c>
      <c r="J87" s="49">
        <f t="shared" si="13"/>
        <v>1482.4017904802017</v>
      </c>
      <c r="K87" s="59"/>
      <c r="L87" s="62">
        <v>1211.426459496711</v>
      </c>
      <c r="M87" s="62">
        <v>2446.7732509497978</v>
      </c>
      <c r="N87" s="62">
        <v>687.40562664607853</v>
      </c>
      <c r="O87" s="62">
        <f t="shared" si="14"/>
        <v>4345.6053370925874</v>
      </c>
      <c r="P87" s="48"/>
      <c r="Q87" s="60">
        <f t="shared" si="9"/>
        <v>1.484599277700394</v>
      </c>
      <c r="R87" s="60">
        <f t="shared" si="10"/>
        <v>3.3690149443133177</v>
      </c>
      <c r="S87" s="60">
        <f t="shared" si="11"/>
        <v>2.6752714184026098</v>
      </c>
    </row>
    <row r="88" spans="1:19" ht="15">
      <c r="A88" s="8">
        <v>2008</v>
      </c>
      <c r="B88" s="51">
        <v>328.17166237438323</v>
      </c>
      <c r="C88" s="51">
        <v>118.17424912087192</v>
      </c>
      <c r="D88" s="51">
        <v>74.84510527184726</v>
      </c>
      <c r="E88" s="49">
        <f t="shared" si="12"/>
        <v>521.19101676710238</v>
      </c>
      <c r="F88" s="51"/>
      <c r="G88" s="52">
        <v>514.02513563162233</v>
      </c>
      <c r="H88" s="52">
        <v>403.45459607606779</v>
      </c>
      <c r="I88" s="52">
        <v>195.11606021201374</v>
      </c>
      <c r="J88" s="49">
        <f t="shared" si="13"/>
        <v>1112.595791919704</v>
      </c>
      <c r="K88" s="59"/>
      <c r="L88" s="62">
        <v>768.49158748152331</v>
      </c>
      <c r="M88" s="62">
        <v>2238.4384116282695</v>
      </c>
      <c r="N88" s="62">
        <v>591.52158075027216</v>
      </c>
      <c r="O88" s="62">
        <f t="shared" si="14"/>
        <v>3598.4515798600651</v>
      </c>
      <c r="P88" s="48"/>
      <c r="Q88" s="60">
        <f t="shared" si="9"/>
        <v>1.5663300478553039</v>
      </c>
      <c r="R88" s="60">
        <f t="shared" si="10"/>
        <v>3.4140652390640804</v>
      </c>
      <c r="S88" s="60">
        <f t="shared" si="11"/>
        <v>2.6069314687089631</v>
      </c>
    </row>
    <row r="89" spans="1:19" ht="15">
      <c r="A89" s="8">
        <v>2009</v>
      </c>
      <c r="B89" s="51">
        <v>657.16279688814404</v>
      </c>
      <c r="C89" s="51">
        <v>145.49591842715614</v>
      </c>
      <c r="D89" s="51">
        <v>75.42699078213154</v>
      </c>
      <c r="E89" s="49">
        <f t="shared" si="12"/>
        <v>878.08570609743174</v>
      </c>
      <c r="F89" s="51"/>
      <c r="G89" s="52">
        <v>896.04180010696541</v>
      </c>
      <c r="H89" s="52">
        <v>488.41591555446826</v>
      </c>
      <c r="I89" s="52">
        <v>202.66265668425191</v>
      </c>
      <c r="J89" s="49">
        <f t="shared" si="13"/>
        <v>1587.1203723456856</v>
      </c>
      <c r="K89" s="59"/>
      <c r="L89" s="62">
        <v>1351.1649486716444</v>
      </c>
      <c r="M89" s="62">
        <v>2724.0232991796188</v>
      </c>
      <c r="N89" s="62">
        <v>614.3914178255618</v>
      </c>
      <c r="O89" s="62">
        <f t="shared" si="14"/>
        <v>4689.5796656768252</v>
      </c>
      <c r="P89" s="48"/>
      <c r="Q89" s="60">
        <f t="shared" si="9"/>
        <v>1.3635004969088065</v>
      </c>
      <c r="R89" s="60">
        <f t="shared" si="10"/>
        <v>3.3569045842272072</v>
      </c>
      <c r="S89" s="60">
        <f t="shared" si="11"/>
        <v>2.6868718290729183</v>
      </c>
    </row>
    <row r="90" spans="1:19" ht="15">
      <c r="A90" s="8">
        <v>2010</v>
      </c>
      <c r="B90" s="51">
        <v>407.21427070798302</v>
      </c>
      <c r="C90" s="51">
        <v>131.8277851347371</v>
      </c>
      <c r="D90" s="51">
        <v>104.99233973558037</v>
      </c>
      <c r="E90" s="49">
        <f t="shared" si="12"/>
        <v>644.03439557830052</v>
      </c>
      <c r="F90" s="51"/>
      <c r="G90" s="52">
        <v>644.96814123865977</v>
      </c>
      <c r="H90" s="52">
        <v>458.28843525400106</v>
      </c>
      <c r="I90" s="52">
        <v>274.72217037056583</v>
      </c>
      <c r="J90" s="49">
        <f t="shared" si="13"/>
        <v>1377.9787468632267</v>
      </c>
      <c r="K90" s="59"/>
      <c r="L90" s="62">
        <v>960.97121994781594</v>
      </c>
      <c r="M90" s="62">
        <v>2551.1983287473968</v>
      </c>
      <c r="N90" s="62">
        <v>832.80430153193061</v>
      </c>
      <c r="O90" s="62">
        <f t="shared" si="14"/>
        <v>4344.973850227143</v>
      </c>
      <c r="P90" s="48"/>
      <c r="Q90" s="60">
        <f t="shared" si="9"/>
        <v>1.5838544658990406</v>
      </c>
      <c r="R90" s="60">
        <f t="shared" si="10"/>
        <v>3.4764176215628493</v>
      </c>
      <c r="S90" s="60">
        <f t="shared" si="11"/>
        <v>2.6165925158201468</v>
      </c>
    </row>
    <row r="91" spans="1:19" ht="15">
      <c r="A91" s="8">
        <v>2011</v>
      </c>
      <c r="B91" s="51">
        <v>653.76254295835815</v>
      </c>
      <c r="C91" s="51">
        <v>123.90423503518745</v>
      </c>
      <c r="D91" s="51">
        <v>82.655385877890666</v>
      </c>
      <c r="E91" s="49">
        <f t="shared" si="12"/>
        <v>860.32216387143626</v>
      </c>
      <c r="F91" s="51"/>
      <c r="G91" s="52">
        <v>861.93082802681568</v>
      </c>
      <c r="H91" s="52">
        <v>416.15693250140754</v>
      </c>
      <c r="I91" s="52">
        <v>220.80864335879915</v>
      </c>
      <c r="J91" s="49">
        <f t="shared" si="13"/>
        <v>1498.8964038870224</v>
      </c>
      <c r="K91" s="59"/>
      <c r="L91" s="62">
        <v>1288.3322261444882</v>
      </c>
      <c r="M91" s="62">
        <v>2300.5827130696894</v>
      </c>
      <c r="N91" s="62">
        <v>669.39756271263684</v>
      </c>
      <c r="O91" s="62">
        <f t="shared" si="14"/>
        <v>4258.3125019268145</v>
      </c>
      <c r="P91" s="48"/>
      <c r="Q91" s="60">
        <f t="shared" si="9"/>
        <v>1.3184157417867193</v>
      </c>
      <c r="R91" s="60">
        <f t="shared" si="10"/>
        <v>3.3586982106239023</v>
      </c>
      <c r="S91" s="60">
        <f t="shared" si="11"/>
        <v>2.6714368460514661</v>
      </c>
    </row>
    <row r="92" spans="1:19" ht="15">
      <c r="A92" s="8">
        <v>2012</v>
      </c>
      <c r="B92" s="51">
        <v>435.57477547009557</v>
      </c>
      <c r="C92" s="51">
        <v>136.25271789661966</v>
      </c>
      <c r="D92" s="51">
        <v>78.594945998732086</v>
      </c>
      <c r="E92" s="49">
        <f t="shared" si="12"/>
        <v>650.4224393654473</v>
      </c>
      <c r="F92" s="51"/>
      <c r="G92" s="52">
        <v>619.89692946187404</v>
      </c>
      <c r="H92" s="52">
        <v>442.35784808041336</v>
      </c>
      <c r="I92" s="52">
        <v>206.46203110186354</v>
      </c>
      <c r="J92" s="49">
        <f t="shared" si="13"/>
        <v>1268.7168086441511</v>
      </c>
      <c r="K92" s="59"/>
      <c r="L92" s="62">
        <v>932.78286327495243</v>
      </c>
      <c r="M92" s="62">
        <v>2445.4948634352345</v>
      </c>
      <c r="N92" s="62">
        <v>625.94561635711045</v>
      </c>
      <c r="O92" s="62">
        <f t="shared" si="14"/>
        <v>4004.2233430672973</v>
      </c>
      <c r="P92" s="48"/>
      <c r="Q92" s="60">
        <f t="shared" si="9"/>
        <v>1.4231699454883451</v>
      </c>
      <c r="R92" s="60">
        <f t="shared" si="10"/>
        <v>3.2465983424715814</v>
      </c>
      <c r="S92" s="60">
        <f t="shared" si="11"/>
        <v>2.626912309414835</v>
      </c>
    </row>
    <row r="93" spans="1:19" ht="15">
      <c r="A93" s="8">
        <v>2013</v>
      </c>
      <c r="B93" s="51">
        <v>577.82242883014578</v>
      </c>
      <c r="C93" s="51">
        <v>146.60625289965782</v>
      </c>
      <c r="D93" s="51">
        <v>73.831006178079747</v>
      </c>
      <c r="E93" s="49">
        <f t="shared" si="12"/>
        <v>798.2596879078834</v>
      </c>
      <c r="F93" s="51"/>
      <c r="G93" s="52">
        <v>808.59943890488432</v>
      </c>
      <c r="H93" s="52">
        <v>481.02088069676904</v>
      </c>
      <c r="I93" s="52">
        <v>198.26545660021486</v>
      </c>
      <c r="J93" s="49">
        <f t="shared" si="13"/>
        <v>1487.8857762018683</v>
      </c>
      <c r="K93" s="59"/>
      <c r="L93" s="62">
        <v>1181.9551605330116</v>
      </c>
      <c r="M93" s="62">
        <v>2667.2103328494486</v>
      </c>
      <c r="N93" s="62">
        <v>601.11933203576223</v>
      </c>
      <c r="O93" s="62">
        <f t="shared" si="14"/>
        <v>4450.2848254182227</v>
      </c>
      <c r="P93" s="48"/>
      <c r="Q93" s="60">
        <f t="shared" si="9"/>
        <v>1.3993908830122217</v>
      </c>
      <c r="R93" s="60">
        <f t="shared" si="10"/>
        <v>3.2810393225587431</v>
      </c>
      <c r="S93" s="60">
        <f t="shared" si="11"/>
        <v>2.6853955656787378</v>
      </c>
    </row>
    <row r="94" spans="1:19" ht="15">
      <c r="A94" s="8">
        <v>2014</v>
      </c>
      <c r="B94" s="51">
        <v>355.8470815974548</v>
      </c>
      <c r="C94" s="51">
        <v>144.18635896935197</v>
      </c>
      <c r="D94" s="51">
        <v>105.96725786625485</v>
      </c>
      <c r="E94" s="49">
        <f t="shared" si="12"/>
        <v>606.00069843306164</v>
      </c>
      <c r="F94" s="51"/>
      <c r="G94" s="52">
        <v>527.73686556042048</v>
      </c>
      <c r="H94" s="52">
        <v>496.31815154919644</v>
      </c>
      <c r="I94" s="52">
        <v>270.75105786293778</v>
      </c>
      <c r="J94" s="49">
        <f t="shared" si="13"/>
        <v>1294.8060749725548</v>
      </c>
      <c r="K94" s="84"/>
      <c r="L94" s="62">
        <v>782.30275689609073</v>
      </c>
      <c r="M94" s="62">
        <v>2770.3133852757937</v>
      </c>
      <c r="N94" s="62">
        <v>820.78846142066516</v>
      </c>
      <c r="O94" s="62">
        <f t="shared" si="14"/>
        <v>4373.4046035925494</v>
      </c>
      <c r="P94" s="48"/>
      <c r="Q94" s="60">
        <f t="shared" si="9"/>
        <v>1.4830439614435638</v>
      </c>
      <c r="R94" s="60">
        <f t="shared" si="10"/>
        <v>3.4421990755359393</v>
      </c>
      <c r="S94" s="60">
        <f t="shared" si="11"/>
        <v>2.5550444855774468</v>
      </c>
    </row>
    <row r="95" spans="1:19" ht="15">
      <c r="A95" s="31">
        <v>2015</v>
      </c>
      <c r="B95" s="53">
        <v>549.42085988683868</v>
      </c>
      <c r="C95" s="53">
        <v>157.21261081467665</v>
      </c>
      <c r="D95" s="53">
        <v>109.02505421576596</v>
      </c>
      <c r="E95" s="53">
        <f t="shared" si="12"/>
        <v>815.65852491728128</v>
      </c>
      <c r="F95" s="51"/>
      <c r="G95" s="55">
        <v>800.53011687395974</v>
      </c>
      <c r="H95" s="55">
        <v>522.78391750270259</v>
      </c>
      <c r="I95" s="55">
        <v>268.06138505790608</v>
      </c>
      <c r="J95" s="53">
        <f t="shared" si="13"/>
        <v>1591.3754194345684</v>
      </c>
      <c r="K95" s="84"/>
      <c r="L95" s="63">
        <v>1176.277858406399</v>
      </c>
      <c r="M95" s="63">
        <v>2908.490108924434</v>
      </c>
      <c r="N95" s="63">
        <v>812.66148390959506</v>
      </c>
      <c r="O95" s="63">
        <f t="shared" si="14"/>
        <v>4897.4294512404285</v>
      </c>
      <c r="P95" s="37"/>
      <c r="Q95" s="61">
        <f t="shared" si="9"/>
        <v>1.4570435440671849</v>
      </c>
      <c r="R95" s="61">
        <f t="shared" si="10"/>
        <v>3.3253306766781199</v>
      </c>
      <c r="S95" s="61">
        <f t="shared" si="11"/>
        <v>2.4587136139129946</v>
      </c>
    </row>
    <row r="96" spans="1:19" ht="15">
      <c r="A96" s="8"/>
      <c r="B96" s="8"/>
      <c r="C96" s="8"/>
      <c r="D96" s="8"/>
      <c r="E96" s="8"/>
      <c r="F96" s="10"/>
      <c r="G96" s="8"/>
      <c r="H96" s="8"/>
      <c r="I96" s="8"/>
      <c r="J96" s="8"/>
      <c r="K96" s="85"/>
      <c r="L96" s="58"/>
      <c r="M96" s="58"/>
      <c r="N96" s="58"/>
      <c r="O96" s="58"/>
      <c r="P96" s="10"/>
      <c r="Q96" s="8"/>
      <c r="R96" s="8"/>
      <c r="S96" s="8"/>
    </row>
    <row r="97" spans="1:19" ht="15">
      <c r="A97" s="8"/>
      <c r="B97" s="8"/>
      <c r="C97" s="8"/>
      <c r="D97" s="8"/>
      <c r="E97" s="8"/>
      <c r="F97" s="10"/>
      <c r="G97" s="8"/>
      <c r="H97" s="8"/>
      <c r="I97" s="8"/>
      <c r="J97" s="8"/>
      <c r="L97" s="8"/>
      <c r="M97" s="8"/>
      <c r="N97" s="8"/>
      <c r="O97" s="8"/>
      <c r="P97" s="8"/>
      <c r="Q97" s="8"/>
      <c r="R97" s="8"/>
      <c r="S97" s="8"/>
    </row>
    <row r="98" spans="1:19">
      <c r="F98" s="85"/>
    </row>
    <row r="99" spans="1:19" hidden="1">
      <c r="F99" s="85"/>
    </row>
    <row r="100" spans="1:19" hidden="1">
      <c r="F100" s="85"/>
    </row>
    <row r="101" spans="1:19" hidden="1">
      <c r="F101" s="85"/>
    </row>
    <row r="102" spans="1:19" hidden="1">
      <c r="F102" s="85"/>
    </row>
    <row r="103" spans="1:19" hidden="1">
      <c r="F103" s="85"/>
    </row>
    <row r="104" spans="1:19" hidden="1">
      <c r="F104" s="85"/>
    </row>
    <row r="105" spans="1:19" hidden="1">
      <c r="F105" s="85"/>
    </row>
    <row r="106" spans="1:19" hidden="1">
      <c r="F106" s="85"/>
    </row>
    <row r="107" spans="1:19" hidden="1">
      <c r="F107" s="85"/>
    </row>
    <row r="108" spans="1:19" hidden="1">
      <c r="F108" s="85"/>
    </row>
    <row r="109" spans="1:19" hidden="1"/>
  </sheetData>
  <mergeCells count="4">
    <mergeCell ref="A2:E3"/>
    <mergeCell ref="G1:J3"/>
    <mergeCell ref="L1:O3"/>
    <mergeCell ref="Q1:S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pane ySplit="1545" topLeftCell="A2"/>
      <selection pane="bottomLeft" activeCell="A2" sqref="A2"/>
    </sheetView>
  </sheetViews>
  <sheetFormatPr defaultColWidth="8.75" defaultRowHeight="12.75"/>
  <cols>
    <col min="1" max="1" width="136.25" style="65" customWidth="1"/>
  </cols>
  <sheetData>
    <row r="1" spans="1:1" ht="60">
      <c r="A1" s="72" t="s">
        <v>118</v>
      </c>
    </row>
    <row r="2" spans="1:1" ht="15">
      <c r="A2" s="72"/>
    </row>
    <row r="3" spans="1:1" ht="15">
      <c r="A3" s="72" t="s">
        <v>42</v>
      </c>
    </row>
    <row r="4" spans="1:1" ht="15">
      <c r="A4" s="72"/>
    </row>
    <row r="5" spans="1:1" ht="54" customHeight="1">
      <c r="A5" s="72" t="s">
        <v>66</v>
      </c>
    </row>
    <row r="6" spans="1:1" ht="15">
      <c r="A6" s="72"/>
    </row>
    <row r="7" spans="1:1" ht="15">
      <c r="A7" s="72" t="s">
        <v>43</v>
      </c>
    </row>
    <row r="8" spans="1:1" ht="9" customHeight="1">
      <c r="A8" s="72"/>
    </row>
    <row r="9" spans="1:1" s="44" customFormat="1" ht="29.25" customHeight="1">
      <c r="A9" s="77" t="s">
        <v>70</v>
      </c>
    </row>
    <row r="10" spans="1:1" ht="15">
      <c r="A10" s="72" t="s">
        <v>61</v>
      </c>
    </row>
    <row r="11" spans="1:1" s="44" customFormat="1" ht="29.25" customHeight="1">
      <c r="A11" s="77" t="s">
        <v>68</v>
      </c>
    </row>
    <row r="12" spans="1:1" ht="15">
      <c r="A12" s="72" t="s">
        <v>62</v>
      </c>
    </row>
    <row r="13" spans="1:1" s="44" customFormat="1" ht="29.25" customHeight="1">
      <c r="A13" s="77" t="s">
        <v>100</v>
      </c>
    </row>
    <row r="14" spans="1:1" ht="30">
      <c r="A14" s="72" t="s">
        <v>63</v>
      </c>
    </row>
    <row r="15" spans="1:1" s="44" customFormat="1" ht="29.25" customHeight="1">
      <c r="A15" s="77" t="s">
        <v>69</v>
      </c>
    </row>
    <row r="16" spans="1:1" ht="30">
      <c r="A16" s="72" t="s">
        <v>64</v>
      </c>
    </row>
    <row r="17" spans="1:4" s="44" customFormat="1" ht="29.25" customHeight="1">
      <c r="A17" s="77" t="s">
        <v>65</v>
      </c>
    </row>
    <row r="18" spans="1:4" ht="18" customHeight="1">
      <c r="A18" s="72" t="s">
        <v>67</v>
      </c>
    </row>
    <row r="19" spans="1:4" s="44" customFormat="1" ht="29.25" customHeight="1">
      <c r="A19" s="77" t="s">
        <v>71</v>
      </c>
    </row>
    <row r="20" spans="1:4" ht="45">
      <c r="A20" s="72" t="s">
        <v>99</v>
      </c>
    </row>
    <row r="21" spans="1:4" ht="15">
      <c r="A21" s="72"/>
    </row>
    <row r="22" spans="1:4" ht="15">
      <c r="A22" s="72"/>
    </row>
    <row r="23" spans="1:4" ht="60">
      <c r="A23" s="72" t="s">
        <v>50</v>
      </c>
    </row>
    <row r="24" spans="1:4" ht="15">
      <c r="A24" s="72"/>
    </row>
    <row r="25" spans="1:4" ht="90">
      <c r="A25" s="72" t="s">
        <v>44</v>
      </c>
    </row>
    <row r="28" spans="1:4" ht="14.25">
      <c r="D28" s="64" t="s">
        <v>41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8"/>
  <sheetViews>
    <sheetView showGridLines="0" topLeftCell="A2" zoomScale="125" zoomScaleNormal="125" zoomScalePageLayoutView="125" workbookViewId="0">
      <selection activeCell="F59" sqref="F59"/>
    </sheetView>
  </sheetViews>
  <sheetFormatPr defaultColWidth="11" defaultRowHeight="12.75"/>
  <cols>
    <col min="1" max="3" width="11" customWidth="1"/>
    <col min="4" max="4" width="1.875" customWidth="1"/>
    <col min="5" max="5" width="13.75" customWidth="1"/>
  </cols>
  <sheetData>
    <row r="7" spans="1:2" s="44" customFormat="1">
      <c r="A7"/>
      <c r="B7" s="70"/>
    </row>
    <row r="8" spans="1:2" s="44" customFormat="1" ht="15">
      <c r="A8"/>
      <c r="B8" s="71"/>
    </row>
  </sheetData>
  <phoneticPr fontId="3" type="noConversion"/>
  <pageMargins left="0.75" right="0.75" top="1" bottom="1" header="0.5" footer="0.5"/>
  <pageSetup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47"/>
  <sheetViews>
    <sheetView showGridLines="0" topLeftCell="J7" workbookViewId="0">
      <selection activeCell="K65" sqref="K65"/>
    </sheetView>
  </sheetViews>
  <sheetFormatPr defaultColWidth="11" defaultRowHeight="12.75"/>
  <cols>
    <col min="1" max="2" width="11" customWidth="1"/>
    <col min="3" max="3" width="12.375" customWidth="1"/>
    <col min="4" max="4" width="1.875" customWidth="1"/>
    <col min="5" max="5" width="37.875" customWidth="1"/>
  </cols>
  <sheetData>
    <row r="1" spans="6:6">
      <c r="F1" s="13"/>
    </row>
    <row r="26" spans="3:5" ht="15">
      <c r="C26" s="3" t="s">
        <v>20</v>
      </c>
      <c r="D26" s="3"/>
      <c r="E26" s="11" t="s">
        <v>19</v>
      </c>
    </row>
    <row r="27" spans="3:5" ht="15">
      <c r="C27" s="8"/>
      <c r="D27" s="8"/>
      <c r="E27" s="5"/>
    </row>
    <row r="28" spans="3:5" ht="15">
      <c r="C28" s="9" t="s">
        <v>0</v>
      </c>
      <c r="D28" s="9"/>
      <c r="E28" s="5" t="s">
        <v>26</v>
      </c>
    </row>
    <row r="29" spans="3:5" ht="15">
      <c r="C29" s="9" t="s">
        <v>12</v>
      </c>
      <c r="D29" s="9"/>
      <c r="E29" s="5" t="s">
        <v>17</v>
      </c>
    </row>
    <row r="30" spans="3:5" ht="15">
      <c r="C30" s="9" t="s">
        <v>11</v>
      </c>
      <c r="D30" s="9"/>
      <c r="E30" s="5" t="s">
        <v>22</v>
      </c>
    </row>
    <row r="31" spans="3:5" ht="15">
      <c r="C31" s="9" t="s">
        <v>10</v>
      </c>
      <c r="D31" s="9"/>
      <c r="E31" s="5" t="s">
        <v>23</v>
      </c>
    </row>
    <row r="32" spans="3:5" ht="15">
      <c r="C32" s="9" t="s">
        <v>13</v>
      </c>
      <c r="D32" s="9"/>
      <c r="E32" s="5" t="s">
        <v>8</v>
      </c>
    </row>
    <row r="33" spans="3:10" ht="15">
      <c r="C33" s="9" t="s">
        <v>14</v>
      </c>
      <c r="D33" s="9"/>
      <c r="E33" s="5" t="s">
        <v>24</v>
      </c>
    </row>
    <row r="34" spans="3:10" ht="15">
      <c r="C34" s="9" t="s">
        <v>6</v>
      </c>
      <c r="D34" s="9"/>
      <c r="E34" s="5" t="s">
        <v>1</v>
      </c>
    </row>
    <row r="35" spans="3:10" ht="15">
      <c r="C35" s="9" t="s">
        <v>7</v>
      </c>
      <c r="D35" s="9"/>
      <c r="E35" s="5" t="s">
        <v>2</v>
      </c>
    </row>
    <row r="36" spans="3:10" ht="15">
      <c r="C36" s="9" t="s">
        <v>3</v>
      </c>
      <c r="D36" s="9"/>
      <c r="E36" s="5" t="s">
        <v>9</v>
      </c>
    </row>
    <row r="37" spans="3:10" ht="15">
      <c r="C37" s="9" t="s">
        <v>4</v>
      </c>
      <c r="D37" s="9"/>
      <c r="E37" s="5" t="s">
        <v>18</v>
      </c>
    </row>
    <row r="38" spans="3:10" ht="15">
      <c r="C38" s="9" t="s">
        <v>15</v>
      </c>
      <c r="D38" s="9"/>
      <c r="E38" s="5" t="s">
        <v>21</v>
      </c>
    </row>
    <row r="39" spans="3:10" ht="15">
      <c r="C39" s="6" t="s">
        <v>16</v>
      </c>
      <c r="D39" s="6"/>
      <c r="E39" s="29" t="s">
        <v>36</v>
      </c>
    </row>
    <row r="40" spans="3:10" ht="15">
      <c r="C40" s="6" t="s">
        <v>32</v>
      </c>
      <c r="D40" s="10"/>
      <c r="E40" s="10" t="s">
        <v>34</v>
      </c>
    </row>
    <row r="41" spans="3:10" ht="15">
      <c r="C41" s="30" t="s">
        <v>33</v>
      </c>
      <c r="D41" s="31"/>
      <c r="E41" s="31" t="s">
        <v>35</v>
      </c>
    </row>
    <row r="47" spans="3:10" ht="18">
      <c r="C47" s="15" t="s">
        <v>27</v>
      </c>
      <c r="D47" s="1"/>
      <c r="E47" s="1"/>
      <c r="F47" s="1"/>
      <c r="G47" s="1"/>
      <c r="H47" s="1"/>
      <c r="J47" s="36" t="s">
        <v>38</v>
      </c>
    </row>
  </sheetData>
  <phoneticPr fontId="3" type="noConversion"/>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F115"/>
  <sheetViews>
    <sheetView showGridLines="0" workbookViewId="0">
      <selection activeCell="R4" sqref="R4:AG5"/>
    </sheetView>
  </sheetViews>
  <sheetFormatPr defaultColWidth="0" defaultRowHeight="15" zeroHeight="1"/>
  <cols>
    <col min="1" max="1" width="6.125" style="8" customWidth="1"/>
    <col min="2" max="2" width="6.375" style="8" customWidth="1"/>
    <col min="3" max="4" width="6.75" style="8" customWidth="1"/>
    <col min="5" max="5" width="7.625" style="8" customWidth="1"/>
    <col min="6" max="9" width="6.75" style="8" customWidth="1"/>
    <col min="10" max="10" width="6" style="8" customWidth="1"/>
    <col min="11" max="12" width="6.75" style="8" customWidth="1"/>
    <col min="13" max="13" width="6.125" style="8" bestFit="1" customWidth="1"/>
    <col min="14" max="14" width="6.25" style="8" customWidth="1"/>
    <col min="15" max="15" width="5.75" style="8" bestFit="1" customWidth="1"/>
    <col min="16" max="16" width="7.125" style="5" bestFit="1" customWidth="1"/>
    <col min="17" max="17" width="7.875" style="8" customWidth="1"/>
    <col min="18" max="19" width="6.625" style="8" customWidth="1"/>
    <col min="20" max="26" width="6.75" style="8" customWidth="1"/>
    <col min="27" max="27" width="6" style="8" customWidth="1"/>
    <col min="28" max="30" width="6.75" style="8" customWidth="1"/>
    <col min="31" max="32" width="6.25" style="8" customWidth="1"/>
    <col min="33" max="33" width="7.125" style="5" bestFit="1" customWidth="1"/>
    <col min="34" max="34" width="6.75" style="66" customWidth="1"/>
    <col min="35" max="43" width="6.75" style="8" customWidth="1"/>
    <col min="44" max="44" width="6" style="8" customWidth="1"/>
    <col min="45" max="47" width="6.75" style="8" customWidth="1"/>
    <col min="48" max="49" width="6.625" style="8" customWidth="1"/>
    <col min="50" max="50" width="7.125" style="5" bestFit="1" customWidth="1"/>
    <col min="51" max="51" width="14.625" style="8" customWidth="1"/>
    <col min="52" max="52" width="10.875" style="66" customWidth="1"/>
    <col min="53" max="54" width="11" style="66" customWidth="1"/>
    <col min="55" max="55" width="11" style="8" customWidth="1"/>
    <col min="56" max="56" width="11" style="66" customWidth="1"/>
    <col min="57" max="161" width="11" style="8" hidden="1" customWidth="1"/>
    <col min="162" max="162" width="0" style="8" hidden="1" customWidth="1"/>
    <col min="163" max="16384" width="11" style="8" hidden="1"/>
  </cols>
  <sheetData>
    <row r="1" spans="1:55"/>
    <row r="2" spans="1:55">
      <c r="A2" s="23" t="s">
        <v>45</v>
      </c>
      <c r="B2" s="22"/>
      <c r="C2" s="23"/>
      <c r="D2" s="23"/>
      <c r="E2" s="22"/>
      <c r="F2" s="22"/>
      <c r="G2" s="23"/>
      <c r="H2" s="23"/>
      <c r="I2" s="22"/>
      <c r="J2" s="22"/>
      <c r="K2" s="23"/>
      <c r="L2" s="23"/>
      <c r="M2" s="22"/>
      <c r="N2" s="23"/>
      <c r="O2" s="23"/>
      <c r="P2" s="23"/>
      <c r="R2" s="26" t="s">
        <v>51</v>
      </c>
      <c r="S2" s="24"/>
      <c r="T2" s="25"/>
      <c r="U2" s="25"/>
      <c r="V2" s="26"/>
      <c r="W2" s="24"/>
      <c r="X2" s="25"/>
      <c r="Y2" s="25"/>
      <c r="Z2" s="26"/>
      <c r="AA2" s="24"/>
      <c r="AB2" s="25"/>
      <c r="AC2" s="25"/>
      <c r="AD2" s="26"/>
      <c r="AE2" s="25"/>
      <c r="AF2" s="25"/>
      <c r="AG2" s="25"/>
      <c r="AI2" s="76" t="s">
        <v>56</v>
      </c>
      <c r="AJ2" s="27"/>
      <c r="AK2" s="28"/>
      <c r="AL2" s="28"/>
      <c r="AM2" s="28"/>
      <c r="AN2" s="27"/>
      <c r="AO2" s="28"/>
      <c r="AP2" s="28"/>
      <c r="AQ2" s="28"/>
      <c r="AR2" s="27"/>
      <c r="AS2" s="28"/>
      <c r="AT2" s="28"/>
      <c r="AU2" s="28"/>
      <c r="AV2" s="28"/>
      <c r="AW2" s="28"/>
      <c r="AX2" s="28"/>
      <c r="AZ2" s="90" t="s">
        <v>104</v>
      </c>
      <c r="BA2" s="90"/>
      <c r="BB2" s="90"/>
      <c r="BC2" s="90"/>
    </row>
    <row r="3" spans="1:55">
      <c r="AZ3" s="90"/>
      <c r="BA3" s="90"/>
      <c r="BB3" s="90"/>
      <c r="BC3" s="90"/>
    </row>
    <row r="4" spans="1:55" ht="15.75" customHeight="1">
      <c r="A4" s="90" t="s">
        <v>101</v>
      </c>
      <c r="B4" s="90"/>
      <c r="C4" s="90"/>
      <c r="D4" s="90"/>
      <c r="E4" s="90"/>
      <c r="F4" s="90"/>
      <c r="G4" s="90"/>
      <c r="H4" s="90"/>
      <c r="I4" s="90"/>
      <c r="J4" s="90"/>
      <c r="K4" s="90"/>
      <c r="L4" s="90"/>
      <c r="M4" s="90"/>
      <c r="N4" s="90"/>
      <c r="O4" s="90"/>
      <c r="P4" s="90"/>
      <c r="R4" s="90" t="s">
        <v>102</v>
      </c>
      <c r="S4" s="90"/>
      <c r="T4" s="90"/>
      <c r="U4" s="90"/>
      <c r="V4" s="90"/>
      <c r="W4" s="90"/>
      <c r="X4" s="90"/>
      <c r="Y4" s="90"/>
      <c r="Z4" s="90"/>
      <c r="AA4" s="90"/>
      <c r="AB4" s="90"/>
      <c r="AC4" s="90"/>
      <c r="AD4" s="90"/>
      <c r="AE4" s="90"/>
      <c r="AF4" s="90"/>
      <c r="AG4" s="90"/>
      <c r="AI4" s="90" t="s">
        <v>103</v>
      </c>
      <c r="AJ4" s="90"/>
      <c r="AK4" s="90"/>
      <c r="AL4" s="90"/>
      <c r="AM4" s="90"/>
      <c r="AN4" s="90"/>
      <c r="AO4" s="90"/>
      <c r="AP4" s="90"/>
      <c r="AQ4" s="90"/>
      <c r="AR4" s="90"/>
      <c r="AS4" s="90"/>
      <c r="AT4" s="90"/>
      <c r="AU4" s="90"/>
      <c r="AV4" s="90"/>
      <c r="AW4" s="90"/>
      <c r="AX4" s="90"/>
      <c r="AZ4" s="90"/>
      <c r="BA4" s="90"/>
      <c r="BB4" s="90"/>
      <c r="BC4" s="90"/>
    </row>
    <row r="5" spans="1:55">
      <c r="A5" s="91"/>
      <c r="B5" s="91"/>
      <c r="C5" s="91"/>
      <c r="D5" s="91"/>
      <c r="E5" s="91"/>
      <c r="F5" s="91"/>
      <c r="G5" s="91"/>
      <c r="H5" s="91"/>
      <c r="I5" s="91"/>
      <c r="J5" s="91"/>
      <c r="K5" s="91"/>
      <c r="L5" s="91"/>
      <c r="M5" s="91"/>
      <c r="N5" s="91"/>
      <c r="O5" s="91"/>
      <c r="P5" s="91"/>
      <c r="R5" s="91"/>
      <c r="S5" s="91"/>
      <c r="T5" s="91"/>
      <c r="U5" s="91"/>
      <c r="V5" s="91"/>
      <c r="W5" s="91"/>
      <c r="X5" s="91"/>
      <c r="Y5" s="91"/>
      <c r="Z5" s="91"/>
      <c r="AA5" s="91"/>
      <c r="AB5" s="91"/>
      <c r="AC5" s="91"/>
      <c r="AD5" s="91"/>
      <c r="AE5" s="91"/>
      <c r="AF5" s="91"/>
      <c r="AG5" s="91"/>
      <c r="AI5" s="91"/>
      <c r="AJ5" s="91"/>
      <c r="AK5" s="91"/>
      <c r="AL5" s="91"/>
      <c r="AM5" s="91"/>
      <c r="AN5" s="91"/>
      <c r="AO5" s="91"/>
      <c r="AP5" s="91"/>
      <c r="AQ5" s="91"/>
      <c r="AR5" s="91"/>
      <c r="AS5" s="91"/>
      <c r="AT5" s="91"/>
      <c r="AU5" s="91"/>
      <c r="AV5" s="91"/>
      <c r="AW5" s="91"/>
      <c r="AX5" s="91"/>
      <c r="AZ5" s="91"/>
      <c r="BA5" s="91"/>
      <c r="BB5" s="91"/>
      <c r="BC5" s="91"/>
    </row>
    <row r="6" spans="1:55">
      <c r="A6" s="2" t="s">
        <v>5</v>
      </c>
      <c r="B6" s="2" t="s">
        <v>31</v>
      </c>
      <c r="C6" s="2" t="s">
        <v>0</v>
      </c>
      <c r="D6" s="2" t="s">
        <v>12</v>
      </c>
      <c r="E6" s="2" t="s">
        <v>11</v>
      </c>
      <c r="F6" s="2" t="s">
        <v>10</v>
      </c>
      <c r="G6" s="2" t="s">
        <v>13</v>
      </c>
      <c r="H6" s="2" t="s">
        <v>14</v>
      </c>
      <c r="I6" s="2" t="s">
        <v>6</v>
      </c>
      <c r="J6" s="2" t="s">
        <v>7</v>
      </c>
      <c r="K6" s="2" t="s">
        <v>3</v>
      </c>
      <c r="L6" s="2" t="s">
        <v>4</v>
      </c>
      <c r="M6" s="2" t="s">
        <v>15</v>
      </c>
      <c r="N6" s="2" t="s">
        <v>16</v>
      </c>
      <c r="O6" s="2" t="s">
        <v>32</v>
      </c>
      <c r="P6" s="41" t="s">
        <v>37</v>
      </c>
      <c r="R6" s="2" t="s">
        <v>5</v>
      </c>
      <c r="S6" s="2" t="s">
        <v>31</v>
      </c>
      <c r="T6" s="2" t="s">
        <v>0</v>
      </c>
      <c r="U6" s="2" t="s">
        <v>12</v>
      </c>
      <c r="V6" s="2" t="s">
        <v>11</v>
      </c>
      <c r="W6" s="2" t="s">
        <v>10</v>
      </c>
      <c r="X6" s="2" t="s">
        <v>13</v>
      </c>
      <c r="Y6" s="2" t="s">
        <v>14</v>
      </c>
      <c r="Z6" s="2" t="s">
        <v>6</v>
      </c>
      <c r="AA6" s="2" t="s">
        <v>7</v>
      </c>
      <c r="AB6" s="2" t="s">
        <v>3</v>
      </c>
      <c r="AC6" s="2" t="s">
        <v>4</v>
      </c>
      <c r="AD6" s="2" t="s">
        <v>15</v>
      </c>
      <c r="AE6" s="2" t="s">
        <v>16</v>
      </c>
      <c r="AF6" s="2" t="s">
        <v>32</v>
      </c>
      <c r="AG6" s="41" t="s">
        <v>37</v>
      </c>
      <c r="AI6" s="2" t="s">
        <v>5</v>
      </c>
      <c r="AJ6" s="2" t="s">
        <v>31</v>
      </c>
      <c r="AK6" s="2" t="s">
        <v>0</v>
      </c>
      <c r="AL6" s="2" t="s">
        <v>12</v>
      </c>
      <c r="AM6" s="2" t="s">
        <v>11</v>
      </c>
      <c r="AN6" s="2" t="s">
        <v>10</v>
      </c>
      <c r="AO6" s="2" t="s">
        <v>13</v>
      </c>
      <c r="AP6" s="2" t="s">
        <v>14</v>
      </c>
      <c r="AQ6" s="2" t="s">
        <v>6</v>
      </c>
      <c r="AR6" s="2" t="s">
        <v>7</v>
      </c>
      <c r="AS6" s="2" t="s">
        <v>3</v>
      </c>
      <c r="AT6" s="2" t="s">
        <v>4</v>
      </c>
      <c r="AU6" s="2" t="s">
        <v>15</v>
      </c>
      <c r="AV6" s="2" t="s">
        <v>16</v>
      </c>
      <c r="AW6" s="2" t="s">
        <v>33</v>
      </c>
      <c r="AX6" s="41" t="s">
        <v>37</v>
      </c>
      <c r="AY6" s="66"/>
      <c r="AZ6" s="45" t="s">
        <v>28</v>
      </c>
      <c r="BA6" s="45" t="s">
        <v>29</v>
      </c>
      <c r="BB6" s="45" t="s">
        <v>30</v>
      </c>
      <c r="BC6" s="45" t="s">
        <v>37</v>
      </c>
    </row>
    <row r="7" spans="1:55" ht="21" customHeight="1">
      <c r="A7" s="4">
        <v>1952</v>
      </c>
      <c r="B7" s="4">
        <v>0</v>
      </c>
      <c r="C7" s="5">
        <v>1.6082280757678407</v>
      </c>
      <c r="D7" s="5">
        <v>26.267418516045673</v>
      </c>
      <c r="E7" s="5">
        <v>97.916191126333459</v>
      </c>
      <c r="F7" s="5">
        <v>16.229049954079361</v>
      </c>
      <c r="G7" s="5">
        <v>4.0461507142857149</v>
      </c>
      <c r="H7" s="5">
        <v>2.6921693512990621</v>
      </c>
      <c r="I7" s="5">
        <v>6.5725617213380509</v>
      </c>
      <c r="J7" s="5">
        <v>4.3626918025085599</v>
      </c>
      <c r="K7" s="5">
        <v>3.3864695067131843</v>
      </c>
      <c r="L7" s="5">
        <v>19.85094659540632</v>
      </c>
      <c r="M7" s="5">
        <v>9.9520099999999996</v>
      </c>
      <c r="N7" s="5">
        <v>4.9257960113146932</v>
      </c>
      <c r="O7" s="5">
        <v>0</v>
      </c>
      <c r="P7" s="5">
        <f>SUM(B7:O7)</f>
        <v>197.80968337509194</v>
      </c>
      <c r="R7" s="4">
        <v>1952</v>
      </c>
      <c r="S7" s="4">
        <v>0</v>
      </c>
      <c r="T7" s="12" t="s">
        <v>25</v>
      </c>
      <c r="U7" s="5">
        <v>19.330714185797458</v>
      </c>
      <c r="V7" s="5">
        <v>3.6974415979742887</v>
      </c>
      <c r="W7" s="5">
        <v>3.6958934863754278</v>
      </c>
      <c r="X7" s="5">
        <v>4.8884989975228068</v>
      </c>
      <c r="Y7" s="5">
        <v>1.7584354049105884</v>
      </c>
      <c r="Z7" s="5">
        <v>1.7222929132530531</v>
      </c>
      <c r="AA7" s="5">
        <v>1.2541158219923607</v>
      </c>
      <c r="AB7" s="5">
        <v>0.829918606557424</v>
      </c>
      <c r="AC7" s="5">
        <v>6.4925226008432615</v>
      </c>
      <c r="AD7" s="5">
        <v>2.0633246615353733</v>
      </c>
      <c r="AE7" s="5">
        <v>2.7531343922921687</v>
      </c>
      <c r="AF7" s="5">
        <v>1.5093803376521218</v>
      </c>
      <c r="AG7" s="5">
        <f>SUM(S7:AF7)</f>
        <v>49.995673006706333</v>
      </c>
      <c r="AH7" s="8"/>
      <c r="AI7" s="4">
        <v>1952</v>
      </c>
      <c r="AJ7" s="4">
        <v>0</v>
      </c>
      <c r="AK7" s="12" t="s">
        <v>25</v>
      </c>
      <c r="AL7" s="5">
        <v>0.17576494160085598</v>
      </c>
      <c r="AM7" s="5">
        <v>4.5671246271274839</v>
      </c>
      <c r="AN7" s="5">
        <v>0.33981944768340011</v>
      </c>
      <c r="AO7" s="5">
        <v>24.656788661317549</v>
      </c>
      <c r="AP7" s="5">
        <v>0.421763</v>
      </c>
      <c r="AQ7" s="5">
        <v>1.5860216964736447</v>
      </c>
      <c r="AR7" s="5">
        <v>2.3093863019388534</v>
      </c>
      <c r="AS7" s="5">
        <v>1.9683272395834026</v>
      </c>
      <c r="AT7" s="5">
        <v>1.2300267737711903</v>
      </c>
      <c r="AU7" s="5">
        <v>1.9890810000000001</v>
      </c>
      <c r="AV7" s="5">
        <v>4.1247339686965674</v>
      </c>
      <c r="AW7" s="5">
        <v>0.26813490697751824</v>
      </c>
      <c r="AX7" s="5">
        <f>SUM(AJ7:AW7)</f>
        <v>43.63697256517046</v>
      </c>
      <c r="AZ7" s="5">
        <f>SUM(B7:O7)</f>
        <v>197.80968337509194</v>
      </c>
      <c r="BA7" s="5">
        <f t="shared" ref="BA7:BA38" si="0">SUM(S7:AF7)</f>
        <v>49.995673006706333</v>
      </c>
      <c r="BB7" s="5">
        <f>SUM(AJ7:AW7)</f>
        <v>43.63697256517046</v>
      </c>
      <c r="BC7" s="5">
        <f t="shared" ref="BC7:BC38" si="1">AZ7+BA7+BB7</f>
        <v>291.44232894696876</v>
      </c>
    </row>
    <row r="8" spans="1:55" ht="15.75">
      <c r="A8" s="4">
        <v>1953</v>
      </c>
      <c r="B8" s="4">
        <v>0</v>
      </c>
      <c r="C8" s="5">
        <v>1.3939264850409356</v>
      </c>
      <c r="D8" s="5">
        <v>44.158431355993891</v>
      </c>
      <c r="E8" s="5">
        <v>208.59243795055542</v>
      </c>
      <c r="F8" s="5">
        <v>26.562272893041044</v>
      </c>
      <c r="G8" s="5">
        <v>0.29065014285714286</v>
      </c>
      <c r="H8" s="5">
        <v>5.9813722155814304</v>
      </c>
      <c r="I8" s="5">
        <v>7.2708718312291589</v>
      </c>
      <c r="J8" s="5">
        <v>1.3019509055027458</v>
      </c>
      <c r="K8" s="5">
        <v>3.1884603918319154</v>
      </c>
      <c r="L8" s="5">
        <v>11.453335152402946</v>
      </c>
      <c r="M8" s="5">
        <v>3.7458375382980842</v>
      </c>
      <c r="N8" s="67">
        <v>16.399999999999999</v>
      </c>
      <c r="O8" s="5">
        <v>5.2944861474254674</v>
      </c>
      <c r="P8" s="5">
        <f t="shared" ref="P8:P70" si="2">SUM(B8:O8)</f>
        <v>335.63403300976012</v>
      </c>
      <c r="R8" s="4">
        <v>1953</v>
      </c>
      <c r="S8" s="4">
        <v>0</v>
      </c>
      <c r="T8" s="12" t="s">
        <v>25</v>
      </c>
      <c r="U8" s="5">
        <v>19.371240924725146</v>
      </c>
      <c r="V8" s="5">
        <v>3.6722590072758456</v>
      </c>
      <c r="W8" s="5">
        <v>2.0421576568774107</v>
      </c>
      <c r="X8" s="5">
        <v>5.0738230819197581</v>
      </c>
      <c r="Y8" s="5">
        <v>2.2627548016271817</v>
      </c>
      <c r="Z8" s="5">
        <v>0.90695117664356484</v>
      </c>
      <c r="AA8" s="5">
        <v>1.4377354176389718</v>
      </c>
      <c r="AB8" s="5">
        <v>0.60748805218024571</v>
      </c>
      <c r="AC8" s="5">
        <v>5.7287445409125644</v>
      </c>
      <c r="AD8" s="5">
        <v>3.2475822060436865</v>
      </c>
      <c r="AE8" s="5">
        <v>3.2910300427219559</v>
      </c>
      <c r="AF8" s="5">
        <v>0.97327213634004073</v>
      </c>
      <c r="AG8" s="5">
        <f t="shared" ref="AG8:AG70" si="3">SUM(S8:AF8)</f>
        <v>48.615039044906375</v>
      </c>
      <c r="AH8" s="8"/>
      <c r="AI8" s="4">
        <v>1953</v>
      </c>
      <c r="AJ8" s="4">
        <v>0</v>
      </c>
      <c r="AK8" s="12" t="s">
        <v>25</v>
      </c>
      <c r="AL8" s="5">
        <v>0.13067627815574256</v>
      </c>
      <c r="AM8" s="5">
        <v>3.4952575589938286</v>
      </c>
      <c r="AN8" s="5">
        <v>0.15290624067268999</v>
      </c>
      <c r="AO8" s="5">
        <v>12.739788200763117</v>
      </c>
      <c r="AP8" s="5">
        <v>0.684971</v>
      </c>
      <c r="AQ8" s="5">
        <v>1.1128520566163691</v>
      </c>
      <c r="AR8" s="5">
        <v>2.2860746861355357</v>
      </c>
      <c r="AS8" s="5">
        <v>1.1977420769701803</v>
      </c>
      <c r="AT8" s="5">
        <v>1.8416684500916445</v>
      </c>
      <c r="AU8" s="5">
        <v>4.5843540000000003</v>
      </c>
      <c r="AV8" s="5">
        <v>9.234356402509615</v>
      </c>
      <c r="AW8" s="5">
        <v>0.46912266296912664</v>
      </c>
      <c r="AX8" s="5">
        <f t="shared" ref="AX8:AX70" si="4">SUM(AJ8:AW8)</f>
        <v>37.929769613877852</v>
      </c>
      <c r="AZ8" s="5">
        <f t="shared" ref="AZ8:AZ65" si="5">SUM(B8:O8)</f>
        <v>335.63403300976012</v>
      </c>
      <c r="BA8" s="5">
        <f t="shared" si="0"/>
        <v>48.615039044906375</v>
      </c>
      <c r="BB8" s="5">
        <f t="shared" ref="BB8:BB65" si="6">SUM(AJ8:AW8)</f>
        <v>37.929769613877852</v>
      </c>
      <c r="BC8" s="5">
        <f t="shared" si="1"/>
        <v>422.17884166854435</v>
      </c>
    </row>
    <row r="9" spans="1:55">
      <c r="A9" s="4">
        <v>1954</v>
      </c>
      <c r="B9" s="4">
        <v>0</v>
      </c>
      <c r="C9" s="5">
        <v>1.0851884560931104</v>
      </c>
      <c r="D9" s="5">
        <v>46.040146570492482</v>
      </c>
      <c r="E9" s="5">
        <v>59.526900458842562</v>
      </c>
      <c r="F9" s="5">
        <v>13.443397656812172</v>
      </c>
      <c r="G9" s="5">
        <v>4.0461507142857149</v>
      </c>
      <c r="H9" s="5">
        <v>4.774613254740335</v>
      </c>
      <c r="I9" s="5">
        <v>10.919342919085739</v>
      </c>
      <c r="J9" s="5">
        <v>4.6650065846394755</v>
      </c>
      <c r="K9" s="5">
        <v>4.2953678828645865</v>
      </c>
      <c r="L9" s="5">
        <v>18.35103344867429</v>
      </c>
      <c r="M9" s="39">
        <v>8.724542542965299</v>
      </c>
      <c r="N9" s="39">
        <v>3.1554726787337635</v>
      </c>
      <c r="O9" s="5">
        <v>0</v>
      </c>
      <c r="P9" s="5">
        <f t="shared" si="2"/>
        <v>179.02716316822955</v>
      </c>
      <c r="R9" s="4">
        <v>1954</v>
      </c>
      <c r="S9" s="4">
        <v>0</v>
      </c>
      <c r="T9" s="12" t="s">
        <v>25</v>
      </c>
      <c r="U9" s="5">
        <v>28.141334026978399</v>
      </c>
      <c r="V9" s="5">
        <v>7.4097064838099547</v>
      </c>
      <c r="W9" s="5">
        <v>3.5703951613112594</v>
      </c>
      <c r="X9" s="5">
        <v>5.4498858741109126</v>
      </c>
      <c r="Y9" s="5">
        <v>2.1149069599092605</v>
      </c>
      <c r="Z9" s="5">
        <v>1.730723673767286</v>
      </c>
      <c r="AA9" s="5">
        <v>1.9261448572686295</v>
      </c>
      <c r="AB9" s="5">
        <v>0.69496063088074445</v>
      </c>
      <c r="AC9" s="5">
        <v>6.5695222563199183</v>
      </c>
      <c r="AD9" s="5">
        <v>3.892184860938023</v>
      </c>
      <c r="AE9" s="5">
        <v>3.8064242475111003</v>
      </c>
      <c r="AF9" s="5">
        <v>1.3595892478070231</v>
      </c>
      <c r="AG9" s="5">
        <f t="shared" si="3"/>
        <v>66.665778280612514</v>
      </c>
      <c r="AH9" s="8"/>
      <c r="AI9" s="4">
        <v>1954</v>
      </c>
      <c r="AJ9" s="4">
        <v>0</v>
      </c>
      <c r="AK9" s="12" t="s">
        <v>25</v>
      </c>
      <c r="AL9" s="5">
        <v>0.18173875016188151</v>
      </c>
      <c r="AM9" s="5">
        <v>4.0826575709441357</v>
      </c>
      <c r="AN9" s="5">
        <v>0.99106707139480676</v>
      </c>
      <c r="AO9" s="5">
        <v>10.533775602964319</v>
      </c>
      <c r="AP9" s="5">
        <v>0.55443100000000001</v>
      </c>
      <c r="AQ9" s="5">
        <v>1.1263070792032994</v>
      </c>
      <c r="AR9" s="5">
        <v>2.0001127960970444</v>
      </c>
      <c r="AS9" s="5">
        <v>1.8369796351838874</v>
      </c>
      <c r="AT9" s="5">
        <v>1.632546130171056</v>
      </c>
      <c r="AU9" s="5">
        <v>2.1065689399646286</v>
      </c>
      <c r="AV9" s="5">
        <v>16.37247193456821</v>
      </c>
      <c r="AW9" s="5">
        <v>0.78460084836137245</v>
      </c>
      <c r="AX9" s="5">
        <f t="shared" si="4"/>
        <v>42.203257359014643</v>
      </c>
      <c r="AZ9" s="5">
        <f t="shared" si="5"/>
        <v>179.02716316822955</v>
      </c>
      <c r="BA9" s="5">
        <f t="shared" si="0"/>
        <v>66.665778280612514</v>
      </c>
      <c r="BB9" s="5">
        <f t="shared" si="6"/>
        <v>42.203257359014643</v>
      </c>
      <c r="BC9" s="5">
        <f t="shared" si="1"/>
        <v>287.89619880785671</v>
      </c>
    </row>
    <row r="10" spans="1:55">
      <c r="A10" s="4">
        <v>1955</v>
      </c>
      <c r="B10" s="4">
        <v>0</v>
      </c>
      <c r="C10" s="5">
        <v>3.4415337459127469</v>
      </c>
      <c r="D10" s="5">
        <v>77.963012268573195</v>
      </c>
      <c r="E10" s="5">
        <v>117.27707519463155</v>
      </c>
      <c r="F10" s="5">
        <v>28.46782821835421</v>
      </c>
      <c r="G10" s="5">
        <v>0.29065014285714286</v>
      </c>
      <c r="H10" s="5">
        <v>5.6229723734590724</v>
      </c>
      <c r="I10" s="5">
        <v>13.431398363793075</v>
      </c>
      <c r="J10" s="5">
        <v>2.668393945929517</v>
      </c>
      <c r="K10" s="5">
        <v>4.2953678828645865</v>
      </c>
      <c r="L10" s="5">
        <v>19.066372374154682</v>
      </c>
      <c r="M10" s="39">
        <v>3.7757229414826878</v>
      </c>
      <c r="N10" s="39">
        <v>12.902004887523946</v>
      </c>
      <c r="O10" s="5">
        <v>3.8209637588740244</v>
      </c>
      <c r="P10" s="5">
        <f t="shared" si="2"/>
        <v>293.02329609841047</v>
      </c>
      <c r="R10" s="4">
        <v>1955</v>
      </c>
      <c r="S10" s="4">
        <v>0</v>
      </c>
      <c r="T10" s="12" t="s">
        <v>25</v>
      </c>
      <c r="U10" s="5">
        <v>38.711145175994233</v>
      </c>
      <c r="V10" s="5">
        <v>10.49959906751274</v>
      </c>
      <c r="W10" s="5">
        <v>7.3903596726275191</v>
      </c>
      <c r="X10" s="5">
        <v>4.6393004985874473</v>
      </c>
      <c r="Y10" s="5">
        <v>1.5527500561746017</v>
      </c>
      <c r="Z10" s="5">
        <v>0.82394100082874033</v>
      </c>
      <c r="AA10" s="5">
        <v>0.95732524360867821</v>
      </c>
      <c r="AB10" s="5">
        <v>0.69496063088074445</v>
      </c>
      <c r="AC10" s="5">
        <v>3.1220688952758513</v>
      </c>
      <c r="AD10" s="5">
        <v>1.2539022494892291</v>
      </c>
      <c r="AE10" s="5">
        <v>1.6882740374366427</v>
      </c>
      <c r="AF10" s="5">
        <v>0.82618409244384194</v>
      </c>
      <c r="AG10" s="5">
        <f t="shared" si="3"/>
        <v>72.159810620860256</v>
      </c>
      <c r="AH10" s="8"/>
      <c r="AI10" s="4">
        <v>1955</v>
      </c>
      <c r="AJ10" s="4">
        <v>0</v>
      </c>
      <c r="AK10" s="12" t="s">
        <v>25</v>
      </c>
      <c r="AL10" s="5">
        <v>0.396250861725435</v>
      </c>
      <c r="AM10" s="5">
        <v>6.9086150248944378</v>
      </c>
      <c r="AN10" s="5">
        <v>4.1538527076742513</v>
      </c>
      <c r="AO10" s="5">
        <v>10.247791018956745</v>
      </c>
      <c r="AP10" s="5">
        <v>0.80669199999999996</v>
      </c>
      <c r="AQ10" s="5">
        <v>0.87753935767618896</v>
      </c>
      <c r="AR10" s="5">
        <v>1.7794746176967868</v>
      </c>
      <c r="AS10" s="5">
        <v>1.2836105836725142</v>
      </c>
      <c r="AT10" s="5">
        <v>0.99991287962183162</v>
      </c>
      <c r="AU10" s="5">
        <v>2.1191532251643248</v>
      </c>
      <c r="AV10" s="5">
        <v>6.5550889512100667</v>
      </c>
      <c r="AW10" s="5">
        <v>0.25361660406164582</v>
      </c>
      <c r="AX10" s="5">
        <f t="shared" si="4"/>
        <v>36.381597832354231</v>
      </c>
      <c r="AZ10" s="5">
        <f t="shared" si="5"/>
        <v>293.02329609841047</v>
      </c>
      <c r="BA10" s="5">
        <f t="shared" si="0"/>
        <v>72.159810620860256</v>
      </c>
      <c r="BB10" s="5">
        <f t="shared" si="6"/>
        <v>36.381597832354231</v>
      </c>
      <c r="BC10" s="5">
        <f t="shared" si="1"/>
        <v>401.56470455162491</v>
      </c>
    </row>
    <row r="11" spans="1:55">
      <c r="A11" s="4">
        <v>1956</v>
      </c>
      <c r="B11" s="4">
        <v>0</v>
      </c>
      <c r="C11" s="5">
        <v>3.4594122921884249</v>
      </c>
      <c r="D11" s="5">
        <v>103.40883044586509</v>
      </c>
      <c r="E11" s="5">
        <v>85.055381386333408</v>
      </c>
      <c r="F11" s="5">
        <v>4.4394883124516129</v>
      </c>
      <c r="G11" s="5">
        <v>4.0461507142857149</v>
      </c>
      <c r="H11" s="5">
        <v>5.9760943323372562</v>
      </c>
      <c r="I11" s="5">
        <v>5.0580946639002429</v>
      </c>
      <c r="J11" s="5">
        <v>3.5666172657248181</v>
      </c>
      <c r="K11" s="5">
        <v>5.9169306848805672</v>
      </c>
      <c r="L11" s="5">
        <v>26.243603567482182</v>
      </c>
      <c r="M11" s="39">
        <v>9.5461544876758495</v>
      </c>
      <c r="N11" s="39">
        <v>2.3264381052986196</v>
      </c>
      <c r="O11" s="5">
        <v>0</v>
      </c>
      <c r="P11" s="5">
        <f t="shared" si="2"/>
        <v>259.04319625842379</v>
      </c>
      <c r="Q11" s="5"/>
      <c r="R11" s="4">
        <v>1956</v>
      </c>
      <c r="S11" s="4">
        <v>0</v>
      </c>
      <c r="T11" s="12" t="s">
        <v>25</v>
      </c>
      <c r="U11" s="5">
        <v>44.585329101646096</v>
      </c>
      <c r="V11" s="5">
        <v>7.0768728069470992</v>
      </c>
      <c r="W11" s="5">
        <v>7.2401559992632398</v>
      </c>
      <c r="X11" s="5">
        <v>5.4186012765701594</v>
      </c>
      <c r="Y11" s="5">
        <v>2.484154137615842</v>
      </c>
      <c r="Z11" s="5">
        <v>1.1013676634283305</v>
      </c>
      <c r="AA11" s="5">
        <v>2.1128162958019963</v>
      </c>
      <c r="AB11" s="5">
        <v>0.78243320958124307</v>
      </c>
      <c r="AC11" s="5">
        <v>4.6835369135844571</v>
      </c>
      <c r="AD11" s="5">
        <v>2.3231647339409256</v>
      </c>
      <c r="AE11" s="5">
        <v>1.7326110611261683</v>
      </c>
      <c r="AF11" s="5">
        <v>0.54811618407235896</v>
      </c>
      <c r="AG11" s="5">
        <f t="shared" si="3"/>
        <v>80.089159383577922</v>
      </c>
      <c r="AH11" s="8"/>
      <c r="AI11" s="4">
        <v>1956</v>
      </c>
      <c r="AJ11" s="4">
        <v>0</v>
      </c>
      <c r="AK11" s="12" t="s">
        <v>25</v>
      </c>
      <c r="AL11" s="5">
        <v>0.31272260045580974</v>
      </c>
      <c r="AM11" s="5">
        <v>5.5689585975539035</v>
      </c>
      <c r="AN11" s="5">
        <v>3.5082922001180781</v>
      </c>
      <c r="AO11" s="5">
        <v>27.096586959741895</v>
      </c>
      <c r="AP11" s="5">
        <v>1.439813</v>
      </c>
      <c r="AQ11" s="5">
        <v>1.0362507926305562</v>
      </c>
      <c r="AR11" s="5">
        <v>2.1077029999999999</v>
      </c>
      <c r="AS11" s="5">
        <v>1.3578689144910865</v>
      </c>
      <c r="AT11" s="5">
        <v>1.22395501879317</v>
      </c>
      <c r="AU11" s="5">
        <v>2.8619704901170993</v>
      </c>
      <c r="AV11" s="5">
        <v>6.2832723715038075</v>
      </c>
      <c r="AW11" s="5">
        <v>0.24227417990862055</v>
      </c>
      <c r="AX11" s="5">
        <f t="shared" si="4"/>
        <v>53.039668125314023</v>
      </c>
      <c r="AZ11" s="5">
        <f t="shared" si="5"/>
        <v>259.04319625842379</v>
      </c>
      <c r="BA11" s="5">
        <f t="shared" si="0"/>
        <v>80.089159383577922</v>
      </c>
      <c r="BB11" s="5">
        <f t="shared" si="6"/>
        <v>53.039668125314023</v>
      </c>
      <c r="BC11" s="5">
        <f t="shared" si="1"/>
        <v>392.17202376731575</v>
      </c>
    </row>
    <row r="12" spans="1:55">
      <c r="A12" s="4">
        <v>1957</v>
      </c>
      <c r="B12" s="4">
        <v>0</v>
      </c>
      <c r="C12" s="5">
        <v>1.3652867399241877</v>
      </c>
      <c r="D12" s="5">
        <v>66.660325647948028</v>
      </c>
      <c r="E12" s="5">
        <v>168.91124996464009</v>
      </c>
      <c r="F12" s="5">
        <v>78.790918428627847</v>
      </c>
      <c r="G12" s="5">
        <v>0.29065014285714286</v>
      </c>
      <c r="H12" s="5">
        <v>2.7013246879882815</v>
      </c>
      <c r="I12" s="5">
        <v>6.7368664603908268</v>
      </c>
      <c r="J12" s="5">
        <v>0.80400149768864704</v>
      </c>
      <c r="K12" s="5">
        <v>1.4925677310687138</v>
      </c>
      <c r="L12" s="5">
        <v>14.82024793260072</v>
      </c>
      <c r="M12" s="39">
        <v>4.9745722406632451</v>
      </c>
      <c r="N12" s="39">
        <v>8.3964453224117044</v>
      </c>
      <c r="O12" s="5">
        <v>2.9963581090633982</v>
      </c>
      <c r="P12" s="5">
        <f t="shared" si="2"/>
        <v>358.94081490587286</v>
      </c>
      <c r="R12" s="4">
        <v>1957</v>
      </c>
      <c r="S12" s="4">
        <v>0</v>
      </c>
      <c r="T12" s="12" t="s">
        <v>25</v>
      </c>
      <c r="U12" s="5">
        <v>28.730877153510203</v>
      </c>
      <c r="V12" s="5">
        <v>2.4412959434216761</v>
      </c>
      <c r="W12" s="5">
        <v>3.3675489061647474</v>
      </c>
      <c r="X12" s="5">
        <v>4.9815305377469592</v>
      </c>
      <c r="Y12" s="5">
        <v>2.0763812828780517</v>
      </c>
      <c r="Z12" s="5">
        <v>1.6836699613078772</v>
      </c>
      <c r="AA12" s="5">
        <v>2.7571339875794445</v>
      </c>
      <c r="AB12" s="5">
        <v>0.99549266505837042</v>
      </c>
      <c r="AC12" s="5">
        <v>5.5715026581067066</v>
      </c>
      <c r="AD12" s="5">
        <v>2.9935788007463087</v>
      </c>
      <c r="AE12" s="5">
        <v>2.827598338292435</v>
      </c>
      <c r="AF12" s="5">
        <v>0.57095335235702349</v>
      </c>
      <c r="AG12" s="5">
        <f t="shared" si="3"/>
        <v>58.997563587169807</v>
      </c>
      <c r="AH12" s="8"/>
      <c r="AI12" s="4">
        <v>1957</v>
      </c>
      <c r="AJ12" s="4">
        <v>0</v>
      </c>
      <c r="AK12" s="12" t="s">
        <v>25</v>
      </c>
      <c r="AL12" s="5">
        <v>1.2126644620236675</v>
      </c>
      <c r="AM12" s="5">
        <v>10.172075530206898</v>
      </c>
      <c r="AN12" s="5">
        <v>4.1461560163275371</v>
      </c>
      <c r="AO12" s="5">
        <v>20.164002518104425</v>
      </c>
      <c r="AP12" s="5">
        <v>0.823438</v>
      </c>
      <c r="AQ12" s="5">
        <v>0.97616376865236365</v>
      </c>
      <c r="AR12" s="5">
        <v>1.272942</v>
      </c>
      <c r="AS12" s="5">
        <v>1.2195638700546216</v>
      </c>
      <c r="AT12" s="5">
        <v>1.4333208511434632</v>
      </c>
      <c r="AU12" s="5">
        <v>1.928535372941115</v>
      </c>
      <c r="AV12" s="5">
        <v>6.2667314017491238</v>
      </c>
      <c r="AW12" s="5">
        <v>0.39789223928812767</v>
      </c>
      <c r="AX12" s="5">
        <f t="shared" si="4"/>
        <v>50.013486030491343</v>
      </c>
      <c r="AZ12" s="5">
        <f t="shared" si="5"/>
        <v>358.94081490587286</v>
      </c>
      <c r="BA12" s="5">
        <f t="shared" si="0"/>
        <v>58.997563587169807</v>
      </c>
      <c r="BB12" s="5">
        <f t="shared" si="6"/>
        <v>50.013486030491343</v>
      </c>
      <c r="BC12" s="5">
        <f t="shared" si="1"/>
        <v>467.95186452353397</v>
      </c>
    </row>
    <row r="13" spans="1:55">
      <c r="A13" s="4">
        <v>1958</v>
      </c>
      <c r="B13" s="4">
        <v>0</v>
      </c>
      <c r="C13" s="5">
        <v>3.8609203714297089</v>
      </c>
      <c r="D13" s="5">
        <v>103.31034604461868</v>
      </c>
      <c r="E13" s="5">
        <v>9.4672558802870164</v>
      </c>
      <c r="F13" s="5">
        <v>11.36070705634442</v>
      </c>
      <c r="G13" s="5">
        <v>4.0461507142857149</v>
      </c>
      <c r="H13" s="5">
        <v>3.6096319468032982</v>
      </c>
      <c r="I13" s="5">
        <v>5.93347060521352</v>
      </c>
      <c r="J13" s="5">
        <v>4.5021370000000003</v>
      </c>
      <c r="K13" s="5">
        <v>7.671564128822622</v>
      </c>
      <c r="L13" s="5">
        <v>19.90974143506698</v>
      </c>
      <c r="M13" s="39">
        <v>7.6618106375361759</v>
      </c>
      <c r="N13" s="39">
        <v>2.5688026857548256</v>
      </c>
      <c r="O13" s="5">
        <v>0</v>
      </c>
      <c r="P13" s="5">
        <f t="shared" si="2"/>
        <v>183.90253850616298</v>
      </c>
      <c r="R13" s="4">
        <v>1958</v>
      </c>
      <c r="S13" s="4">
        <v>0</v>
      </c>
      <c r="T13" s="12" t="s">
        <v>25</v>
      </c>
      <c r="U13" s="5">
        <v>34.029786936280011</v>
      </c>
      <c r="V13" s="5">
        <v>2.2962535358084519</v>
      </c>
      <c r="W13" s="5">
        <v>4.1390795868355355</v>
      </c>
      <c r="X13" s="5">
        <v>5.0779173078634274</v>
      </c>
      <c r="Y13" s="5">
        <v>1.5878457402912323</v>
      </c>
      <c r="Z13" s="5">
        <v>1.3683798695691936</v>
      </c>
      <c r="AA13" s="5">
        <v>1.5620543523608996</v>
      </c>
      <c r="AB13" s="5">
        <v>0.9752458571005701</v>
      </c>
      <c r="AC13" s="5">
        <v>4.7924461991807572</v>
      </c>
      <c r="AD13" s="5">
        <v>2.9912700029736237</v>
      </c>
      <c r="AE13" s="5">
        <v>2.5730577315577827</v>
      </c>
      <c r="AF13" s="5">
        <v>1.0401909398644948</v>
      </c>
      <c r="AG13" s="5">
        <f t="shared" si="3"/>
        <v>62.433528059685983</v>
      </c>
      <c r="AH13" s="8"/>
      <c r="AI13" s="4">
        <v>1958</v>
      </c>
      <c r="AJ13" s="4">
        <v>0</v>
      </c>
      <c r="AK13" s="12" t="s">
        <v>25</v>
      </c>
      <c r="AL13" s="5">
        <v>0.4429752250025174</v>
      </c>
      <c r="AM13" s="5">
        <v>6.286252091925209</v>
      </c>
      <c r="AN13" s="5">
        <v>6.0806907767931611</v>
      </c>
      <c r="AO13" s="5">
        <v>7.7395097924835978</v>
      </c>
      <c r="AP13" s="5">
        <v>0.65458499999999997</v>
      </c>
      <c r="AQ13" s="5">
        <v>1.0640758765572482</v>
      </c>
      <c r="AR13" s="5">
        <v>1.0268999999999999</v>
      </c>
      <c r="AS13" s="5">
        <v>0.79503158012899722</v>
      </c>
      <c r="AT13" s="5">
        <v>1.348998651446506</v>
      </c>
      <c r="AU13" s="5">
        <v>2.8695021786946273</v>
      </c>
      <c r="AV13" s="5">
        <v>20.36316634919714</v>
      </c>
      <c r="AW13" s="5">
        <v>0.84859480543274135</v>
      </c>
      <c r="AX13" s="5">
        <f t="shared" si="4"/>
        <v>49.520282327661747</v>
      </c>
      <c r="AZ13" s="5">
        <f t="shared" si="5"/>
        <v>183.90253850616298</v>
      </c>
      <c r="BA13" s="5">
        <f t="shared" si="0"/>
        <v>62.433528059685983</v>
      </c>
      <c r="BB13" s="5">
        <f t="shared" si="6"/>
        <v>49.520282327661747</v>
      </c>
      <c r="BC13" s="5">
        <f t="shared" si="1"/>
        <v>295.8563488935107</v>
      </c>
    </row>
    <row r="14" spans="1:55">
      <c r="A14" s="4">
        <v>1959</v>
      </c>
      <c r="B14" s="4">
        <v>0</v>
      </c>
      <c r="C14" s="5">
        <v>1.7804460454035425</v>
      </c>
      <c r="D14" s="5">
        <v>66.742053556051914</v>
      </c>
      <c r="E14" s="5">
        <v>35.309294719927557</v>
      </c>
      <c r="F14" s="5">
        <v>93.264213057698939</v>
      </c>
      <c r="G14" s="5">
        <v>0.29065014285714286</v>
      </c>
      <c r="H14" s="5">
        <v>2.6444493141351226</v>
      </c>
      <c r="I14" s="5">
        <v>3.3299161354420703</v>
      </c>
      <c r="J14" s="5">
        <v>0.42189042332839327</v>
      </c>
      <c r="K14" s="5">
        <v>4.2953678828645865</v>
      </c>
      <c r="L14" s="5">
        <v>16.546287919240758</v>
      </c>
      <c r="M14" s="39">
        <v>5.4167546083139637</v>
      </c>
      <c r="N14" s="39">
        <v>4.3546309835753849</v>
      </c>
      <c r="O14" s="5">
        <v>2.3951724327915027</v>
      </c>
      <c r="P14" s="5">
        <f t="shared" si="2"/>
        <v>236.79112722163086</v>
      </c>
      <c r="R14" s="4">
        <v>1959</v>
      </c>
      <c r="S14" s="4">
        <v>0</v>
      </c>
      <c r="T14" s="12" t="s">
        <v>25</v>
      </c>
      <c r="U14" s="5">
        <v>28.39673263212855</v>
      </c>
      <c r="V14" s="5">
        <v>6.7562182110515758</v>
      </c>
      <c r="W14" s="5">
        <v>6.1028147054316424</v>
      </c>
      <c r="X14" s="5">
        <v>5.5649201713484393</v>
      </c>
      <c r="Y14" s="5">
        <v>1.3027673719147026</v>
      </c>
      <c r="Z14" s="5">
        <v>1.13604766304011</v>
      </c>
      <c r="AA14" s="5">
        <v>1.1681855619459058</v>
      </c>
      <c r="AB14" s="5">
        <v>0.80845841451951628</v>
      </c>
      <c r="AC14" s="5">
        <v>2.7850726729033064</v>
      </c>
      <c r="AD14" s="5">
        <v>1.2379197003995934</v>
      </c>
      <c r="AE14" s="5">
        <v>3.6217722367355902</v>
      </c>
      <c r="AF14" s="5">
        <v>1.0017085452448493</v>
      </c>
      <c r="AG14" s="5">
        <f t="shared" si="3"/>
        <v>59.88261788666378</v>
      </c>
      <c r="AH14" s="8"/>
      <c r="AI14" s="4">
        <v>1959</v>
      </c>
      <c r="AJ14" s="4">
        <v>0</v>
      </c>
      <c r="AK14" s="12" t="s">
        <v>25</v>
      </c>
      <c r="AL14" s="5">
        <v>0.39136355858996996</v>
      </c>
      <c r="AM14" s="5">
        <v>5.0466557997938155</v>
      </c>
      <c r="AN14" s="5">
        <v>5.8792046227559336</v>
      </c>
      <c r="AO14" s="5">
        <v>15.007712493383702</v>
      </c>
      <c r="AP14" s="5">
        <v>0.837418</v>
      </c>
      <c r="AQ14" s="5">
        <v>1.134596963082011</v>
      </c>
      <c r="AR14" s="5">
        <v>1.2279469999999999</v>
      </c>
      <c r="AS14" s="5">
        <v>0.76730409791907139</v>
      </c>
      <c r="AT14" s="5">
        <v>1.1916561723477295</v>
      </c>
      <c r="AU14" s="5">
        <v>2.6030755573209148</v>
      </c>
      <c r="AV14" s="5">
        <v>10.447339520213841</v>
      </c>
      <c r="AW14" s="5">
        <v>0.42874363298435653</v>
      </c>
      <c r="AX14" s="5">
        <f t="shared" si="4"/>
        <v>44.963017418391352</v>
      </c>
      <c r="AZ14" s="5">
        <f t="shared" si="5"/>
        <v>236.79112722163086</v>
      </c>
      <c r="BA14" s="5">
        <f t="shared" si="0"/>
        <v>59.88261788666378</v>
      </c>
      <c r="BB14" s="5">
        <f t="shared" si="6"/>
        <v>44.963017418391352</v>
      </c>
      <c r="BC14" s="5">
        <f t="shared" si="1"/>
        <v>341.63676252668597</v>
      </c>
    </row>
    <row r="15" spans="1:55">
      <c r="A15" s="4">
        <v>1960</v>
      </c>
      <c r="B15" s="4">
        <v>0</v>
      </c>
      <c r="C15" s="5">
        <v>1.9547871291263983</v>
      </c>
      <c r="D15" s="5">
        <v>38.334136230728554</v>
      </c>
      <c r="E15" s="5">
        <v>12.812126978403994</v>
      </c>
      <c r="F15" s="5">
        <v>25.059013060701929</v>
      </c>
      <c r="G15" s="5">
        <v>4.0461507142857149</v>
      </c>
      <c r="H15" s="5">
        <v>3.8416507744311166</v>
      </c>
      <c r="I15" s="5">
        <v>9.0475769409775264</v>
      </c>
      <c r="J15" s="5">
        <v>3.8550520000000001</v>
      </c>
      <c r="K15" s="5">
        <v>5.7143787981651366</v>
      </c>
      <c r="L15" s="5">
        <v>7.6463233645092741</v>
      </c>
      <c r="M15" s="39">
        <v>8.3072775282569182</v>
      </c>
      <c r="N15" s="39">
        <v>0.64130605888758041</v>
      </c>
      <c r="O15" s="5">
        <v>0</v>
      </c>
      <c r="P15" s="5">
        <f t="shared" si="2"/>
        <v>121.25977957847415</v>
      </c>
      <c r="R15" s="4">
        <v>1960</v>
      </c>
      <c r="S15" s="4">
        <v>0</v>
      </c>
      <c r="T15" s="12" t="s">
        <v>25</v>
      </c>
      <c r="U15" s="5">
        <v>35.452895754272554</v>
      </c>
      <c r="V15" s="5">
        <v>3.1091251710039312</v>
      </c>
      <c r="W15" s="5">
        <v>3.3496098113987127</v>
      </c>
      <c r="X15" s="5">
        <v>7.2142220101633603</v>
      </c>
      <c r="Y15" s="5">
        <v>1.8211566816903424</v>
      </c>
      <c r="Z15" s="5">
        <v>1.7854648160409157</v>
      </c>
      <c r="AA15" s="5">
        <v>1.9269807563484216</v>
      </c>
      <c r="AB15" s="5">
        <v>0.64167097193846256</v>
      </c>
      <c r="AC15" s="5">
        <v>1.9786735568795584</v>
      </c>
      <c r="AD15" s="5">
        <v>1.6656165500195157</v>
      </c>
      <c r="AE15" s="5">
        <v>2.5972743438902324</v>
      </c>
      <c r="AF15" s="5">
        <v>0.52312406598772987</v>
      </c>
      <c r="AG15" s="5">
        <f t="shared" si="3"/>
        <v>62.06581448963373</v>
      </c>
      <c r="AH15" s="8"/>
      <c r="AI15" s="4">
        <v>1960</v>
      </c>
      <c r="AJ15" s="4">
        <v>0</v>
      </c>
      <c r="AK15" s="12" t="s">
        <v>25</v>
      </c>
      <c r="AL15" s="5">
        <v>0.43922921500306294</v>
      </c>
      <c r="AM15" s="5">
        <v>5.5207065554186352</v>
      </c>
      <c r="AN15" s="5">
        <v>6.7416192724803681</v>
      </c>
      <c r="AO15" s="5">
        <v>41.829166480523128</v>
      </c>
      <c r="AP15" s="5">
        <v>1.3012010000000001</v>
      </c>
      <c r="AQ15" s="5">
        <v>1.1891671182630028</v>
      </c>
      <c r="AR15" s="5">
        <v>1.6638489999999999</v>
      </c>
      <c r="AS15" s="5">
        <v>0.92127215976954846</v>
      </c>
      <c r="AT15" s="5">
        <v>0.78711780354992844</v>
      </c>
      <c r="AU15" s="5">
        <v>2.1508020136178314</v>
      </c>
      <c r="AV15" s="5">
        <v>8.0871031071919006</v>
      </c>
      <c r="AW15" s="5">
        <v>0.28673648258847978</v>
      </c>
      <c r="AX15" s="5">
        <f t="shared" si="4"/>
        <v>70.917970208405876</v>
      </c>
      <c r="AZ15" s="5">
        <f t="shared" si="5"/>
        <v>121.25977957847415</v>
      </c>
      <c r="BA15" s="5">
        <f t="shared" si="0"/>
        <v>62.06581448963373</v>
      </c>
      <c r="BB15" s="5">
        <f t="shared" si="6"/>
        <v>70.917970208405876</v>
      </c>
      <c r="BC15" s="5">
        <f t="shared" si="1"/>
        <v>254.24356427651375</v>
      </c>
    </row>
    <row r="16" spans="1:55">
      <c r="A16" s="4">
        <v>1961</v>
      </c>
      <c r="B16" s="4">
        <v>0</v>
      </c>
      <c r="C16" s="5">
        <v>1.064919941140857</v>
      </c>
      <c r="D16" s="5">
        <v>36.375669553959234</v>
      </c>
      <c r="E16" s="5">
        <v>26.764763402734204</v>
      </c>
      <c r="F16" s="5">
        <v>61.062124888872653</v>
      </c>
      <c r="G16" s="5">
        <v>0.29065014285714286</v>
      </c>
      <c r="H16" s="5">
        <v>4.2349111646397812</v>
      </c>
      <c r="I16" s="5">
        <v>5.7977964677267844</v>
      </c>
      <c r="J16" s="5">
        <v>0.86893115506578122</v>
      </c>
      <c r="K16" s="5">
        <v>8.6026331376146778</v>
      </c>
      <c r="L16" s="5">
        <v>15.877193</v>
      </c>
      <c r="M16" s="39">
        <v>10.597944194489532</v>
      </c>
      <c r="N16" s="39">
        <v>8.2935473207365291</v>
      </c>
      <c r="O16" s="5">
        <v>1.187495</v>
      </c>
      <c r="P16" s="5">
        <f t="shared" si="2"/>
        <v>181.01857936983723</v>
      </c>
      <c r="R16" s="4">
        <v>1961</v>
      </c>
      <c r="S16" s="4">
        <v>0</v>
      </c>
      <c r="T16" s="12" t="s">
        <v>25</v>
      </c>
      <c r="U16" s="5">
        <v>26.93496992715551</v>
      </c>
      <c r="V16" s="5">
        <v>2.4126589276811399</v>
      </c>
      <c r="W16" s="5">
        <v>3.1420754412854301</v>
      </c>
      <c r="X16" s="5">
        <v>5.1609533334673188</v>
      </c>
      <c r="Y16" s="5">
        <v>1.4953862146107424</v>
      </c>
      <c r="Z16" s="5">
        <v>0.87067314241428861</v>
      </c>
      <c r="AA16" s="5">
        <v>1.1551353116132863</v>
      </c>
      <c r="AB16" s="5">
        <v>0.45212530022158809</v>
      </c>
      <c r="AC16" s="5">
        <v>3.7725932766933505</v>
      </c>
      <c r="AD16" s="5">
        <v>1.7938540038318995</v>
      </c>
      <c r="AE16" s="5">
        <v>1.6897253862778998</v>
      </c>
      <c r="AF16" s="5">
        <v>0.4481886805266409</v>
      </c>
      <c r="AG16" s="5">
        <f t="shared" si="3"/>
        <v>49.328338945779088</v>
      </c>
      <c r="AH16" s="8"/>
      <c r="AI16" s="4">
        <v>1961</v>
      </c>
      <c r="AJ16" s="4">
        <v>0</v>
      </c>
      <c r="AK16" s="12" t="s">
        <v>25</v>
      </c>
      <c r="AL16" s="5">
        <v>0.44142156346734823</v>
      </c>
      <c r="AM16" s="5">
        <v>8.8842934744856663</v>
      </c>
      <c r="AN16" s="5">
        <v>2.8659485851823967</v>
      </c>
      <c r="AO16" s="5">
        <v>25.694971873329056</v>
      </c>
      <c r="AP16" s="5">
        <v>0.72814500000000004</v>
      </c>
      <c r="AQ16" s="5">
        <v>1.2654172423855163</v>
      </c>
      <c r="AR16" s="5">
        <v>1.982278</v>
      </c>
      <c r="AS16" s="5">
        <v>1.2467403584694741</v>
      </c>
      <c r="AT16" s="5">
        <v>0.99610498745183473</v>
      </c>
      <c r="AU16" s="5">
        <v>4.340696629164805</v>
      </c>
      <c r="AV16" s="5">
        <v>8.7107708149707914</v>
      </c>
      <c r="AW16" s="5">
        <v>0.32393963381040269</v>
      </c>
      <c r="AX16" s="5">
        <f t="shared" si="4"/>
        <v>57.480728162717291</v>
      </c>
      <c r="AZ16" s="5">
        <f t="shared" si="5"/>
        <v>181.01857936983723</v>
      </c>
      <c r="BA16" s="5">
        <f t="shared" si="0"/>
        <v>49.328338945779088</v>
      </c>
      <c r="BB16" s="5">
        <f t="shared" si="6"/>
        <v>57.480728162717291</v>
      </c>
      <c r="BC16" s="5">
        <f t="shared" si="1"/>
        <v>287.82764647833358</v>
      </c>
    </row>
    <row r="17" spans="1:55">
      <c r="A17" s="4">
        <v>1962</v>
      </c>
      <c r="B17" s="4">
        <v>0</v>
      </c>
      <c r="C17" s="5">
        <v>2.3840556998288074</v>
      </c>
      <c r="D17" s="5">
        <v>16.74431449184117</v>
      </c>
      <c r="E17" s="5">
        <v>20.625446008076977</v>
      </c>
      <c r="F17" s="5">
        <v>15.894839125490513</v>
      </c>
      <c r="G17" s="5">
        <v>3.2800662857142853</v>
      </c>
      <c r="H17" s="5">
        <v>6.6601460000000001</v>
      </c>
      <c r="I17" s="5">
        <v>16.858612514046307</v>
      </c>
      <c r="J17" s="5">
        <v>7.4055439999999999</v>
      </c>
      <c r="K17" s="5">
        <v>12.527895128440367</v>
      </c>
      <c r="L17" s="5">
        <v>18.100445000000001</v>
      </c>
      <c r="M17" s="39">
        <v>36.003004849550784</v>
      </c>
      <c r="N17" s="39">
        <v>1.7460210274881163</v>
      </c>
      <c r="O17" s="5">
        <v>0</v>
      </c>
      <c r="P17" s="5">
        <f t="shared" si="2"/>
        <v>158.23039013047736</v>
      </c>
      <c r="R17" s="4">
        <v>1962</v>
      </c>
      <c r="S17" s="4">
        <v>0</v>
      </c>
      <c r="T17" s="12" t="s">
        <v>25</v>
      </c>
      <c r="U17" s="5">
        <v>26.439557935338936</v>
      </c>
      <c r="V17" s="5">
        <v>2.1568712251884881</v>
      </c>
      <c r="W17" s="5">
        <v>3.6516447392120024</v>
      </c>
      <c r="X17" s="5">
        <v>5.4650026552062601</v>
      </c>
      <c r="Y17" s="5">
        <v>1.8765496158230535</v>
      </c>
      <c r="Z17" s="5">
        <v>1.2088941469742065</v>
      </c>
      <c r="AA17" s="5">
        <v>2.6483769245763669</v>
      </c>
      <c r="AB17" s="5">
        <v>1.1843763154611702</v>
      </c>
      <c r="AC17" s="5">
        <v>3.2907625946241388</v>
      </c>
      <c r="AD17" s="5">
        <v>2.7363037095868412</v>
      </c>
      <c r="AE17" s="5">
        <v>1.029822730874689</v>
      </c>
      <c r="AF17" s="5">
        <v>0.56189573380509017</v>
      </c>
      <c r="AG17" s="5">
        <f t="shared" si="3"/>
        <v>52.250058326671251</v>
      </c>
      <c r="AH17" s="8"/>
      <c r="AI17" s="4">
        <v>1962</v>
      </c>
      <c r="AJ17" s="4">
        <v>0</v>
      </c>
      <c r="AK17" s="12" t="s">
        <v>25</v>
      </c>
      <c r="AL17" s="5">
        <v>0.40279760535702691</v>
      </c>
      <c r="AM17" s="5">
        <v>8.304347180496789</v>
      </c>
      <c r="AN17" s="5">
        <v>2.9408100903268255</v>
      </c>
      <c r="AO17" s="5">
        <v>12.8978135</v>
      </c>
      <c r="AP17" s="5">
        <v>0.85655199999999998</v>
      </c>
      <c r="AQ17" s="5">
        <v>1.8701033425101545</v>
      </c>
      <c r="AR17" s="5">
        <v>1.9629840000000001</v>
      </c>
      <c r="AS17" s="5">
        <v>1.4463745407508548</v>
      </c>
      <c r="AT17" s="5">
        <v>1.0332366190406443</v>
      </c>
      <c r="AU17" s="5">
        <v>5.0854448201465594</v>
      </c>
      <c r="AV17" s="5">
        <v>5.8525114451553897</v>
      </c>
      <c r="AW17" s="5">
        <v>0.17716866527025527</v>
      </c>
      <c r="AX17" s="5">
        <f t="shared" si="4"/>
        <v>42.830143809054505</v>
      </c>
      <c r="AZ17" s="5">
        <f t="shared" si="5"/>
        <v>158.23039013047736</v>
      </c>
      <c r="BA17" s="5">
        <f t="shared" si="0"/>
        <v>52.250058326671251</v>
      </c>
      <c r="BB17" s="5">
        <f t="shared" si="6"/>
        <v>42.830143809054505</v>
      </c>
      <c r="BC17" s="5">
        <f t="shared" si="1"/>
        <v>253.31059226620312</v>
      </c>
    </row>
    <row r="18" spans="1:55">
      <c r="A18" s="4">
        <v>1963</v>
      </c>
      <c r="B18" s="4">
        <v>0</v>
      </c>
      <c r="C18" s="5">
        <v>2.6698110039027121</v>
      </c>
      <c r="D18" s="5">
        <v>42.324606278725774</v>
      </c>
      <c r="E18" s="5">
        <v>36.887192086354851</v>
      </c>
      <c r="F18" s="5">
        <v>59.289002805465323</v>
      </c>
      <c r="G18" s="5">
        <v>0.33792299999999997</v>
      </c>
      <c r="H18" s="5">
        <v>6.5766629999999999</v>
      </c>
      <c r="I18" s="5">
        <v>7.6232979902731959</v>
      </c>
      <c r="J18" s="5">
        <v>0.64532417614769233</v>
      </c>
      <c r="K18" s="5">
        <v>9.1822472660550449</v>
      </c>
      <c r="L18" s="5">
        <v>30.332643999999998</v>
      </c>
      <c r="M18" s="39">
        <v>12.443259558424897</v>
      </c>
      <c r="N18" s="39">
        <v>6.0211296878408209</v>
      </c>
      <c r="O18" s="5">
        <v>7.8097289999999999</v>
      </c>
      <c r="P18" s="5">
        <f t="shared" si="2"/>
        <v>222.14282985319025</v>
      </c>
      <c r="R18" s="4">
        <v>1963</v>
      </c>
      <c r="S18" s="4">
        <v>0</v>
      </c>
      <c r="T18" s="12" t="s">
        <v>25</v>
      </c>
      <c r="U18" s="5">
        <v>25.8499552221746</v>
      </c>
      <c r="V18" s="5">
        <v>1.6257015622324735</v>
      </c>
      <c r="W18" s="5">
        <v>4.5737914914555118</v>
      </c>
      <c r="X18" s="5">
        <v>4.1567579630863758</v>
      </c>
      <c r="Y18" s="5">
        <v>1.3940754078649642</v>
      </c>
      <c r="Z18" s="5">
        <v>0.58721712952016347</v>
      </c>
      <c r="AA18" s="5">
        <v>1.4143234501062198</v>
      </c>
      <c r="AB18" s="5">
        <v>1.2346968368790292</v>
      </c>
      <c r="AC18" s="5">
        <v>2.5957903147080352</v>
      </c>
      <c r="AD18" s="5">
        <v>2.6893422518576777</v>
      </c>
      <c r="AE18" s="5">
        <v>1.8421695860299654</v>
      </c>
      <c r="AF18" s="5">
        <v>0.65228046383763505</v>
      </c>
      <c r="AG18" s="5">
        <f t="shared" si="3"/>
        <v>48.616101679752653</v>
      </c>
      <c r="AH18" s="8"/>
      <c r="AI18" s="4">
        <v>1963</v>
      </c>
      <c r="AJ18" s="4">
        <v>0</v>
      </c>
      <c r="AK18" s="12" t="s">
        <v>25</v>
      </c>
      <c r="AL18" s="5">
        <v>0.34333870263561378</v>
      </c>
      <c r="AM18" s="5">
        <v>5.2940217326332961</v>
      </c>
      <c r="AN18" s="5">
        <v>4.2912820441378861</v>
      </c>
      <c r="AO18" s="5">
        <v>9.0233185000000002</v>
      </c>
      <c r="AP18" s="5">
        <v>0.93618800000000002</v>
      </c>
      <c r="AQ18" s="5">
        <v>1.2638468431437415</v>
      </c>
      <c r="AR18" s="5">
        <v>1.6905239999999999</v>
      </c>
      <c r="AS18" s="5">
        <v>0.96510254255618377</v>
      </c>
      <c r="AT18" s="5">
        <v>0.90704499921870085</v>
      </c>
      <c r="AU18" s="5">
        <v>6.0030801336965247</v>
      </c>
      <c r="AV18" s="5">
        <v>6.0087063532156417</v>
      </c>
      <c r="AW18" s="5">
        <v>0.32076375504755567</v>
      </c>
      <c r="AX18" s="5">
        <f t="shared" si="4"/>
        <v>37.047217606285152</v>
      </c>
      <c r="AZ18" s="5">
        <f t="shared" si="5"/>
        <v>222.14282985319025</v>
      </c>
      <c r="BA18" s="5">
        <f t="shared" si="0"/>
        <v>48.616101679752653</v>
      </c>
      <c r="BB18" s="5">
        <f t="shared" si="6"/>
        <v>37.047217606285152</v>
      </c>
      <c r="BC18" s="5">
        <f t="shared" si="1"/>
        <v>307.80614913922801</v>
      </c>
    </row>
    <row r="19" spans="1:55">
      <c r="A19" s="4">
        <v>1964</v>
      </c>
      <c r="B19" s="4">
        <v>0</v>
      </c>
      <c r="C19" s="5">
        <v>2.6047294784570596</v>
      </c>
      <c r="D19" s="5">
        <v>20.216365211154258</v>
      </c>
      <c r="E19" s="5">
        <v>4.4329294638824441</v>
      </c>
      <c r="F19" s="5">
        <v>26.597576783294667</v>
      </c>
      <c r="G19" s="5">
        <v>3.7155809999999998</v>
      </c>
      <c r="H19" s="5">
        <v>7.61395</v>
      </c>
      <c r="I19" s="5">
        <v>14.735699439869192</v>
      </c>
      <c r="J19" s="5">
        <v>8.8263920000000002</v>
      </c>
      <c r="K19" s="5">
        <v>9.4869418715596332</v>
      </c>
      <c r="L19" s="5">
        <v>26.401793999999999</v>
      </c>
      <c r="M19" s="39">
        <v>16.247317634100067</v>
      </c>
      <c r="N19" s="39">
        <v>1.8435850123534532</v>
      </c>
      <c r="O19" s="5">
        <v>0</v>
      </c>
      <c r="P19" s="5">
        <f t="shared" si="2"/>
        <v>142.72286189467079</v>
      </c>
      <c r="R19" s="4">
        <v>1964</v>
      </c>
      <c r="S19" s="4">
        <v>0</v>
      </c>
      <c r="T19" s="12" t="s">
        <v>25</v>
      </c>
      <c r="U19" s="5">
        <v>24.148383241979801</v>
      </c>
      <c r="V19" s="5">
        <v>1.8080155415258574</v>
      </c>
      <c r="W19" s="5">
        <v>3.2687908384417343</v>
      </c>
      <c r="X19" s="5">
        <v>5.4031538046538063</v>
      </c>
      <c r="Y19" s="5">
        <v>1.9709679680170755</v>
      </c>
      <c r="Z19" s="5">
        <v>1.6005216033147633</v>
      </c>
      <c r="AA19" s="5">
        <v>3.1161999828716169</v>
      </c>
      <c r="AB19" s="5">
        <v>0.81727064160745233</v>
      </c>
      <c r="AC19" s="5">
        <v>3.0484178223299612</v>
      </c>
      <c r="AD19" s="5">
        <v>4.3043406398020787</v>
      </c>
      <c r="AE19" s="5">
        <v>2.0617798648419221</v>
      </c>
      <c r="AF19" s="5">
        <v>0.61452640171125583</v>
      </c>
      <c r="AG19" s="5">
        <f t="shared" si="3"/>
        <v>52.162368351097314</v>
      </c>
      <c r="AH19" s="8"/>
      <c r="AI19" s="4">
        <v>1964</v>
      </c>
      <c r="AJ19" s="4">
        <v>0</v>
      </c>
      <c r="AK19" s="12" t="s">
        <v>25</v>
      </c>
      <c r="AL19" s="5">
        <v>0.23886643750515124</v>
      </c>
      <c r="AM19" s="5">
        <v>1.6813808501044656</v>
      </c>
      <c r="AN19" s="5">
        <v>5.4004836548336543</v>
      </c>
      <c r="AO19" s="5">
        <v>12.6928985</v>
      </c>
      <c r="AP19" s="5">
        <v>0.91836099999999998</v>
      </c>
      <c r="AQ19" s="5">
        <v>1.4154492072149309</v>
      </c>
      <c r="AR19" s="5">
        <v>1.7270989999999999</v>
      </c>
      <c r="AS19" s="5">
        <v>1.4138805466393414</v>
      </c>
      <c r="AT19" s="5">
        <v>1.2361908493956371</v>
      </c>
      <c r="AU19" s="5">
        <v>5.9776533729441095</v>
      </c>
      <c r="AV19" s="5">
        <v>4.1430719512944503</v>
      </c>
      <c r="AW19" s="5">
        <v>0.12272502933573382</v>
      </c>
      <c r="AX19" s="5">
        <f t="shared" si="4"/>
        <v>36.968060399267472</v>
      </c>
      <c r="AZ19" s="5">
        <f t="shared" si="5"/>
        <v>142.72286189467079</v>
      </c>
      <c r="BA19" s="5">
        <f t="shared" si="0"/>
        <v>52.162368351097314</v>
      </c>
      <c r="BB19" s="5">
        <f t="shared" si="6"/>
        <v>36.968060399267472</v>
      </c>
      <c r="BC19" s="5">
        <f t="shared" si="1"/>
        <v>231.85329064503557</v>
      </c>
    </row>
    <row r="20" spans="1:55">
      <c r="A20" s="4">
        <v>1965</v>
      </c>
      <c r="B20" s="4">
        <v>0</v>
      </c>
      <c r="C20" s="5">
        <v>1.9186294819567231</v>
      </c>
      <c r="D20" s="5">
        <v>80.616841352614983</v>
      </c>
      <c r="E20" s="5">
        <v>14.372037254806497</v>
      </c>
      <c r="F20" s="5">
        <v>47.802645651856395</v>
      </c>
      <c r="G20" s="5">
        <v>0.120743</v>
      </c>
      <c r="H20" s="5">
        <v>5.6357369999999998</v>
      </c>
      <c r="I20" s="5">
        <v>4.5198358559764573</v>
      </c>
      <c r="J20" s="5">
        <v>0.4274463261764288</v>
      </c>
      <c r="K20" s="5">
        <v>5.2585099908256883</v>
      </c>
      <c r="L20" s="5">
        <v>17.743691999999999</v>
      </c>
      <c r="M20" s="39">
        <v>8.5614588593014957</v>
      </c>
      <c r="N20" s="39">
        <v>14.042035356741811</v>
      </c>
      <c r="O20" s="5">
        <v>1.1468879999999999</v>
      </c>
      <c r="P20" s="5">
        <f t="shared" si="2"/>
        <v>202.16650013025651</v>
      </c>
      <c r="R20" s="4">
        <v>1965</v>
      </c>
      <c r="S20" s="4">
        <v>0</v>
      </c>
      <c r="T20" s="12" t="s">
        <v>25</v>
      </c>
      <c r="U20" s="5">
        <v>26.062551001922152</v>
      </c>
      <c r="V20" s="5">
        <v>1.6081283458977766</v>
      </c>
      <c r="W20" s="5">
        <v>2.0993499159105196</v>
      </c>
      <c r="X20" s="5">
        <v>4.3692553013382307</v>
      </c>
      <c r="Y20" s="5">
        <v>1.0308902466005021</v>
      </c>
      <c r="Z20" s="5">
        <v>0.75754863325878818</v>
      </c>
      <c r="AA20" s="5">
        <v>1.0198123553347282</v>
      </c>
      <c r="AB20" s="5">
        <v>0.42281471244921121</v>
      </c>
      <c r="AC20" s="5">
        <v>2.6594856198034327</v>
      </c>
      <c r="AD20" s="5">
        <v>1.6278128028307095</v>
      </c>
      <c r="AE20" s="5">
        <v>0.79775294994243962</v>
      </c>
      <c r="AF20" s="5">
        <v>0.48848796197422722</v>
      </c>
      <c r="AG20" s="5">
        <f t="shared" si="3"/>
        <v>42.943889847262717</v>
      </c>
      <c r="AH20" s="8"/>
      <c r="AI20" s="4">
        <v>1965</v>
      </c>
      <c r="AJ20" s="4">
        <v>0</v>
      </c>
      <c r="AK20" s="12" t="s">
        <v>25</v>
      </c>
      <c r="AL20" s="5">
        <v>0.2938270853246136</v>
      </c>
      <c r="AM20" s="5">
        <v>3.616954018448455</v>
      </c>
      <c r="AN20" s="5">
        <v>4.2997881967835045</v>
      </c>
      <c r="AO20" s="5">
        <v>61.677100500000002</v>
      </c>
      <c r="AP20" s="5">
        <v>1.1369370000000001</v>
      </c>
      <c r="AQ20" s="5">
        <v>1.1617675107089005</v>
      </c>
      <c r="AR20" s="5">
        <v>2.3042050000000001</v>
      </c>
      <c r="AS20" s="5">
        <v>1.6311947441899364</v>
      </c>
      <c r="AT20" s="5">
        <v>1.4521341933087217</v>
      </c>
      <c r="AU20" s="5">
        <v>2.899723033131679</v>
      </c>
      <c r="AV20" s="5">
        <v>4.5295868367460983</v>
      </c>
      <c r="AW20" s="5">
        <v>0.2377372102474104</v>
      </c>
      <c r="AX20" s="5">
        <f t="shared" si="4"/>
        <v>85.240955328889328</v>
      </c>
      <c r="AZ20" s="5">
        <f t="shared" si="5"/>
        <v>202.16650013025651</v>
      </c>
      <c r="BA20" s="5">
        <f t="shared" si="0"/>
        <v>42.943889847262717</v>
      </c>
      <c r="BB20" s="5">
        <f t="shared" si="6"/>
        <v>85.240955328889328</v>
      </c>
      <c r="BC20" s="5">
        <f t="shared" si="1"/>
        <v>330.35134530640858</v>
      </c>
    </row>
    <row r="21" spans="1:55">
      <c r="A21" s="4">
        <v>1966</v>
      </c>
      <c r="B21" s="4">
        <v>0</v>
      </c>
      <c r="C21" s="5">
        <v>1.6979322607715004</v>
      </c>
      <c r="D21" s="5">
        <v>39.8105887252553</v>
      </c>
      <c r="E21" s="5">
        <v>0.78155198097953782</v>
      </c>
      <c r="F21" s="5">
        <v>23.055783438896366</v>
      </c>
      <c r="G21" s="5">
        <v>5.7553979999999996</v>
      </c>
      <c r="H21" s="5">
        <v>2.9616660000000001</v>
      </c>
      <c r="I21" s="5">
        <v>13.390852227176541</v>
      </c>
      <c r="J21" s="5">
        <v>5.4776309999999997</v>
      </c>
      <c r="K21" s="5">
        <v>6.779607220183486</v>
      </c>
      <c r="L21" s="5">
        <v>29.903462000000001</v>
      </c>
      <c r="M21" s="39">
        <v>19.475407672580822</v>
      </c>
      <c r="N21" s="39">
        <v>5.5904493077554278</v>
      </c>
      <c r="O21" s="5">
        <v>0</v>
      </c>
      <c r="P21" s="5">
        <f t="shared" si="2"/>
        <v>154.68032983359896</v>
      </c>
      <c r="R21" s="4">
        <v>1966</v>
      </c>
      <c r="S21" s="4">
        <v>0</v>
      </c>
      <c r="T21" s="12" t="s">
        <v>25</v>
      </c>
      <c r="U21" s="5">
        <v>29.957875128171068</v>
      </c>
      <c r="V21" s="5">
        <v>1.6736687155061662</v>
      </c>
      <c r="W21" s="5">
        <v>2.4381024700585381</v>
      </c>
      <c r="X21" s="5">
        <v>4.3823493744107171</v>
      </c>
      <c r="Y21" s="5">
        <v>1.3846086756433176</v>
      </c>
      <c r="Z21" s="5">
        <v>1.1708052682137124</v>
      </c>
      <c r="AA21" s="5">
        <v>1.6950160720829044</v>
      </c>
      <c r="AB21" s="5">
        <v>0.74743800000000005</v>
      </c>
      <c r="AC21" s="5">
        <v>5.2705091874304459</v>
      </c>
      <c r="AD21" s="5">
        <v>3.6109060102119463</v>
      </c>
      <c r="AE21" s="5">
        <v>1.4494135043856744</v>
      </c>
      <c r="AF21" s="5">
        <v>0.81226282222904123</v>
      </c>
      <c r="AG21" s="5">
        <f t="shared" si="3"/>
        <v>54.592955228343548</v>
      </c>
      <c r="AH21" s="8"/>
      <c r="AI21" s="4">
        <v>1966</v>
      </c>
      <c r="AJ21" s="4">
        <v>0</v>
      </c>
      <c r="AK21" s="12" t="s">
        <v>25</v>
      </c>
      <c r="AL21" s="5">
        <v>0.27925059188430928</v>
      </c>
      <c r="AM21" s="5">
        <v>2.4961493704311728</v>
      </c>
      <c r="AN21" s="5">
        <v>5.651090899616336</v>
      </c>
      <c r="AO21" s="5">
        <v>21.1052195</v>
      </c>
      <c r="AP21" s="5">
        <v>0.81687799999999999</v>
      </c>
      <c r="AQ21" s="5">
        <v>1.6306747728978039</v>
      </c>
      <c r="AR21" s="5">
        <v>2.8496429999999999</v>
      </c>
      <c r="AS21" s="5">
        <v>1.8677468796346319</v>
      </c>
      <c r="AT21" s="5">
        <v>1.410390543339737</v>
      </c>
      <c r="AU21" s="5">
        <v>3.3429119108878775</v>
      </c>
      <c r="AV21" s="5">
        <v>7.0743531142242988</v>
      </c>
      <c r="AW21" s="5">
        <v>0.3180415732508296</v>
      </c>
      <c r="AX21" s="5">
        <f t="shared" si="4"/>
        <v>48.842350156167001</v>
      </c>
      <c r="AZ21" s="5">
        <f t="shared" si="5"/>
        <v>154.68032983359896</v>
      </c>
      <c r="BA21" s="5">
        <f t="shared" si="0"/>
        <v>54.592955228343548</v>
      </c>
      <c r="BB21" s="5">
        <f t="shared" si="6"/>
        <v>48.842350156167001</v>
      </c>
      <c r="BC21" s="5">
        <f t="shared" si="1"/>
        <v>258.1156352181095</v>
      </c>
    </row>
    <row r="22" spans="1:55">
      <c r="A22" s="4">
        <v>1967</v>
      </c>
      <c r="B22" s="4">
        <v>0</v>
      </c>
      <c r="C22" s="5">
        <v>4.2076238951812348</v>
      </c>
      <c r="D22" s="5">
        <v>81.232148577432767</v>
      </c>
      <c r="E22" s="5">
        <v>15.045106557741629</v>
      </c>
      <c r="F22" s="5">
        <v>45.605479253154314</v>
      </c>
      <c r="G22" s="5">
        <v>0.255963</v>
      </c>
      <c r="H22" s="5">
        <v>1.223781</v>
      </c>
      <c r="I22" s="5">
        <v>0.63247100071589457</v>
      </c>
      <c r="J22" s="5">
        <v>1.0153895065936089</v>
      </c>
      <c r="K22" s="5">
        <v>5.0410762385321091</v>
      </c>
      <c r="L22" s="5">
        <v>6.2410329999999998</v>
      </c>
      <c r="M22" s="39">
        <v>3.2610290676039049</v>
      </c>
      <c r="N22" s="39">
        <v>4.994712269492716</v>
      </c>
      <c r="O22" s="5">
        <v>1.046168</v>
      </c>
      <c r="P22" s="5">
        <f t="shared" si="2"/>
        <v>169.80198136644816</v>
      </c>
      <c r="R22" s="4">
        <v>1967</v>
      </c>
      <c r="S22" s="4">
        <v>0</v>
      </c>
      <c r="T22" s="12" t="s">
        <v>25</v>
      </c>
      <c r="U22" s="5">
        <v>22.196075250944101</v>
      </c>
      <c r="V22" s="5">
        <v>0.61528759056556492</v>
      </c>
      <c r="W22" s="5">
        <v>2.6736093317268939</v>
      </c>
      <c r="X22" s="5">
        <v>4.27438869210705</v>
      </c>
      <c r="Y22" s="5">
        <v>0.6788095660803718</v>
      </c>
      <c r="Z22" s="5">
        <v>0.36591299999999999</v>
      </c>
      <c r="AA22" s="5">
        <v>1.1044098603264845</v>
      </c>
      <c r="AB22" s="5">
        <v>0.56044400000000005</v>
      </c>
      <c r="AC22" s="5">
        <v>4.0624891048937917</v>
      </c>
      <c r="AD22" s="5">
        <v>2.514882921300531</v>
      </c>
      <c r="AE22" s="5">
        <v>1.2326973995343631</v>
      </c>
      <c r="AF22" s="5">
        <v>0.61305063256568559</v>
      </c>
      <c r="AG22" s="5">
        <f t="shared" si="3"/>
        <v>40.892057350044844</v>
      </c>
      <c r="AH22" s="8"/>
      <c r="AI22" s="4">
        <v>1967</v>
      </c>
      <c r="AJ22" s="4">
        <v>0</v>
      </c>
      <c r="AK22" s="12" t="s">
        <v>25</v>
      </c>
      <c r="AL22" s="5">
        <v>0.36257102638780458</v>
      </c>
      <c r="AM22" s="5">
        <v>3.4383640267958828</v>
      </c>
      <c r="AN22" s="5">
        <v>7.5346605239460809</v>
      </c>
      <c r="AO22" s="5">
        <v>12.6704615</v>
      </c>
      <c r="AP22" s="5">
        <v>1.0220359999999999</v>
      </c>
      <c r="AQ22" s="5">
        <v>1.098763853322887</v>
      </c>
      <c r="AR22" s="5">
        <v>2.2631839999999999</v>
      </c>
      <c r="AS22" s="5">
        <v>1.119439862539205</v>
      </c>
      <c r="AT22" s="5">
        <v>1.2999027992729768</v>
      </c>
      <c r="AU22" s="5">
        <v>5.1223766437941913</v>
      </c>
      <c r="AV22" s="5">
        <v>7.8802154074162241</v>
      </c>
      <c r="AW22" s="5">
        <v>0.48999272341069322</v>
      </c>
      <c r="AX22" s="5">
        <f t="shared" si="4"/>
        <v>44.301968366885944</v>
      </c>
      <c r="AZ22" s="5">
        <f t="shared" si="5"/>
        <v>169.80198136644816</v>
      </c>
      <c r="BA22" s="5">
        <f t="shared" si="0"/>
        <v>40.892057350044844</v>
      </c>
      <c r="BB22" s="5">
        <f t="shared" si="6"/>
        <v>44.301968366885944</v>
      </c>
      <c r="BC22" s="5">
        <f t="shared" si="1"/>
        <v>254.99600708337894</v>
      </c>
    </row>
    <row r="23" spans="1:55">
      <c r="A23" s="4">
        <v>1968</v>
      </c>
      <c r="B23" s="4">
        <v>0</v>
      </c>
      <c r="C23" s="5">
        <v>2.4889316966509969</v>
      </c>
      <c r="D23" s="5">
        <v>33.375628909434141</v>
      </c>
      <c r="E23" s="5">
        <v>1.3881745397246554</v>
      </c>
      <c r="F23" s="5">
        <v>16.658094476695865</v>
      </c>
      <c r="G23" s="5">
        <v>8.6886130000000001</v>
      </c>
      <c r="H23" s="5">
        <v>4.7271000000000001</v>
      </c>
      <c r="I23" s="5">
        <v>11.898322</v>
      </c>
      <c r="J23" s="5">
        <v>6.2184020000000002</v>
      </c>
      <c r="K23" s="5">
        <v>5.7678503394495415</v>
      </c>
      <c r="L23" s="5">
        <v>33.367883999999997</v>
      </c>
      <c r="M23" s="39">
        <v>28.716666762555434</v>
      </c>
      <c r="N23" s="39">
        <v>6.8959532861504256</v>
      </c>
      <c r="O23" s="5">
        <v>0</v>
      </c>
      <c r="P23" s="5">
        <f t="shared" si="2"/>
        <v>160.19162101066104</v>
      </c>
      <c r="R23" s="4">
        <v>1968</v>
      </c>
      <c r="S23" s="4">
        <v>0</v>
      </c>
      <c r="T23" s="12" t="s">
        <v>25</v>
      </c>
      <c r="U23" s="5">
        <v>18.232174603519887</v>
      </c>
      <c r="V23" s="5">
        <v>0.67160999016328393</v>
      </c>
      <c r="W23" s="5">
        <v>1.8953261854736936</v>
      </c>
      <c r="X23" s="5">
        <v>4.5719459127913842</v>
      </c>
      <c r="Y23" s="5">
        <v>1.0099730654791075</v>
      </c>
      <c r="Z23" s="5">
        <v>0.89943099999999998</v>
      </c>
      <c r="AA23" s="5">
        <v>2.7316003717513762</v>
      </c>
      <c r="AB23" s="5">
        <v>0.51075899999999996</v>
      </c>
      <c r="AC23" s="5">
        <v>3.9010000575953327</v>
      </c>
      <c r="AD23" s="5">
        <v>4.5204952599013115</v>
      </c>
      <c r="AE23" s="5">
        <v>4.1552165849111704</v>
      </c>
      <c r="AF23" s="5">
        <v>0.54332451345106758</v>
      </c>
      <c r="AG23" s="5">
        <f t="shared" si="3"/>
        <v>43.642856545037617</v>
      </c>
      <c r="AH23" s="8"/>
      <c r="AI23" s="4">
        <v>1968</v>
      </c>
      <c r="AJ23" s="4">
        <v>0</v>
      </c>
      <c r="AK23" s="12" t="s">
        <v>25</v>
      </c>
      <c r="AL23" s="5">
        <v>0.29730669203570637</v>
      </c>
      <c r="AM23" s="5">
        <v>0.95291176632171326</v>
      </c>
      <c r="AN23" s="5">
        <v>7.3472498887690714</v>
      </c>
      <c r="AO23" s="5">
        <v>10.467238500000001</v>
      </c>
      <c r="AP23" s="5">
        <v>1.7714700000000001</v>
      </c>
      <c r="AQ23" s="5">
        <v>1.8326483068081143</v>
      </c>
      <c r="AR23" s="5">
        <v>1.9068560000000001</v>
      </c>
      <c r="AS23" s="5">
        <v>1.3346511564761019</v>
      </c>
      <c r="AT23" s="5">
        <v>1.1115606526806459</v>
      </c>
      <c r="AU23" s="5">
        <v>7.5908071395999235</v>
      </c>
      <c r="AV23" s="5">
        <v>10.606614820152581</v>
      </c>
      <c r="AW23" s="5">
        <v>0.22412630126378005</v>
      </c>
      <c r="AX23" s="5">
        <f t="shared" si="4"/>
        <v>45.443441224107637</v>
      </c>
      <c r="AZ23" s="5">
        <f t="shared" si="5"/>
        <v>160.19162101066104</v>
      </c>
      <c r="BA23" s="5">
        <f t="shared" si="0"/>
        <v>43.642856545037617</v>
      </c>
      <c r="BB23" s="5">
        <f t="shared" si="6"/>
        <v>45.443441224107637</v>
      </c>
      <c r="BC23" s="5">
        <f t="shared" si="1"/>
        <v>249.27791877980627</v>
      </c>
    </row>
    <row r="24" spans="1:55">
      <c r="A24" s="4">
        <v>1969</v>
      </c>
      <c r="B24" s="4">
        <v>0</v>
      </c>
      <c r="C24" s="5">
        <v>3.0342340822052849</v>
      </c>
      <c r="D24" s="5">
        <v>107.86458741691484</v>
      </c>
      <c r="E24" s="5">
        <v>11.040297147017773</v>
      </c>
      <c r="F24" s="5">
        <v>38.86789543539134</v>
      </c>
      <c r="G24" s="5">
        <v>0.58281799999999995</v>
      </c>
      <c r="H24" s="5">
        <v>6.7647890000000004</v>
      </c>
      <c r="I24" s="5">
        <v>14.306542</v>
      </c>
      <c r="J24" s="5">
        <v>0.64927151552208795</v>
      </c>
      <c r="K24" s="5">
        <v>5.9884700550458714</v>
      </c>
      <c r="L24" s="5">
        <v>11.299842</v>
      </c>
      <c r="M24" s="39">
        <v>3.7949481488640151</v>
      </c>
      <c r="N24" s="39">
        <v>10.108069506485073</v>
      </c>
      <c r="O24" s="5">
        <v>0.41242899999999999</v>
      </c>
      <c r="P24" s="5">
        <f t="shared" si="2"/>
        <v>214.71419330744632</v>
      </c>
      <c r="R24" s="4">
        <v>1969</v>
      </c>
      <c r="S24" s="4">
        <v>0</v>
      </c>
      <c r="T24" s="12" t="s">
        <v>25</v>
      </c>
      <c r="U24" s="5">
        <v>9.5861091613843428</v>
      </c>
      <c r="V24" s="5">
        <v>0.76667326611960163</v>
      </c>
      <c r="W24" s="5">
        <v>1.8761659358026186</v>
      </c>
      <c r="X24" s="5">
        <v>4.5481314731967251</v>
      </c>
      <c r="Y24" s="5">
        <v>0.56882898693102701</v>
      </c>
      <c r="Z24" s="5">
        <v>0.62221599999999999</v>
      </c>
      <c r="AA24" s="5">
        <v>0.98927337866456544</v>
      </c>
      <c r="AB24" s="5">
        <v>0.52689200000000003</v>
      </c>
      <c r="AC24" s="5">
        <v>1.4459229492401222</v>
      </c>
      <c r="AD24" s="5">
        <v>1.7987085921174173</v>
      </c>
      <c r="AE24" s="5">
        <v>2.6623803386050211</v>
      </c>
      <c r="AF24" s="5">
        <v>0.37500666086464746</v>
      </c>
      <c r="AG24" s="5">
        <f t="shared" si="3"/>
        <v>25.766308742926093</v>
      </c>
      <c r="AH24" s="8"/>
      <c r="AI24" s="4">
        <v>1969</v>
      </c>
      <c r="AJ24" s="4">
        <v>0</v>
      </c>
      <c r="AK24" s="12" t="s">
        <v>25</v>
      </c>
      <c r="AL24" s="5">
        <v>0.24915743539737584</v>
      </c>
      <c r="AM24" s="5">
        <v>0.70503337508170083</v>
      </c>
      <c r="AN24" s="5">
        <v>6.6724147713919164</v>
      </c>
      <c r="AO24" s="5">
        <v>23.368381500000002</v>
      </c>
      <c r="AP24" s="5">
        <v>0.99777400000000005</v>
      </c>
      <c r="AQ24" s="5">
        <v>1.5663841307354127</v>
      </c>
      <c r="AR24" s="5">
        <v>1.341961</v>
      </c>
      <c r="AS24" s="5">
        <v>1.7283122385554579</v>
      </c>
      <c r="AT24" s="5">
        <v>1.0859771297774452</v>
      </c>
      <c r="AU24" s="5">
        <v>3.1416685862711424</v>
      </c>
      <c r="AV24" s="5">
        <v>6.1343115057962665</v>
      </c>
      <c r="AW24" s="5">
        <v>0.37838326974492414</v>
      </c>
      <c r="AX24" s="5">
        <f t="shared" si="4"/>
        <v>47.369758942751652</v>
      </c>
      <c r="AZ24" s="5">
        <f t="shared" si="5"/>
        <v>214.71419330744632</v>
      </c>
      <c r="BA24" s="5">
        <f t="shared" si="0"/>
        <v>25.766308742926093</v>
      </c>
      <c r="BB24" s="5">
        <f t="shared" si="6"/>
        <v>47.369758942751652</v>
      </c>
      <c r="BC24" s="5">
        <f t="shared" si="1"/>
        <v>287.8502609931241</v>
      </c>
    </row>
    <row r="25" spans="1:55">
      <c r="A25" s="4">
        <v>1970</v>
      </c>
      <c r="B25" s="4">
        <v>0</v>
      </c>
      <c r="C25" s="5">
        <v>4.6920875449630266</v>
      </c>
      <c r="D25" s="5">
        <v>21.755169608675061</v>
      </c>
      <c r="E25" s="5">
        <v>0.47360661035730112</v>
      </c>
      <c r="F25" s="5">
        <v>25.574756959294259</v>
      </c>
      <c r="G25" s="5">
        <v>1.9596880000000001</v>
      </c>
      <c r="H25" s="5">
        <v>5.1316920000000001</v>
      </c>
      <c r="I25" s="5">
        <v>15.854998</v>
      </c>
      <c r="J25" s="5">
        <v>2.2250860000000001</v>
      </c>
      <c r="K25" s="5">
        <v>5.6173927889908253</v>
      </c>
      <c r="L25" s="5">
        <v>17.965371999999999</v>
      </c>
      <c r="M25" s="39">
        <v>16.586314351699574</v>
      </c>
      <c r="N25" s="39">
        <v>4.459927873715726</v>
      </c>
      <c r="O25" s="5">
        <v>0</v>
      </c>
      <c r="P25" s="5">
        <f t="shared" si="2"/>
        <v>122.29609173769578</v>
      </c>
      <c r="R25" s="4">
        <v>1970</v>
      </c>
      <c r="S25" s="4">
        <v>0</v>
      </c>
      <c r="T25" s="12" t="s">
        <v>25</v>
      </c>
      <c r="U25" s="5">
        <v>17.765711391704162</v>
      </c>
      <c r="V25" s="5">
        <v>1.6453478728374076</v>
      </c>
      <c r="W25" s="5">
        <v>1.7548560276815242</v>
      </c>
      <c r="X25" s="5">
        <v>6.6780615009545858</v>
      </c>
      <c r="Y25" s="5">
        <v>1.7810813189121084</v>
      </c>
      <c r="Z25" s="5">
        <v>1.0174859999999999</v>
      </c>
      <c r="AA25" s="5">
        <v>2.3625836459382312</v>
      </c>
      <c r="AB25" s="5">
        <v>0.36921100000000001</v>
      </c>
      <c r="AC25" s="5">
        <v>4.5720521404849475</v>
      </c>
      <c r="AD25" s="5">
        <v>4.0696784213141468</v>
      </c>
      <c r="AE25" s="5">
        <v>4.835826315604594</v>
      </c>
      <c r="AF25" s="5">
        <v>0.62759004007027042</v>
      </c>
      <c r="AG25" s="5">
        <f t="shared" si="3"/>
        <v>47.479485675501977</v>
      </c>
      <c r="AH25" s="8"/>
      <c r="AI25" s="4">
        <v>1970</v>
      </c>
      <c r="AJ25" s="4">
        <v>0</v>
      </c>
      <c r="AK25" s="12" t="s">
        <v>25</v>
      </c>
      <c r="AL25" s="5">
        <v>0.24519967795441475</v>
      </c>
      <c r="AM25" s="5">
        <v>1.0516528401017953</v>
      </c>
      <c r="AN25" s="5">
        <v>6.3774297630904355</v>
      </c>
      <c r="AO25" s="5">
        <v>46.042534500000002</v>
      </c>
      <c r="AP25" s="5">
        <v>2.4776129999999998</v>
      </c>
      <c r="AQ25" s="5">
        <v>2.0712267434960907</v>
      </c>
      <c r="AR25" s="5">
        <v>1.3998029999999999</v>
      </c>
      <c r="AS25" s="5">
        <v>2.0079705919820365</v>
      </c>
      <c r="AT25" s="5">
        <v>0.89372139056486144</v>
      </c>
      <c r="AU25" s="5">
        <v>2.5710947347707256</v>
      </c>
      <c r="AV25" s="5">
        <v>8.9075970837354514</v>
      </c>
      <c r="AW25" s="5">
        <v>0.31168981572513543</v>
      </c>
      <c r="AX25" s="5">
        <f t="shared" si="4"/>
        <v>74.357533141420944</v>
      </c>
      <c r="AZ25" s="5">
        <f t="shared" si="5"/>
        <v>122.29609173769578</v>
      </c>
      <c r="BA25" s="5">
        <f t="shared" si="0"/>
        <v>47.479485675501977</v>
      </c>
      <c r="BB25" s="5">
        <f t="shared" si="6"/>
        <v>74.357533141420944</v>
      </c>
      <c r="BC25" s="5">
        <f t="shared" si="1"/>
        <v>244.13311055461872</v>
      </c>
    </row>
    <row r="26" spans="1:55">
      <c r="A26" s="4">
        <v>1971</v>
      </c>
      <c r="B26" s="4">
        <v>0</v>
      </c>
      <c r="C26" s="5">
        <v>5.5053171823360687</v>
      </c>
      <c r="D26" s="5">
        <v>92.602264949803782</v>
      </c>
      <c r="E26" s="5">
        <v>11.789875833939332</v>
      </c>
      <c r="F26" s="5">
        <v>30.680472340592132</v>
      </c>
      <c r="G26" s="5">
        <v>0.103103</v>
      </c>
      <c r="H26" s="5">
        <v>3.6030700000000002</v>
      </c>
      <c r="I26" s="5">
        <v>5.5332920000000003</v>
      </c>
      <c r="J26" s="5">
        <v>1.0579668954552581</v>
      </c>
      <c r="K26" s="5">
        <v>10.500614229357797</v>
      </c>
      <c r="L26" s="5">
        <v>18.772687999999999</v>
      </c>
      <c r="M26" s="39">
        <v>5.2970626479619876</v>
      </c>
      <c r="N26" s="39">
        <v>8.3360270939644607</v>
      </c>
      <c r="O26" s="5">
        <v>1.095515</v>
      </c>
      <c r="P26" s="5">
        <f t="shared" si="2"/>
        <v>194.87726917341078</v>
      </c>
      <c r="R26" s="4">
        <v>1971</v>
      </c>
      <c r="S26" s="4">
        <v>0</v>
      </c>
      <c r="T26" s="12" t="s">
        <v>25</v>
      </c>
      <c r="U26" s="5">
        <v>14.52925349996138</v>
      </c>
      <c r="V26" s="5">
        <v>0.57896338301588179</v>
      </c>
      <c r="W26" s="5">
        <v>1.4465478726667986</v>
      </c>
      <c r="X26" s="5">
        <v>5.8176866301418304</v>
      </c>
      <c r="Y26" s="5">
        <v>2.3625819766098455</v>
      </c>
      <c r="Z26" s="5">
        <v>1.7894920000000001</v>
      </c>
      <c r="AA26" s="5">
        <v>1.3080920974726691</v>
      </c>
      <c r="AB26" s="5">
        <v>0.82128500000000004</v>
      </c>
      <c r="AC26" s="5">
        <v>4.3414309534436804</v>
      </c>
      <c r="AD26" s="5">
        <v>2.1742028763596766</v>
      </c>
      <c r="AE26" s="5">
        <v>1.1992874415285706</v>
      </c>
      <c r="AF26" s="5">
        <v>0.34124303315127957</v>
      </c>
      <c r="AG26" s="5">
        <f t="shared" si="3"/>
        <v>36.710066764351616</v>
      </c>
      <c r="AH26" s="8"/>
      <c r="AI26" s="4">
        <v>1971</v>
      </c>
      <c r="AJ26" s="4">
        <v>0</v>
      </c>
      <c r="AK26" s="12" t="s">
        <v>25</v>
      </c>
      <c r="AL26" s="5">
        <v>0.22178543030125508</v>
      </c>
      <c r="AM26" s="5">
        <v>1.908445612680272</v>
      </c>
      <c r="AN26" s="5">
        <v>4.2833276319538545</v>
      </c>
      <c r="AO26" s="5">
        <v>19.679129499999998</v>
      </c>
      <c r="AP26" s="5">
        <v>2.2243010000000001</v>
      </c>
      <c r="AQ26" s="5">
        <v>1.3825289590024608</v>
      </c>
      <c r="AR26" s="5">
        <v>1.2622150000000001</v>
      </c>
      <c r="AS26" s="5">
        <v>1.3627277423458262</v>
      </c>
      <c r="AT26" s="5">
        <v>0.83322193158708568</v>
      </c>
      <c r="AU26" s="5">
        <v>4.2302796191784582</v>
      </c>
      <c r="AV26" s="5">
        <v>27.301879892195185</v>
      </c>
      <c r="AW26" s="5">
        <v>0.70980890349632364</v>
      </c>
      <c r="AX26" s="5">
        <f t="shared" si="4"/>
        <v>65.399651222740715</v>
      </c>
      <c r="AZ26" s="5">
        <f t="shared" si="5"/>
        <v>194.87726917341078</v>
      </c>
      <c r="BA26" s="5">
        <f t="shared" si="0"/>
        <v>36.710066764351616</v>
      </c>
      <c r="BB26" s="5">
        <f t="shared" si="6"/>
        <v>65.399651222740715</v>
      </c>
      <c r="BC26" s="5">
        <f t="shared" si="1"/>
        <v>296.98698716050308</v>
      </c>
    </row>
    <row r="27" spans="1:55">
      <c r="A27" s="4">
        <v>1972</v>
      </c>
      <c r="B27" s="4">
        <v>0</v>
      </c>
      <c r="C27" s="5">
        <v>1.4726026341928975</v>
      </c>
      <c r="D27" s="5">
        <v>37.438455637434032</v>
      </c>
      <c r="E27" s="5">
        <v>2.4238905309245848</v>
      </c>
      <c r="F27" s="5">
        <v>13.036177139144819</v>
      </c>
      <c r="G27" s="5">
        <v>0.56419399999999997</v>
      </c>
      <c r="H27" s="5">
        <v>0.31632100000000002</v>
      </c>
      <c r="I27" s="5">
        <v>3.7434639999999999</v>
      </c>
      <c r="J27" s="5">
        <v>1.716596</v>
      </c>
      <c r="K27" s="5">
        <v>1.8930284128440367</v>
      </c>
      <c r="L27" s="5">
        <v>20.803629000000001</v>
      </c>
      <c r="M27" s="39">
        <v>22.287006761225996</v>
      </c>
      <c r="N27" s="39">
        <v>1.8032821209065486</v>
      </c>
      <c r="O27" s="5">
        <v>0</v>
      </c>
      <c r="P27" s="5">
        <f t="shared" si="2"/>
        <v>107.49864723667292</v>
      </c>
      <c r="R27" s="4">
        <v>1972</v>
      </c>
      <c r="S27" s="4">
        <v>0</v>
      </c>
      <c r="T27" s="12" t="s">
        <v>25</v>
      </c>
      <c r="U27" s="5">
        <v>15.681437459193971</v>
      </c>
      <c r="V27" s="5">
        <v>0.45726291453701795</v>
      </c>
      <c r="W27" s="5">
        <v>1.7824160704869096</v>
      </c>
      <c r="X27" s="5">
        <v>5.2029149189721018</v>
      </c>
      <c r="Y27" s="5">
        <v>0.99292099641975373</v>
      </c>
      <c r="Z27" s="5">
        <v>1.51579</v>
      </c>
      <c r="AA27" s="5">
        <v>1.814014</v>
      </c>
      <c r="AB27" s="5">
        <v>0.65105999999999997</v>
      </c>
      <c r="AC27" s="5">
        <v>5.4914729170150336</v>
      </c>
      <c r="AD27" s="5">
        <v>3.8962746320152206</v>
      </c>
      <c r="AE27" s="5">
        <v>8.1950829318997584</v>
      </c>
      <c r="AF27" s="5">
        <v>0.84987033366779319</v>
      </c>
      <c r="AG27" s="5">
        <f t="shared" si="3"/>
        <v>46.53051717420756</v>
      </c>
      <c r="AH27" s="8"/>
      <c r="AI27" s="4">
        <v>1972</v>
      </c>
      <c r="AJ27" s="4">
        <v>0</v>
      </c>
      <c r="AK27" s="12" t="s">
        <v>25</v>
      </c>
      <c r="AL27" s="5">
        <v>0.20150935452262106</v>
      </c>
      <c r="AM27" s="5">
        <v>1.7082381376729516</v>
      </c>
      <c r="AN27" s="5">
        <v>3.9173026820339141</v>
      </c>
      <c r="AO27" s="5">
        <v>8.2170354999999997</v>
      </c>
      <c r="AP27" s="5">
        <v>0.99627200000000005</v>
      </c>
      <c r="AQ27" s="5">
        <v>0.95756733303134633</v>
      </c>
      <c r="AR27" s="5">
        <v>1.604503</v>
      </c>
      <c r="AS27" s="5">
        <v>1.6713994403962535</v>
      </c>
      <c r="AT27" s="5">
        <v>0.71462599999999998</v>
      </c>
      <c r="AU27" s="5">
        <v>3.2419312415639916</v>
      </c>
      <c r="AV27" s="5">
        <v>7.6345987173674867</v>
      </c>
      <c r="AW27" s="5">
        <v>0.52734400000000003</v>
      </c>
      <c r="AX27" s="5">
        <f t="shared" si="4"/>
        <v>31.392327406588564</v>
      </c>
      <c r="AZ27" s="5">
        <f t="shared" si="5"/>
        <v>107.49864723667292</v>
      </c>
      <c r="BA27" s="5">
        <f t="shared" si="0"/>
        <v>46.53051717420756</v>
      </c>
      <c r="BB27" s="5">
        <f t="shared" si="6"/>
        <v>31.392327406588564</v>
      </c>
      <c r="BC27" s="5">
        <f t="shared" si="1"/>
        <v>185.42149181746902</v>
      </c>
    </row>
    <row r="28" spans="1:55">
      <c r="A28" s="4">
        <v>1973</v>
      </c>
      <c r="B28" s="4">
        <v>0</v>
      </c>
      <c r="C28" s="5">
        <v>4.2788618261888791</v>
      </c>
      <c r="D28" s="5">
        <v>70.92445817059064</v>
      </c>
      <c r="E28" s="5">
        <v>9.3516843848521294</v>
      </c>
      <c r="F28" s="5">
        <v>20.305897900538071</v>
      </c>
      <c r="G28" s="5">
        <v>0.34618300000000002</v>
      </c>
      <c r="H28" s="5">
        <v>0.46185199999999998</v>
      </c>
      <c r="I28" s="5">
        <v>1.2109289999999999</v>
      </c>
      <c r="J28" s="5">
        <v>1.4653057189435152</v>
      </c>
      <c r="K28" s="5">
        <v>5.5689479541284408</v>
      </c>
      <c r="L28" s="5">
        <v>14.553755000000001</v>
      </c>
      <c r="M28" s="39">
        <v>5.26268417792937</v>
      </c>
      <c r="N28" s="39">
        <v>6.5912809866312925</v>
      </c>
      <c r="O28" s="5">
        <v>0.80603000000000002</v>
      </c>
      <c r="P28" s="5">
        <f t="shared" si="2"/>
        <v>141.12787011980231</v>
      </c>
      <c r="R28" s="4">
        <v>1973</v>
      </c>
      <c r="S28" s="4">
        <v>0</v>
      </c>
      <c r="T28" s="12" t="s">
        <v>25</v>
      </c>
      <c r="U28" s="5">
        <v>11.495521687500116</v>
      </c>
      <c r="V28" s="5">
        <v>0.28349492912691138</v>
      </c>
      <c r="W28" s="5">
        <v>1.6463119389792025</v>
      </c>
      <c r="X28" s="5">
        <v>6.9482752487901651</v>
      </c>
      <c r="Y28" s="5">
        <v>0.60931759107649186</v>
      </c>
      <c r="Z28" s="5">
        <v>0.64209099999999997</v>
      </c>
      <c r="AA28" s="5">
        <v>2.102163</v>
      </c>
      <c r="AB28" s="5">
        <v>1.835234</v>
      </c>
      <c r="AC28" s="5">
        <v>4.4314699051315705</v>
      </c>
      <c r="AD28" s="5">
        <v>4.7415727254878846</v>
      </c>
      <c r="AE28" s="5">
        <v>7.1615324749961395</v>
      </c>
      <c r="AF28" s="5">
        <v>0.56460380758120943</v>
      </c>
      <c r="AG28" s="5">
        <f t="shared" si="3"/>
        <v>42.46158830866969</v>
      </c>
      <c r="AH28" s="8"/>
      <c r="AI28" s="4">
        <v>1973</v>
      </c>
      <c r="AJ28" s="4">
        <v>0</v>
      </c>
      <c r="AK28" s="12" t="s">
        <v>25</v>
      </c>
      <c r="AL28" s="5">
        <v>0.20259912548594045</v>
      </c>
      <c r="AM28" s="5">
        <v>1.2666041983671872</v>
      </c>
      <c r="AN28" s="5">
        <v>4.3894591571113315</v>
      </c>
      <c r="AO28" s="5">
        <v>4.3897985000000004</v>
      </c>
      <c r="AP28" s="5">
        <v>1.7455689999999999</v>
      </c>
      <c r="AQ28" s="5">
        <v>0.88063405410464457</v>
      </c>
      <c r="AR28" s="5">
        <v>1.310905</v>
      </c>
      <c r="AS28" s="5">
        <v>0.9864263683378578</v>
      </c>
      <c r="AT28" s="5">
        <v>0.907999</v>
      </c>
      <c r="AU28" s="5">
        <v>8.4401682565729423</v>
      </c>
      <c r="AV28" s="5">
        <v>9.8697506468736496</v>
      </c>
      <c r="AW28" s="5">
        <v>0.670458</v>
      </c>
      <c r="AX28" s="5">
        <f t="shared" si="4"/>
        <v>35.060371306853554</v>
      </c>
      <c r="AZ28" s="5">
        <f t="shared" si="5"/>
        <v>141.12787011980231</v>
      </c>
      <c r="BA28" s="5">
        <f t="shared" si="0"/>
        <v>42.46158830866969</v>
      </c>
      <c r="BB28" s="5">
        <f t="shared" si="6"/>
        <v>35.060371306853554</v>
      </c>
      <c r="BC28" s="5">
        <f t="shared" si="1"/>
        <v>218.64982973532557</v>
      </c>
    </row>
    <row r="29" spans="1:55">
      <c r="A29" s="4">
        <v>1974</v>
      </c>
      <c r="B29" s="4">
        <v>0</v>
      </c>
      <c r="C29" s="5">
        <v>2.4183646435516204</v>
      </c>
      <c r="D29" s="5">
        <v>50.449447674979233</v>
      </c>
      <c r="E29" s="5">
        <v>2.8083923224175567</v>
      </c>
      <c r="F29" s="5">
        <v>19.247683740803481</v>
      </c>
      <c r="G29" s="5">
        <v>3.9809890000000001</v>
      </c>
      <c r="H29" s="5">
        <v>0.86919500000000005</v>
      </c>
      <c r="I29" s="5">
        <v>4.9534979999999997</v>
      </c>
      <c r="J29" s="5">
        <v>1.321053</v>
      </c>
      <c r="K29" s="5">
        <v>3.1956766697247705</v>
      </c>
      <c r="L29" s="5">
        <v>11.945421</v>
      </c>
      <c r="M29" s="39">
        <v>11.458698674849625</v>
      </c>
      <c r="N29" s="39">
        <v>4.6533327975933787</v>
      </c>
      <c r="O29" s="5">
        <v>0</v>
      </c>
      <c r="P29" s="5">
        <f t="shared" si="2"/>
        <v>117.30175252391966</v>
      </c>
      <c r="R29" s="4">
        <v>1974</v>
      </c>
      <c r="S29" s="4">
        <v>0</v>
      </c>
      <c r="T29" s="12" t="s">
        <v>25</v>
      </c>
      <c r="U29" s="5">
        <v>13.189551311189431</v>
      </c>
      <c r="V29" s="5">
        <v>0.75107378851375883</v>
      </c>
      <c r="W29" s="5">
        <v>1.5389216356246471</v>
      </c>
      <c r="X29" s="5">
        <v>8.1164116447448098</v>
      </c>
      <c r="Y29" s="5">
        <v>0.73268222504363101</v>
      </c>
      <c r="Z29" s="5">
        <v>0.363201</v>
      </c>
      <c r="AA29" s="5">
        <v>1.1745669999999999</v>
      </c>
      <c r="AB29" s="5">
        <v>0.46406900000000001</v>
      </c>
      <c r="AC29" s="5">
        <v>4.5462361898187895</v>
      </c>
      <c r="AD29" s="5">
        <v>3.088028623084726</v>
      </c>
      <c r="AE29" s="5">
        <v>2.0428697298012599</v>
      </c>
      <c r="AF29" s="5">
        <v>0.71316900000000005</v>
      </c>
      <c r="AG29" s="5">
        <f t="shared" si="3"/>
        <v>36.72078114782105</v>
      </c>
      <c r="AH29" s="8"/>
      <c r="AI29" s="4">
        <v>1974</v>
      </c>
      <c r="AJ29" s="4">
        <v>0</v>
      </c>
      <c r="AK29" s="12" t="s">
        <v>25</v>
      </c>
      <c r="AL29" s="5">
        <v>0.53842662595496937</v>
      </c>
      <c r="AM29" s="5">
        <v>2.9149420537102859</v>
      </c>
      <c r="AN29" s="5">
        <v>1.0963121108168763</v>
      </c>
      <c r="AO29" s="5">
        <v>12.6677815</v>
      </c>
      <c r="AP29" s="5">
        <v>1.5154810000000001</v>
      </c>
      <c r="AQ29" s="5">
        <v>1.2833796903843213</v>
      </c>
      <c r="AR29" s="5">
        <v>1.0568690000000001</v>
      </c>
      <c r="AS29" s="5">
        <v>1.3619107880325441</v>
      </c>
      <c r="AT29" s="5">
        <v>1.0100690000000001</v>
      </c>
      <c r="AU29" s="5">
        <v>5.3716967040111632</v>
      </c>
      <c r="AV29" s="5">
        <v>11.972383184974333</v>
      </c>
      <c r="AW29" s="5">
        <v>0.24130299999999999</v>
      </c>
      <c r="AX29" s="5">
        <f t="shared" si="4"/>
        <v>41.030554657884501</v>
      </c>
      <c r="AZ29" s="5">
        <f t="shared" si="5"/>
        <v>117.30175252391966</v>
      </c>
      <c r="BA29" s="5">
        <f t="shared" si="0"/>
        <v>36.72078114782105</v>
      </c>
      <c r="BB29" s="5">
        <f t="shared" si="6"/>
        <v>41.030554657884501</v>
      </c>
      <c r="BC29" s="5">
        <f t="shared" si="1"/>
        <v>195.05308832962521</v>
      </c>
    </row>
    <row r="30" spans="1:55">
      <c r="A30" s="4">
        <v>1975</v>
      </c>
      <c r="B30" s="4">
        <v>0</v>
      </c>
      <c r="C30" s="5">
        <v>3.8964783250525623</v>
      </c>
      <c r="D30" s="5">
        <v>76.513641990801958</v>
      </c>
      <c r="E30" s="5">
        <v>33.796577582931953</v>
      </c>
      <c r="F30" s="5">
        <v>46.591583635026275</v>
      </c>
      <c r="G30" s="5">
        <v>0.28781800000000002</v>
      </c>
      <c r="H30" s="5">
        <v>1.1047450000000001</v>
      </c>
      <c r="I30" s="5">
        <v>4.1638010000000003</v>
      </c>
      <c r="J30" s="5">
        <v>2.8691141085135969</v>
      </c>
      <c r="K30" s="5">
        <v>8.0811306880733955</v>
      </c>
      <c r="L30" s="5">
        <v>13.054496</v>
      </c>
      <c r="M30" s="39">
        <v>6.2900816445694456</v>
      </c>
      <c r="N30" s="39">
        <v>10.30979243490844</v>
      </c>
      <c r="O30" s="5">
        <v>0.445552</v>
      </c>
      <c r="P30" s="5">
        <f t="shared" si="2"/>
        <v>207.40481240987762</v>
      </c>
      <c r="R30" s="4">
        <v>1975</v>
      </c>
      <c r="S30" s="4">
        <v>0</v>
      </c>
      <c r="T30" s="12" t="s">
        <v>25</v>
      </c>
      <c r="U30" s="5">
        <v>10.606251204380612</v>
      </c>
      <c r="V30" s="5">
        <v>0.12596646450238888</v>
      </c>
      <c r="W30" s="5">
        <v>1.3934029221227242</v>
      </c>
      <c r="X30" s="5">
        <v>9.6486501084355041</v>
      </c>
      <c r="Y30" s="5">
        <v>0.5351068640450517</v>
      </c>
      <c r="Z30" s="5">
        <v>0.28152100000000002</v>
      </c>
      <c r="AA30" s="5">
        <v>2.665918</v>
      </c>
      <c r="AB30" s="5">
        <v>0.20689399999999999</v>
      </c>
      <c r="AC30" s="5">
        <v>2.4806037279554887</v>
      </c>
      <c r="AD30" s="5">
        <v>1.2048191317597321</v>
      </c>
      <c r="AE30" s="5">
        <v>1.6167171157179219</v>
      </c>
      <c r="AF30" s="5">
        <v>0.216922</v>
      </c>
      <c r="AG30" s="5">
        <f t="shared" si="3"/>
        <v>30.982772538919427</v>
      </c>
      <c r="AH30" s="8"/>
      <c r="AI30" s="4">
        <v>1975</v>
      </c>
      <c r="AJ30" s="4">
        <v>0</v>
      </c>
      <c r="AK30" s="12" t="s">
        <v>25</v>
      </c>
      <c r="AL30" s="5">
        <v>0.18533514196854717</v>
      </c>
      <c r="AM30" s="5">
        <v>1.3157329527917956</v>
      </c>
      <c r="AN30" s="5">
        <v>3.858358006107661</v>
      </c>
      <c r="AO30" s="5">
        <v>26.974068500000001</v>
      </c>
      <c r="AP30" s="5">
        <v>1.04843</v>
      </c>
      <c r="AQ30" s="5">
        <v>0.85453676798789879</v>
      </c>
      <c r="AR30" s="5">
        <v>1.331877</v>
      </c>
      <c r="AS30" s="5">
        <v>1.0923868558151715</v>
      </c>
      <c r="AT30" s="5">
        <v>0.92420999999999998</v>
      </c>
      <c r="AU30" s="5">
        <v>3.7348489781029901</v>
      </c>
      <c r="AV30" s="5">
        <v>4.3088121045289824</v>
      </c>
      <c r="AW30" s="5">
        <v>0.25220900000000002</v>
      </c>
      <c r="AX30" s="5">
        <f t="shared" si="4"/>
        <v>45.880805307303056</v>
      </c>
      <c r="AZ30" s="5">
        <f t="shared" si="5"/>
        <v>207.40481240987762</v>
      </c>
      <c r="BA30" s="5">
        <f t="shared" si="0"/>
        <v>30.982772538919427</v>
      </c>
      <c r="BB30" s="5">
        <f t="shared" si="6"/>
        <v>45.880805307303056</v>
      </c>
      <c r="BC30" s="5">
        <f t="shared" si="1"/>
        <v>284.26839025610008</v>
      </c>
    </row>
    <row r="31" spans="1:55">
      <c r="A31" s="4">
        <v>1976</v>
      </c>
      <c r="B31" s="4">
        <v>0</v>
      </c>
      <c r="C31" s="5">
        <v>1.9924602481353455</v>
      </c>
      <c r="D31" s="5">
        <v>58.337139844378008</v>
      </c>
      <c r="E31" s="5">
        <v>13.149018248533617</v>
      </c>
      <c r="F31" s="5">
        <v>23.19516455238869</v>
      </c>
      <c r="G31" s="5">
        <v>4.1120000000000001</v>
      </c>
      <c r="H31" s="5">
        <v>5.1243670000000003</v>
      </c>
      <c r="I31" s="5">
        <v>14.518734</v>
      </c>
      <c r="J31" s="5">
        <v>3.4320879999999998</v>
      </c>
      <c r="K31" s="5">
        <v>5.6745529266055037</v>
      </c>
      <c r="L31" s="5">
        <v>28.355014000000001</v>
      </c>
      <c r="M31" s="39">
        <v>13.454838417084806</v>
      </c>
      <c r="N31" s="39">
        <v>6.1619222475689828</v>
      </c>
      <c r="O31" s="5">
        <v>0</v>
      </c>
      <c r="P31" s="5">
        <f t="shared" si="2"/>
        <v>177.50729948469495</v>
      </c>
      <c r="R31" s="4">
        <v>1976</v>
      </c>
      <c r="S31" s="4">
        <v>0</v>
      </c>
      <c r="T31" s="12" t="s">
        <v>25</v>
      </c>
      <c r="U31" s="5">
        <v>16.789707525362608</v>
      </c>
      <c r="V31" s="5">
        <v>0.20954213175502259</v>
      </c>
      <c r="W31" s="5">
        <v>1.868070805953659</v>
      </c>
      <c r="X31" s="5">
        <v>7.8536136890583297</v>
      </c>
      <c r="Y31" s="5">
        <v>1.0206839766720432</v>
      </c>
      <c r="Z31" s="5">
        <v>1.029266</v>
      </c>
      <c r="AA31" s="5">
        <v>1.135159</v>
      </c>
      <c r="AB31" s="5">
        <v>0.55162299999999997</v>
      </c>
      <c r="AC31" s="5">
        <v>6.0888610814604931</v>
      </c>
      <c r="AD31" s="5">
        <v>1.604885798655838</v>
      </c>
      <c r="AE31" s="5">
        <v>3.262098489515151</v>
      </c>
      <c r="AF31" s="5">
        <v>0.82814699999999997</v>
      </c>
      <c r="AG31" s="5">
        <f t="shared" si="3"/>
        <v>42.241658498433146</v>
      </c>
      <c r="AH31" s="8"/>
      <c r="AI31" s="4">
        <v>1976</v>
      </c>
      <c r="AJ31" s="4">
        <v>0</v>
      </c>
      <c r="AK31" s="12" t="s">
        <v>25</v>
      </c>
      <c r="AL31" s="5">
        <v>0.18008152784575912</v>
      </c>
      <c r="AM31" s="5">
        <v>1.556671758952747</v>
      </c>
      <c r="AN31" s="5">
        <v>3.4707592294617178</v>
      </c>
      <c r="AO31" s="5">
        <v>14.389806500000001</v>
      </c>
      <c r="AP31" s="5">
        <v>2.2195689999999999</v>
      </c>
      <c r="AQ31" s="5">
        <v>1.5867023333333301</v>
      </c>
      <c r="AR31" s="5">
        <v>2.6193110000000002</v>
      </c>
      <c r="AS31" s="5">
        <v>1.7135751645928798</v>
      </c>
      <c r="AT31" s="5">
        <v>1.638128</v>
      </c>
      <c r="AU31" s="5">
        <v>3.626819624298053</v>
      </c>
      <c r="AV31" s="5">
        <v>5.0735985157747558</v>
      </c>
      <c r="AW31" s="5">
        <v>0.27889900000000001</v>
      </c>
      <c r="AX31" s="5">
        <f t="shared" si="4"/>
        <v>38.353921654259238</v>
      </c>
      <c r="AZ31" s="5">
        <f t="shared" si="5"/>
        <v>177.50729948469495</v>
      </c>
      <c r="BA31" s="5">
        <f t="shared" si="0"/>
        <v>42.241658498433146</v>
      </c>
      <c r="BB31" s="5">
        <f t="shared" si="6"/>
        <v>38.353921654259238</v>
      </c>
      <c r="BC31" s="5">
        <f t="shared" si="1"/>
        <v>258.10287963738733</v>
      </c>
    </row>
    <row r="32" spans="1:55">
      <c r="A32" s="4">
        <v>1977</v>
      </c>
      <c r="B32" s="4">
        <v>0</v>
      </c>
      <c r="C32" s="5">
        <v>1.9317578981896208</v>
      </c>
      <c r="D32" s="5">
        <v>77.134602812906977</v>
      </c>
      <c r="E32" s="5">
        <v>63.566065802843909</v>
      </c>
      <c r="F32" s="5">
        <v>57.625220902674869</v>
      </c>
      <c r="G32" s="5">
        <v>0.34969299999999998</v>
      </c>
      <c r="H32" s="5">
        <v>6.1244459999999998</v>
      </c>
      <c r="I32" s="5">
        <v>8.6948299999999996</v>
      </c>
      <c r="J32" s="5">
        <v>3.639861443320723</v>
      </c>
      <c r="K32" s="5">
        <v>8.2400486605504586</v>
      </c>
      <c r="L32" s="5">
        <v>24.839320000000001</v>
      </c>
      <c r="M32" s="39">
        <v>6.2259157091725106</v>
      </c>
      <c r="N32" s="39">
        <v>7.1712412285122706</v>
      </c>
      <c r="O32" s="5">
        <v>0.882822</v>
      </c>
      <c r="P32" s="5">
        <f t="shared" si="2"/>
        <v>266.42582545817129</v>
      </c>
      <c r="R32" s="4">
        <v>1977</v>
      </c>
      <c r="S32" s="4">
        <v>0</v>
      </c>
      <c r="T32" s="12" t="s">
        <v>25</v>
      </c>
      <c r="U32" s="5">
        <v>11.951619759614536</v>
      </c>
      <c r="V32" s="5">
        <v>0.33151034097822391</v>
      </c>
      <c r="W32" s="5">
        <v>3.2280985128972484</v>
      </c>
      <c r="X32" s="5">
        <v>9.3201675091861098</v>
      </c>
      <c r="Y32" s="5">
        <v>1.8164755090429043</v>
      </c>
      <c r="Z32" s="5">
        <v>1.915872</v>
      </c>
      <c r="AA32" s="5">
        <v>3.9895179999999999</v>
      </c>
      <c r="AB32" s="5">
        <v>0.93470399999999998</v>
      </c>
      <c r="AC32" s="5">
        <v>1.4630042066861109</v>
      </c>
      <c r="AD32" s="5">
        <v>1.8093987256282755</v>
      </c>
      <c r="AE32" s="5">
        <v>2.4855623640347622</v>
      </c>
      <c r="AF32" s="5">
        <v>0.60024485554311313</v>
      </c>
      <c r="AG32" s="5">
        <f t="shared" si="3"/>
        <v>39.84617578361128</v>
      </c>
      <c r="AH32" s="8"/>
      <c r="AI32" s="4">
        <v>1977</v>
      </c>
      <c r="AJ32" s="4">
        <v>0</v>
      </c>
      <c r="AK32" s="12" t="s">
        <v>25</v>
      </c>
      <c r="AL32" s="5">
        <v>0.1777173716440654</v>
      </c>
      <c r="AM32" s="5">
        <v>0.41275197939256614</v>
      </c>
      <c r="AN32" s="5">
        <v>2.6480240039537688</v>
      </c>
      <c r="AO32" s="5">
        <v>12.1388505</v>
      </c>
      <c r="AP32" s="5">
        <v>3.0822690000000001</v>
      </c>
      <c r="AQ32" s="5">
        <v>1.6459863333333333</v>
      </c>
      <c r="AR32" s="5">
        <v>3.1947369999999999</v>
      </c>
      <c r="AS32" s="5">
        <v>1.6297983187073688</v>
      </c>
      <c r="AT32" s="5">
        <v>2.040197</v>
      </c>
      <c r="AU32" s="5">
        <v>4.2888002900601991</v>
      </c>
      <c r="AV32" s="5">
        <v>9.8907246332916134</v>
      </c>
      <c r="AW32" s="5">
        <v>0.856294</v>
      </c>
      <c r="AX32" s="5">
        <f t="shared" si="4"/>
        <v>42.00615043038291</v>
      </c>
      <c r="AZ32" s="5">
        <f t="shared" si="5"/>
        <v>266.42582545817129</v>
      </c>
      <c r="BA32" s="5">
        <f t="shared" si="0"/>
        <v>39.84617578361128</v>
      </c>
      <c r="BB32" s="5">
        <f t="shared" si="6"/>
        <v>42.00615043038291</v>
      </c>
      <c r="BC32" s="5">
        <f t="shared" si="1"/>
        <v>348.27815167216545</v>
      </c>
    </row>
    <row r="33" spans="1:55">
      <c r="A33" s="4">
        <v>1978</v>
      </c>
      <c r="B33" s="4">
        <v>0</v>
      </c>
      <c r="C33" s="5">
        <v>1.1810147713131129</v>
      </c>
      <c r="D33" s="5">
        <v>72.786191689226001</v>
      </c>
      <c r="E33" s="5">
        <v>15.444382357562054</v>
      </c>
      <c r="F33" s="5">
        <v>12.506163920788564</v>
      </c>
      <c r="G33" s="5">
        <v>19.377108</v>
      </c>
      <c r="H33" s="5">
        <v>10.986893999999999</v>
      </c>
      <c r="I33" s="5">
        <v>20.384830000000001</v>
      </c>
      <c r="J33" s="5">
        <v>4.6110860000000002</v>
      </c>
      <c r="K33" s="5">
        <v>6.0627851559633026</v>
      </c>
      <c r="L33" s="5">
        <v>40.147396000000001</v>
      </c>
      <c r="M33" s="39">
        <v>16.380280152945659</v>
      </c>
      <c r="N33" s="39">
        <v>2.8175196229453148</v>
      </c>
      <c r="O33" s="5">
        <v>0</v>
      </c>
      <c r="P33" s="5">
        <f t="shared" si="2"/>
        <v>222.68565167074399</v>
      </c>
      <c r="R33" s="4">
        <v>1978</v>
      </c>
      <c r="S33" s="4">
        <v>0</v>
      </c>
      <c r="T33" s="12" t="s">
        <v>25</v>
      </c>
      <c r="U33" s="5">
        <v>11.41177395740668</v>
      </c>
      <c r="V33" s="5">
        <v>0.80530470557522704</v>
      </c>
      <c r="W33" s="5">
        <v>2.5561015333307755</v>
      </c>
      <c r="X33" s="5">
        <v>9.3953282591308316</v>
      </c>
      <c r="Y33" s="5">
        <v>1.7307626418054716</v>
      </c>
      <c r="Z33" s="5">
        <v>1.3020210000000001</v>
      </c>
      <c r="AA33" s="5">
        <v>1.238556</v>
      </c>
      <c r="AB33" s="5">
        <v>0.83656699999999995</v>
      </c>
      <c r="AC33" s="5">
        <v>1.7792371563319871</v>
      </c>
      <c r="AD33" s="5">
        <v>2.5539695024074969</v>
      </c>
      <c r="AE33" s="5">
        <v>4.7598864704369364</v>
      </c>
      <c r="AF33" s="5">
        <v>0.75939300044574309</v>
      </c>
      <c r="AG33" s="5">
        <f t="shared" si="3"/>
        <v>39.12890122687115</v>
      </c>
      <c r="AH33" s="8"/>
      <c r="AI33" s="4">
        <v>1978</v>
      </c>
      <c r="AJ33" s="4">
        <v>0</v>
      </c>
      <c r="AK33" s="12" t="s">
        <v>25</v>
      </c>
      <c r="AL33" s="5">
        <v>0.18833901240451523</v>
      </c>
      <c r="AM33" s="5">
        <v>0.93693114456969251</v>
      </c>
      <c r="AN33" s="5">
        <v>3.5964138496850597</v>
      </c>
      <c r="AO33" s="5">
        <v>24.1630115</v>
      </c>
      <c r="AP33" s="5">
        <v>2.5470579999999998</v>
      </c>
      <c r="AQ33" s="5">
        <v>1.9255023333333332</v>
      </c>
      <c r="AR33" s="5">
        <v>3.2504209999999998</v>
      </c>
      <c r="AS33" s="5">
        <v>1.0267051017705144</v>
      </c>
      <c r="AT33" s="5">
        <v>1.480429</v>
      </c>
      <c r="AU33" s="5">
        <v>3.2939892498269643</v>
      </c>
      <c r="AV33" s="5">
        <v>10.881534946940894</v>
      </c>
      <c r="AW33" s="5">
        <v>0.41160799999999997</v>
      </c>
      <c r="AX33" s="5">
        <f t="shared" si="4"/>
        <v>53.701943138530979</v>
      </c>
      <c r="AZ33" s="5">
        <f t="shared" si="5"/>
        <v>222.68565167074399</v>
      </c>
      <c r="BA33" s="5">
        <f t="shared" si="0"/>
        <v>39.12890122687115</v>
      </c>
      <c r="BB33" s="5">
        <f t="shared" si="6"/>
        <v>53.701943138530979</v>
      </c>
      <c r="BC33" s="5">
        <f t="shared" si="1"/>
        <v>315.51649603614612</v>
      </c>
    </row>
    <row r="34" spans="1:55">
      <c r="A34" s="4">
        <v>1979</v>
      </c>
      <c r="B34" s="4">
        <v>0</v>
      </c>
      <c r="C34" s="5">
        <v>0.52414645494120404</v>
      </c>
      <c r="D34" s="5">
        <v>60.273908362159155</v>
      </c>
      <c r="E34" s="5">
        <v>78.570379198752761</v>
      </c>
      <c r="F34" s="5">
        <v>59.081416385210183</v>
      </c>
      <c r="G34" s="5">
        <v>1.001628</v>
      </c>
      <c r="H34" s="5">
        <v>12.551038</v>
      </c>
      <c r="I34" s="5">
        <v>14.039942</v>
      </c>
      <c r="J34" s="5">
        <v>5.6271512774719268</v>
      </c>
      <c r="K34" s="5">
        <v>21.475103733944952</v>
      </c>
      <c r="L34" s="5">
        <v>33.051991999999998</v>
      </c>
      <c r="M34" s="39">
        <v>7.1368423242438102</v>
      </c>
      <c r="N34" s="39">
        <v>9.0448032997623731</v>
      </c>
      <c r="O34" s="5">
        <v>1.377275</v>
      </c>
      <c r="P34" s="5">
        <f t="shared" si="2"/>
        <v>303.75562603648638</v>
      </c>
      <c r="R34" s="4">
        <v>1979</v>
      </c>
      <c r="S34" s="4">
        <v>0</v>
      </c>
      <c r="T34" s="12" t="s">
        <v>25</v>
      </c>
      <c r="U34" s="5">
        <v>10.658270469071899</v>
      </c>
      <c r="V34" s="5">
        <v>0.56004490788091521</v>
      </c>
      <c r="W34" s="5">
        <v>3.5318163921299917</v>
      </c>
      <c r="X34" s="5">
        <v>7.9370251785788346</v>
      </c>
      <c r="Y34" s="5">
        <v>1.4949526972582836</v>
      </c>
      <c r="Z34" s="5">
        <v>0.95877299999999999</v>
      </c>
      <c r="AA34" s="5">
        <v>2.7780140000000002</v>
      </c>
      <c r="AB34" s="5">
        <v>0.504695</v>
      </c>
      <c r="AC34" s="5">
        <v>2.8055699947986699</v>
      </c>
      <c r="AD34" s="5">
        <v>1.4822659348138478</v>
      </c>
      <c r="AE34" s="5">
        <v>1.3082411242171332</v>
      </c>
      <c r="AF34" s="5">
        <v>0.21005382463082181</v>
      </c>
      <c r="AG34" s="5">
        <f t="shared" si="3"/>
        <v>34.229722523380396</v>
      </c>
      <c r="AH34" s="8"/>
      <c r="AI34" s="4">
        <v>1979</v>
      </c>
      <c r="AJ34" s="4">
        <v>0</v>
      </c>
      <c r="AK34" s="12" t="s">
        <v>25</v>
      </c>
      <c r="AL34" s="5">
        <v>0.25611987554124871</v>
      </c>
      <c r="AM34" s="5">
        <v>0.83576586870958935</v>
      </c>
      <c r="AN34" s="5">
        <v>3.3281203822050682</v>
      </c>
      <c r="AO34" s="5">
        <v>46.191633500000002</v>
      </c>
      <c r="AP34" s="5">
        <v>1.855669</v>
      </c>
      <c r="AQ34" s="5">
        <v>1.7453903333333332</v>
      </c>
      <c r="AR34" s="5">
        <v>1.626406</v>
      </c>
      <c r="AS34" s="5">
        <v>0.79888469155162944</v>
      </c>
      <c r="AT34" s="5">
        <v>1.9277770000000001</v>
      </c>
      <c r="AU34" s="5">
        <v>4.2845470811089061</v>
      </c>
      <c r="AV34" s="5">
        <v>10.078365625301677</v>
      </c>
      <c r="AW34" s="5">
        <v>0.3523</v>
      </c>
      <c r="AX34" s="5">
        <f t="shared" si="4"/>
        <v>73.280979357751448</v>
      </c>
      <c r="AZ34" s="5">
        <f t="shared" si="5"/>
        <v>303.75562603648638</v>
      </c>
      <c r="BA34" s="5">
        <f t="shared" si="0"/>
        <v>34.229722523380396</v>
      </c>
      <c r="BB34" s="5">
        <f t="shared" si="6"/>
        <v>73.280979357751448</v>
      </c>
      <c r="BC34" s="5">
        <f t="shared" si="1"/>
        <v>411.26632791761824</v>
      </c>
    </row>
    <row r="35" spans="1:55">
      <c r="A35" s="4">
        <v>1980</v>
      </c>
      <c r="B35" s="4">
        <v>0</v>
      </c>
      <c r="C35" s="5">
        <v>1.751671223193513</v>
      </c>
      <c r="D35" s="5">
        <v>83.700547533338693</v>
      </c>
      <c r="E35" s="5">
        <v>24.235400744201158</v>
      </c>
      <c r="F35" s="5">
        <v>4.9462020809575655</v>
      </c>
      <c r="G35" s="5">
        <v>10.285345</v>
      </c>
      <c r="H35" s="5">
        <v>11.419143999999999</v>
      </c>
      <c r="I35" s="5">
        <v>23.827114000000002</v>
      </c>
      <c r="J35" s="5">
        <v>4.8786639999999997</v>
      </c>
      <c r="K35" s="5">
        <v>17.135381963302756</v>
      </c>
      <c r="L35" s="5">
        <v>32.024731000000003</v>
      </c>
      <c r="M35" s="39">
        <v>12.344315479003455</v>
      </c>
      <c r="N35" s="39">
        <v>3.0536251473603775</v>
      </c>
      <c r="O35" s="5">
        <v>0</v>
      </c>
      <c r="P35" s="5">
        <f t="shared" si="2"/>
        <v>229.60214217135749</v>
      </c>
      <c r="R35" s="4">
        <v>1980</v>
      </c>
      <c r="S35" s="4">
        <v>0</v>
      </c>
      <c r="T35" s="12" t="s">
        <v>25</v>
      </c>
      <c r="U35" s="5">
        <v>10.923693328481569</v>
      </c>
      <c r="V35" s="5">
        <v>0.33094697109601223</v>
      </c>
      <c r="W35" s="5">
        <v>2.2289539308499449</v>
      </c>
      <c r="X35" s="5">
        <v>12.372421646244399</v>
      </c>
      <c r="Y35" s="5">
        <v>1.9807885569221118</v>
      </c>
      <c r="Z35" s="5">
        <v>1.936798</v>
      </c>
      <c r="AA35" s="5">
        <v>1.38889</v>
      </c>
      <c r="AB35" s="5">
        <v>0.61502400000000002</v>
      </c>
      <c r="AC35" s="5">
        <v>3.9054791141330933</v>
      </c>
      <c r="AD35" s="5">
        <v>2.4441988646430866</v>
      </c>
      <c r="AE35" s="5">
        <v>3.9151311504882926</v>
      </c>
      <c r="AF35" s="5">
        <v>0.78269893643016442</v>
      </c>
      <c r="AG35" s="5">
        <f t="shared" si="3"/>
        <v>42.825024499288673</v>
      </c>
      <c r="AH35" s="8"/>
      <c r="AI35" s="4">
        <v>1980</v>
      </c>
      <c r="AJ35" s="4">
        <v>0</v>
      </c>
      <c r="AK35" s="12" t="s">
        <v>25</v>
      </c>
      <c r="AL35" s="5">
        <v>0.19279506672867505</v>
      </c>
      <c r="AM35" s="5">
        <v>1.353185799994977</v>
      </c>
      <c r="AN35" s="5">
        <v>3.2218018153336243</v>
      </c>
      <c r="AO35" s="5">
        <v>70.522211499999997</v>
      </c>
      <c r="AP35" s="5">
        <v>1.534564</v>
      </c>
      <c r="AQ35" s="5">
        <v>2.235003582314194</v>
      </c>
      <c r="AR35" s="5">
        <v>2.4854270000000001</v>
      </c>
      <c r="AS35" s="5">
        <v>0.55355671567001408</v>
      </c>
      <c r="AT35" s="5">
        <v>1.5061530000000001</v>
      </c>
      <c r="AU35" s="5">
        <v>2.8144280636040984</v>
      </c>
      <c r="AV35" s="5">
        <v>5.3363587628107423</v>
      </c>
      <c r="AW35" s="5">
        <v>0.69389599999999996</v>
      </c>
      <c r="AX35" s="5">
        <f t="shared" si="4"/>
        <v>92.449381306456317</v>
      </c>
      <c r="AZ35" s="5">
        <f t="shared" si="5"/>
        <v>229.60214217135749</v>
      </c>
      <c r="BA35" s="5">
        <f t="shared" si="0"/>
        <v>42.825024499288673</v>
      </c>
      <c r="BB35" s="5">
        <f t="shared" si="6"/>
        <v>92.449381306456317</v>
      </c>
      <c r="BC35" s="5">
        <f t="shared" si="1"/>
        <v>364.87654797710246</v>
      </c>
    </row>
    <row r="36" spans="1:55">
      <c r="A36" s="4">
        <v>1981</v>
      </c>
      <c r="B36" s="4">
        <v>0</v>
      </c>
      <c r="C36" s="5">
        <v>1.831571398038889</v>
      </c>
      <c r="D36" s="5">
        <v>53.108188998616619</v>
      </c>
      <c r="E36" s="5">
        <v>46.530173657370064</v>
      </c>
      <c r="F36" s="5">
        <v>64.96308577120675</v>
      </c>
      <c r="G36" s="5">
        <v>1.33318</v>
      </c>
      <c r="H36" s="5">
        <v>9.3488330000000008</v>
      </c>
      <c r="I36" s="5">
        <v>13.052171</v>
      </c>
      <c r="J36" s="5">
        <v>6.1919919345520791</v>
      </c>
      <c r="K36" s="5">
        <v>22.767139211009173</v>
      </c>
      <c r="L36" s="5">
        <v>38.973996999999997</v>
      </c>
      <c r="M36" s="39">
        <v>11.926635233045396</v>
      </c>
      <c r="N36" s="39">
        <v>15.072502531129018</v>
      </c>
      <c r="O36" s="5">
        <v>0.51819000000000004</v>
      </c>
      <c r="P36" s="5">
        <f t="shared" si="2"/>
        <v>285.61765973496802</v>
      </c>
      <c r="R36" s="4">
        <v>1981</v>
      </c>
      <c r="S36" s="4">
        <v>0</v>
      </c>
      <c r="T36" s="12" t="s">
        <v>25</v>
      </c>
      <c r="U36" s="5">
        <v>9.7681746303765795</v>
      </c>
      <c r="V36" s="5">
        <v>0.63810512545513864</v>
      </c>
      <c r="W36" s="5">
        <v>2.9825929844346653</v>
      </c>
      <c r="X36" s="5">
        <v>12.775889769418557</v>
      </c>
      <c r="Y36" s="5">
        <v>2.7147565983594428</v>
      </c>
      <c r="Z36" s="5">
        <v>2.116822</v>
      </c>
      <c r="AA36" s="5">
        <v>3.653378</v>
      </c>
      <c r="AB36" s="5">
        <v>2.047742</v>
      </c>
      <c r="AC36" s="5">
        <v>1.7582507579296238</v>
      </c>
      <c r="AD36" s="5">
        <v>1.7806639421152453</v>
      </c>
      <c r="AE36" s="5">
        <v>3.5386686052548861</v>
      </c>
      <c r="AF36" s="5">
        <v>0.61902125578251554</v>
      </c>
      <c r="AG36" s="5">
        <f t="shared" si="3"/>
        <v>44.394065669126647</v>
      </c>
      <c r="AH36" s="8"/>
      <c r="AI36" s="4">
        <v>1981</v>
      </c>
      <c r="AJ36" s="4">
        <v>0</v>
      </c>
      <c r="AK36" s="12" t="s">
        <v>25</v>
      </c>
      <c r="AL36" s="5">
        <v>0.17582866326711807</v>
      </c>
      <c r="AM36" s="5">
        <v>1.6414251586796402</v>
      </c>
      <c r="AN36" s="5">
        <v>2.9102083963557677</v>
      </c>
      <c r="AO36" s="5">
        <v>41.263204000000002</v>
      </c>
      <c r="AP36" s="5">
        <v>3.009576</v>
      </c>
      <c r="AQ36" s="5">
        <v>1.9779135664928922</v>
      </c>
      <c r="AR36" s="5">
        <v>2.266861</v>
      </c>
      <c r="AS36" s="5">
        <v>1.3960650151434522</v>
      </c>
      <c r="AT36" s="5">
        <v>1.484281</v>
      </c>
      <c r="AU36" s="5">
        <v>6.5318170183790292</v>
      </c>
      <c r="AV36" s="5">
        <v>12.031868945675072</v>
      </c>
      <c r="AW36" s="5">
        <v>0.28368599999999999</v>
      </c>
      <c r="AX36" s="5">
        <f t="shared" si="4"/>
        <v>74.972734763992989</v>
      </c>
      <c r="AZ36" s="5">
        <f t="shared" si="5"/>
        <v>285.61765973496802</v>
      </c>
      <c r="BA36" s="5">
        <f t="shared" si="0"/>
        <v>44.394065669126647</v>
      </c>
      <c r="BB36" s="5">
        <f t="shared" si="6"/>
        <v>74.972734763992989</v>
      </c>
      <c r="BC36" s="5">
        <f t="shared" si="1"/>
        <v>404.98446016808765</v>
      </c>
    </row>
    <row r="37" spans="1:55">
      <c r="A37" s="4">
        <v>1982</v>
      </c>
      <c r="B37" s="4">
        <v>0</v>
      </c>
      <c r="C37" s="5">
        <v>0.64399350531246691</v>
      </c>
      <c r="D37" s="5">
        <v>45.550184186359587</v>
      </c>
      <c r="E37" s="5">
        <v>41.012760461883474</v>
      </c>
      <c r="F37" s="5">
        <v>17.801014106348035</v>
      </c>
      <c r="G37" s="5">
        <v>6.7610029999999997</v>
      </c>
      <c r="H37" s="5">
        <v>8.9241240000000008</v>
      </c>
      <c r="I37" s="5">
        <v>13.068807</v>
      </c>
      <c r="J37" s="5">
        <v>2.1592259999999999</v>
      </c>
      <c r="K37" s="5">
        <v>21.040876587155964</v>
      </c>
      <c r="L37" s="5">
        <v>42.152538</v>
      </c>
      <c r="M37" s="39">
        <v>6.7800601562119818</v>
      </c>
      <c r="N37" s="39">
        <v>0.87022103178577304</v>
      </c>
      <c r="O37" s="5">
        <v>0</v>
      </c>
      <c r="P37" s="5">
        <f t="shared" si="2"/>
        <v>206.76480803505729</v>
      </c>
      <c r="R37" s="4">
        <v>1982</v>
      </c>
      <c r="S37" s="4">
        <v>0</v>
      </c>
      <c r="T37" s="12" t="s">
        <v>25</v>
      </c>
      <c r="U37" s="5">
        <v>11.162071509901715</v>
      </c>
      <c r="V37" s="5">
        <v>0.54328014988706974</v>
      </c>
      <c r="W37" s="5">
        <v>2.109450225673398</v>
      </c>
      <c r="X37" s="5">
        <v>8.2590892832679668</v>
      </c>
      <c r="Y37" s="5">
        <v>2.5212483498307692</v>
      </c>
      <c r="Z37" s="5">
        <v>2.352449</v>
      </c>
      <c r="AA37" s="5">
        <v>3.2404679999999999</v>
      </c>
      <c r="AB37" s="5">
        <v>2.058036</v>
      </c>
      <c r="AC37" s="5">
        <v>2.3414650294058612</v>
      </c>
      <c r="AD37" s="5">
        <v>2.3998237132275291</v>
      </c>
      <c r="AE37" s="5">
        <v>4.4930569041475508</v>
      </c>
      <c r="AF37" s="5">
        <v>1.1910291600131546</v>
      </c>
      <c r="AG37" s="5">
        <f t="shared" si="3"/>
        <v>42.67146732535501</v>
      </c>
      <c r="AH37" s="8"/>
      <c r="AI37" s="4">
        <v>1982</v>
      </c>
      <c r="AJ37" s="4">
        <v>0</v>
      </c>
      <c r="AK37" s="12" t="s">
        <v>25</v>
      </c>
      <c r="AL37" s="5">
        <v>0.25613526007606069</v>
      </c>
      <c r="AM37" s="5">
        <v>1.3179989936339205</v>
      </c>
      <c r="AN37" s="5">
        <v>2.4953432499156794</v>
      </c>
      <c r="AO37" s="5">
        <v>27.967255999999999</v>
      </c>
      <c r="AP37" s="5">
        <v>2.647192</v>
      </c>
      <c r="AQ37" s="5">
        <v>2.3046066170460415</v>
      </c>
      <c r="AR37" s="5">
        <v>4.0581860000000001</v>
      </c>
      <c r="AS37" s="5">
        <v>3.2982880988601893</v>
      </c>
      <c r="AT37" s="5">
        <v>1.951773</v>
      </c>
      <c r="AU37" s="5">
        <v>7.3440472088661188</v>
      </c>
      <c r="AV37" s="5">
        <v>17.360921019939443</v>
      </c>
      <c r="AW37" s="5">
        <v>0.46666400000000002</v>
      </c>
      <c r="AX37" s="5">
        <f t="shared" si="4"/>
        <v>71.468411448337449</v>
      </c>
      <c r="AZ37" s="5">
        <f t="shared" si="5"/>
        <v>206.76480803505729</v>
      </c>
      <c r="BA37" s="5">
        <f t="shared" si="0"/>
        <v>42.67146732535501</v>
      </c>
      <c r="BB37" s="5">
        <f t="shared" si="6"/>
        <v>71.468411448337449</v>
      </c>
      <c r="BC37" s="5">
        <f t="shared" si="1"/>
        <v>320.90468680874977</v>
      </c>
    </row>
    <row r="38" spans="1:55">
      <c r="A38" s="4">
        <v>1983</v>
      </c>
      <c r="B38" s="4">
        <v>0</v>
      </c>
      <c r="C38" s="5">
        <v>1.395820793050321</v>
      </c>
      <c r="D38" s="5">
        <v>79.025065935558942</v>
      </c>
      <c r="E38" s="5">
        <v>164.4454638511607</v>
      </c>
      <c r="F38" s="5">
        <v>41.542924427864207</v>
      </c>
      <c r="G38" s="5">
        <v>0.52642500000000003</v>
      </c>
      <c r="H38" s="5">
        <v>4.2270180000000002</v>
      </c>
      <c r="I38" s="5">
        <v>5.118938</v>
      </c>
      <c r="J38" s="5">
        <v>2.1495554678283235</v>
      </c>
      <c r="K38" s="5">
        <v>15.605796165137615</v>
      </c>
      <c r="L38" s="5">
        <v>61.079078000000003</v>
      </c>
      <c r="M38" s="39">
        <v>20.224235342921002</v>
      </c>
      <c r="N38" s="39">
        <v>20.385725190826609</v>
      </c>
      <c r="O38" s="5">
        <v>1.0222899999999999</v>
      </c>
      <c r="P38" s="5">
        <f t="shared" si="2"/>
        <v>416.7483361743478</v>
      </c>
      <c r="R38" s="4">
        <v>1983</v>
      </c>
      <c r="S38" s="4">
        <v>0</v>
      </c>
      <c r="T38" s="12" t="s">
        <v>25</v>
      </c>
      <c r="U38" s="5">
        <v>11.868235586671851</v>
      </c>
      <c r="V38" s="5">
        <v>0.2001269171195808</v>
      </c>
      <c r="W38" s="5">
        <v>5.0983202550575246</v>
      </c>
      <c r="X38" s="5">
        <v>8.7474559012084452</v>
      </c>
      <c r="Y38" s="5">
        <v>1.983252522580824</v>
      </c>
      <c r="Z38" s="5">
        <v>1.9568460000000001</v>
      </c>
      <c r="AA38" s="5">
        <v>2.5039699999999998</v>
      </c>
      <c r="AB38" s="5">
        <v>1.837512</v>
      </c>
      <c r="AC38" s="5">
        <v>1.7546910397892272</v>
      </c>
      <c r="AD38" s="5">
        <v>1.6127318395438628</v>
      </c>
      <c r="AE38" s="5">
        <v>2.1147608932573374</v>
      </c>
      <c r="AF38" s="5">
        <v>0.45088787879707071</v>
      </c>
      <c r="AG38" s="5">
        <f t="shared" si="3"/>
        <v>40.128790834025722</v>
      </c>
      <c r="AH38" s="8"/>
      <c r="AI38" s="4">
        <v>1983</v>
      </c>
      <c r="AJ38" s="4">
        <v>0</v>
      </c>
      <c r="AK38" s="12" t="s">
        <v>25</v>
      </c>
      <c r="AL38" s="5">
        <v>0.27227101626110867</v>
      </c>
      <c r="AM38" s="5">
        <v>1.3635402147410829</v>
      </c>
      <c r="AN38" s="5">
        <v>3.2553325850318267</v>
      </c>
      <c r="AO38" s="5">
        <v>52.015224000000003</v>
      </c>
      <c r="AP38" s="5">
        <v>3.2897319999999999</v>
      </c>
      <c r="AQ38" s="5">
        <v>1.9941419354132046</v>
      </c>
      <c r="AR38" s="5">
        <v>5.9834420000000001</v>
      </c>
      <c r="AS38" s="5">
        <v>1.5442515534541612</v>
      </c>
      <c r="AT38" s="5">
        <v>1.803879</v>
      </c>
      <c r="AU38" s="5">
        <v>4.147209874965041</v>
      </c>
      <c r="AV38" s="5">
        <v>9.5708040447493463</v>
      </c>
      <c r="AW38" s="5">
        <v>0.41535</v>
      </c>
      <c r="AX38" s="5">
        <f t="shared" si="4"/>
        <v>85.655178224615781</v>
      </c>
      <c r="AZ38" s="5">
        <f t="shared" si="5"/>
        <v>416.7483361743478</v>
      </c>
      <c r="BA38" s="5">
        <f t="shared" si="0"/>
        <v>40.128790834025722</v>
      </c>
      <c r="BB38" s="5">
        <f t="shared" si="6"/>
        <v>85.655178224615781</v>
      </c>
      <c r="BC38" s="5">
        <f t="shared" si="1"/>
        <v>542.5323052329893</v>
      </c>
    </row>
    <row r="39" spans="1:55">
      <c r="A39" s="4">
        <v>1984</v>
      </c>
      <c r="B39" s="4">
        <v>0</v>
      </c>
      <c r="C39" s="5">
        <v>1.0328494042699288</v>
      </c>
      <c r="D39" s="5">
        <v>26.968399163413675</v>
      </c>
      <c r="E39" s="5">
        <v>87.164560130876097</v>
      </c>
      <c r="F39" s="5">
        <v>29.805348467600215</v>
      </c>
      <c r="G39" s="5">
        <v>8.3781739999999996</v>
      </c>
      <c r="H39" s="5">
        <v>16.857503999999999</v>
      </c>
      <c r="I39" s="5">
        <v>13.178288</v>
      </c>
      <c r="J39" s="5">
        <v>2.1389649999999998</v>
      </c>
      <c r="K39" s="5">
        <v>28.728884651376141</v>
      </c>
      <c r="L39" s="5">
        <v>51.404462000000002</v>
      </c>
      <c r="M39" s="39">
        <v>14.522245319456154</v>
      </c>
      <c r="N39" s="39">
        <v>0.65012679688246777</v>
      </c>
      <c r="O39" s="5">
        <v>0</v>
      </c>
      <c r="P39" s="5">
        <f t="shared" si="2"/>
        <v>280.82980693387475</v>
      </c>
      <c r="R39" s="4">
        <v>1984</v>
      </c>
      <c r="S39" s="4">
        <v>0</v>
      </c>
      <c r="T39" s="12" t="s">
        <v>25</v>
      </c>
      <c r="U39" s="5">
        <v>9.9157365714926833</v>
      </c>
      <c r="V39" s="5">
        <v>0.74224808323972524</v>
      </c>
      <c r="W39" s="5">
        <v>2.9718904966051687</v>
      </c>
      <c r="X39" s="5">
        <v>12.000139857417144</v>
      </c>
      <c r="Y39" s="5">
        <v>3.0125573558041183</v>
      </c>
      <c r="Z39" s="5">
        <v>1.3273980000000001</v>
      </c>
      <c r="AA39" s="5">
        <v>1.9131560000000001</v>
      </c>
      <c r="AB39" s="5">
        <v>1.6184989999999999</v>
      </c>
      <c r="AC39" s="5">
        <v>5.9837920793865775</v>
      </c>
      <c r="AD39" s="5">
        <v>2.2696788698219055</v>
      </c>
      <c r="AE39" s="5">
        <v>2.6006416680224453</v>
      </c>
      <c r="AF39" s="5">
        <v>0.79920228704514751</v>
      </c>
      <c r="AG39" s="5">
        <f t="shared" si="3"/>
        <v>45.154940268834906</v>
      </c>
      <c r="AH39" s="8"/>
      <c r="AI39" s="4">
        <v>1984</v>
      </c>
      <c r="AJ39" s="4">
        <v>0</v>
      </c>
      <c r="AK39" s="12" t="s">
        <v>25</v>
      </c>
      <c r="AL39" s="5">
        <v>0.18841424149780084</v>
      </c>
      <c r="AM39" s="5">
        <v>1.8538952260385588</v>
      </c>
      <c r="AN39" s="5">
        <v>2.869829613060082</v>
      </c>
      <c r="AO39" s="5">
        <v>46.393189</v>
      </c>
      <c r="AP39" s="5">
        <v>4.4630879999999999</v>
      </c>
      <c r="AQ39" s="5">
        <v>3.1641686149831396</v>
      </c>
      <c r="AR39" s="5">
        <v>3.0236010000000002</v>
      </c>
      <c r="AS39" s="5">
        <v>2.0582277286379629</v>
      </c>
      <c r="AT39" s="5">
        <v>1.6413150000000001</v>
      </c>
      <c r="AU39" s="5">
        <v>3.7809159084364752</v>
      </c>
      <c r="AV39" s="5">
        <v>8.6572886782172471</v>
      </c>
      <c r="AW39" s="5">
        <v>0.739371</v>
      </c>
      <c r="AX39" s="5">
        <f t="shared" si="4"/>
        <v>78.833304010871259</v>
      </c>
      <c r="AZ39" s="5">
        <f t="shared" si="5"/>
        <v>280.82980693387475</v>
      </c>
      <c r="BA39" s="5">
        <f t="shared" ref="BA39:BA70" si="7">SUM(S39:AF39)</f>
        <v>45.154940268834906</v>
      </c>
      <c r="BB39" s="5">
        <f t="shared" si="6"/>
        <v>78.833304010871259</v>
      </c>
      <c r="BC39" s="5">
        <f t="shared" ref="BC39:BC70" si="8">AZ39+BA39+BB39</f>
        <v>404.81805121358087</v>
      </c>
    </row>
    <row r="40" spans="1:55">
      <c r="A40" s="4">
        <v>1985</v>
      </c>
      <c r="B40" s="4">
        <v>0</v>
      </c>
      <c r="C40" s="5">
        <v>2.0717116696132551</v>
      </c>
      <c r="D40" s="5">
        <v>86.949164699597958</v>
      </c>
      <c r="E40" s="5">
        <v>9.7433696084054322</v>
      </c>
      <c r="F40" s="5">
        <v>24.770834978226372</v>
      </c>
      <c r="G40" s="5">
        <v>0.19197800000000001</v>
      </c>
      <c r="H40" s="5">
        <v>7.0400879999999999</v>
      </c>
      <c r="I40" s="5">
        <v>7.65449</v>
      </c>
      <c r="J40" s="5">
        <v>1.56762</v>
      </c>
      <c r="K40" s="5">
        <v>24.83205596330275</v>
      </c>
      <c r="L40" s="5">
        <v>95.520066999999997</v>
      </c>
      <c r="M40" s="39">
        <v>19.627662651940369</v>
      </c>
      <c r="N40" s="39">
        <v>18.01672913611576</v>
      </c>
      <c r="O40" s="5">
        <v>1.7881929999999999</v>
      </c>
      <c r="P40" s="5">
        <f t="shared" si="2"/>
        <v>299.77396470720186</v>
      </c>
      <c r="R40" s="4">
        <v>1985</v>
      </c>
      <c r="S40" s="4">
        <v>0</v>
      </c>
      <c r="T40" s="12" t="s">
        <v>25</v>
      </c>
      <c r="U40" s="5">
        <v>9.9672390286137666</v>
      </c>
      <c r="V40" s="5">
        <v>2.601532534558161</v>
      </c>
      <c r="W40" s="5">
        <v>4.1558707054926636</v>
      </c>
      <c r="X40" s="5">
        <v>9.3548522514531758</v>
      </c>
      <c r="Y40" s="5">
        <v>1.9059783545595834</v>
      </c>
      <c r="Z40" s="5">
        <v>0.92691199999999996</v>
      </c>
      <c r="AA40" s="5">
        <v>2.1126510000000001</v>
      </c>
      <c r="AB40" s="5">
        <v>1.651651</v>
      </c>
      <c r="AC40" s="5">
        <v>4.6680423385612331</v>
      </c>
      <c r="AD40" s="5">
        <v>3.7900313052988168</v>
      </c>
      <c r="AE40" s="5">
        <v>6.3505548437648844</v>
      </c>
      <c r="AF40" s="5">
        <v>1.1402941121229573</v>
      </c>
      <c r="AG40" s="5">
        <f t="shared" si="3"/>
        <v>48.625609474425247</v>
      </c>
      <c r="AH40" s="8"/>
      <c r="AI40" s="4">
        <v>1985</v>
      </c>
      <c r="AJ40" s="4">
        <v>0</v>
      </c>
      <c r="AK40" s="12" t="s">
        <v>25</v>
      </c>
      <c r="AL40" s="5">
        <v>0.12955600898158587</v>
      </c>
      <c r="AM40" s="5">
        <v>3.4564103365113725</v>
      </c>
      <c r="AN40" s="5">
        <v>2.266824124786857</v>
      </c>
      <c r="AO40" s="5">
        <v>44.201746</v>
      </c>
      <c r="AP40" s="5">
        <v>1.8791990000000001</v>
      </c>
      <c r="AQ40" s="5">
        <v>4.3255293103713326</v>
      </c>
      <c r="AR40" s="5">
        <v>4.9118830000000004</v>
      </c>
      <c r="AS40" s="5">
        <v>2.2244147206229581</v>
      </c>
      <c r="AT40" s="5">
        <v>2.1335250000000001</v>
      </c>
      <c r="AU40" s="5">
        <v>8.4578517660051471</v>
      </c>
      <c r="AV40" s="5">
        <v>15.467936307439292</v>
      </c>
      <c r="AW40" s="5">
        <v>0.61893399999999998</v>
      </c>
      <c r="AX40" s="5">
        <f t="shared" si="4"/>
        <v>90.073809574718538</v>
      </c>
      <c r="AZ40" s="5">
        <f t="shared" si="5"/>
        <v>299.77396470720186</v>
      </c>
      <c r="BA40" s="5">
        <f t="shared" si="7"/>
        <v>48.625609474425247</v>
      </c>
      <c r="BB40" s="5">
        <f t="shared" si="6"/>
        <v>90.073809574718538</v>
      </c>
      <c r="BC40" s="5">
        <f t="shared" si="8"/>
        <v>438.47338375634564</v>
      </c>
    </row>
    <row r="41" spans="1:55">
      <c r="A41" s="4">
        <v>1986</v>
      </c>
      <c r="B41" s="4">
        <v>0</v>
      </c>
      <c r="C41" s="5">
        <v>0.98044407765791375</v>
      </c>
      <c r="D41" s="5">
        <v>38.428649856402188</v>
      </c>
      <c r="E41" s="5">
        <v>41.93098990582714</v>
      </c>
      <c r="F41" s="5">
        <v>4.3628628044237105</v>
      </c>
      <c r="G41" s="5">
        <v>1.480043</v>
      </c>
      <c r="H41" s="5">
        <v>7.7755450000000002</v>
      </c>
      <c r="I41" s="5">
        <v>13.573305</v>
      </c>
      <c r="J41" s="5">
        <v>4.0915530000000002</v>
      </c>
      <c r="K41" s="5">
        <v>7.3566613119266053</v>
      </c>
      <c r="L41" s="5">
        <v>83.672537000000005</v>
      </c>
      <c r="M41" s="39">
        <v>30.827393684265793</v>
      </c>
      <c r="N41" s="39">
        <v>2.1412834198977957</v>
      </c>
      <c r="O41" s="5">
        <v>0</v>
      </c>
      <c r="P41" s="5">
        <f t="shared" si="2"/>
        <v>236.62126806040115</v>
      </c>
      <c r="R41" s="4">
        <v>1986</v>
      </c>
      <c r="S41" s="4">
        <v>0</v>
      </c>
      <c r="T41" s="12" t="s">
        <v>25</v>
      </c>
      <c r="U41" s="5">
        <v>11.510569170135565</v>
      </c>
      <c r="V41" s="5">
        <v>1.7139259427498561</v>
      </c>
      <c r="W41" s="5">
        <v>4.819512091772113</v>
      </c>
      <c r="X41" s="5">
        <v>8.7695700231016787</v>
      </c>
      <c r="Y41" s="5">
        <v>2.609757158908578</v>
      </c>
      <c r="Z41" s="5">
        <v>1.7466870000000001</v>
      </c>
      <c r="AA41" s="5">
        <v>2.7645420000000001</v>
      </c>
      <c r="AB41" s="5">
        <v>1.906768</v>
      </c>
      <c r="AC41" s="5">
        <v>4.0466822927676986</v>
      </c>
      <c r="AD41" s="5">
        <v>5.0940761517876458</v>
      </c>
      <c r="AE41" s="5">
        <v>5.7894799377644812</v>
      </c>
      <c r="AF41" s="5">
        <v>1.1786088111864632</v>
      </c>
      <c r="AG41" s="5">
        <f t="shared" si="3"/>
        <v>51.950178580174082</v>
      </c>
      <c r="AH41" s="8"/>
      <c r="AI41" s="4">
        <v>1986</v>
      </c>
      <c r="AJ41" s="4">
        <v>0</v>
      </c>
      <c r="AK41" s="12" t="s">
        <v>25</v>
      </c>
      <c r="AL41" s="5">
        <v>0.17762310948492696</v>
      </c>
      <c r="AM41" s="5">
        <v>2.9933487566875288</v>
      </c>
      <c r="AN41" s="5">
        <v>2.0883982907916603</v>
      </c>
      <c r="AO41" s="5">
        <v>28.622266</v>
      </c>
      <c r="AP41" s="5">
        <v>2.7502170000000001</v>
      </c>
      <c r="AQ41" s="5">
        <v>4.0202703012118448</v>
      </c>
      <c r="AR41" s="5">
        <v>5.1957079999999998</v>
      </c>
      <c r="AS41" s="5">
        <v>1.9990053794949043</v>
      </c>
      <c r="AT41" s="5">
        <v>1.596155</v>
      </c>
      <c r="AU41" s="5">
        <v>4.6627311296525855</v>
      </c>
      <c r="AV41" s="5">
        <v>16.276450725996458</v>
      </c>
      <c r="AW41" s="5">
        <v>0.36292200000000002</v>
      </c>
      <c r="AX41" s="5">
        <f t="shared" si="4"/>
        <v>70.745095693319911</v>
      </c>
      <c r="AZ41" s="5">
        <f t="shared" si="5"/>
        <v>236.62126806040115</v>
      </c>
      <c r="BA41" s="5">
        <f t="shared" si="7"/>
        <v>51.950178580174082</v>
      </c>
      <c r="BB41" s="5">
        <f t="shared" si="6"/>
        <v>70.745095693319911</v>
      </c>
      <c r="BC41" s="5">
        <f t="shared" si="8"/>
        <v>359.31654233389514</v>
      </c>
    </row>
    <row r="42" spans="1:55">
      <c r="A42" s="4">
        <v>1987</v>
      </c>
      <c r="B42" s="4">
        <v>0</v>
      </c>
      <c r="C42" s="5">
        <v>2.6802209326983286</v>
      </c>
      <c r="D42" s="5">
        <v>82.905305444884902</v>
      </c>
      <c r="E42" s="5">
        <v>1.6768774990915589</v>
      </c>
      <c r="F42" s="5">
        <v>56.20107565365241</v>
      </c>
      <c r="G42" s="5">
        <v>0.18572949999999999</v>
      </c>
      <c r="H42" s="5">
        <v>3.670315</v>
      </c>
      <c r="I42" s="5">
        <v>4.1554840000000004</v>
      </c>
      <c r="J42" s="5">
        <v>0.637795</v>
      </c>
      <c r="K42" s="5">
        <v>15.804373724770644</v>
      </c>
      <c r="L42" s="5">
        <v>30.301513</v>
      </c>
      <c r="M42" s="39">
        <v>13.993932392622884</v>
      </c>
      <c r="N42" s="39">
        <v>20.900798668521123</v>
      </c>
      <c r="O42" s="5">
        <v>1.5895790000000001</v>
      </c>
      <c r="P42" s="5">
        <f t="shared" si="2"/>
        <v>234.70299981624188</v>
      </c>
      <c r="R42" s="4">
        <v>1987</v>
      </c>
      <c r="S42" s="4">
        <v>0</v>
      </c>
      <c r="T42" s="12" t="s">
        <v>25</v>
      </c>
      <c r="U42" s="5">
        <v>10.165888087756693</v>
      </c>
      <c r="V42" s="5">
        <v>1.5175930127717756</v>
      </c>
      <c r="W42" s="5">
        <v>3.8197783603180602</v>
      </c>
      <c r="X42" s="5">
        <v>8.9263640378389777</v>
      </c>
      <c r="Y42" s="5">
        <v>2.2644532656517784</v>
      </c>
      <c r="Z42" s="5">
        <v>1.1232169999999999</v>
      </c>
      <c r="AA42" s="5">
        <v>1.352403</v>
      </c>
      <c r="AB42" s="5">
        <v>2.4317259999999998</v>
      </c>
      <c r="AC42" s="5">
        <v>4.6529613904647293</v>
      </c>
      <c r="AD42" s="5">
        <v>2.7255585820641799</v>
      </c>
      <c r="AE42" s="5">
        <v>2.5731846159679654</v>
      </c>
      <c r="AF42" s="5">
        <v>1.1843019037584599</v>
      </c>
      <c r="AG42" s="5">
        <f t="shared" si="3"/>
        <v>42.737429256592627</v>
      </c>
      <c r="AH42" s="8"/>
      <c r="AI42" s="4">
        <v>1987</v>
      </c>
      <c r="AJ42" s="4">
        <v>0</v>
      </c>
      <c r="AK42" s="12" t="s">
        <v>25</v>
      </c>
      <c r="AL42" s="5">
        <v>0.17385290934681602</v>
      </c>
      <c r="AM42" s="5">
        <v>4.3887924908021478</v>
      </c>
      <c r="AN42" s="5">
        <v>2.2440850734714868</v>
      </c>
      <c r="AO42" s="5">
        <v>30.758015</v>
      </c>
      <c r="AP42" s="5">
        <v>3.234737</v>
      </c>
      <c r="AQ42" s="5">
        <v>1.5730404764459394</v>
      </c>
      <c r="AR42" s="5">
        <v>10.612907</v>
      </c>
      <c r="AS42" s="5">
        <v>2.5038991873046936</v>
      </c>
      <c r="AT42" s="5">
        <v>1.755611</v>
      </c>
      <c r="AU42" s="5">
        <v>5.1319929315038788</v>
      </c>
      <c r="AV42" s="5">
        <v>8.9677818568277381</v>
      </c>
      <c r="AW42" s="5">
        <v>0.53583599999999998</v>
      </c>
      <c r="AX42" s="5">
        <f t="shared" si="4"/>
        <v>71.880550925702707</v>
      </c>
      <c r="AZ42" s="5">
        <f t="shared" si="5"/>
        <v>234.70299981624188</v>
      </c>
      <c r="BA42" s="5">
        <f t="shared" si="7"/>
        <v>42.737429256592627</v>
      </c>
      <c r="BB42" s="5">
        <f t="shared" si="6"/>
        <v>71.880550925702707</v>
      </c>
      <c r="BC42" s="5">
        <f t="shared" si="8"/>
        <v>349.32097999853721</v>
      </c>
    </row>
    <row r="43" spans="1:55">
      <c r="A43" s="4">
        <v>1988</v>
      </c>
      <c r="B43" s="4">
        <v>0</v>
      </c>
      <c r="C43" s="5">
        <v>2.4089529821787856</v>
      </c>
      <c r="D43" s="5">
        <v>29.533703797091572</v>
      </c>
      <c r="E43" s="5">
        <v>36.348136601598398</v>
      </c>
      <c r="F43" s="5">
        <v>9.476943181498994</v>
      </c>
      <c r="G43" s="5">
        <v>6.5386499999999996</v>
      </c>
      <c r="H43" s="5">
        <v>15.681379</v>
      </c>
      <c r="I43" s="5">
        <v>18.753108000000001</v>
      </c>
      <c r="J43" s="5">
        <v>2.1653060000000002</v>
      </c>
      <c r="K43" s="5">
        <v>3.5676869633027519</v>
      </c>
      <c r="L43" s="5">
        <v>24.27656</v>
      </c>
      <c r="M43" s="39">
        <v>32.040585090629563</v>
      </c>
      <c r="N43" s="39">
        <v>2.7680504582810355</v>
      </c>
      <c r="O43" s="5">
        <v>0</v>
      </c>
      <c r="P43" s="5">
        <f t="shared" si="2"/>
        <v>183.55906207458111</v>
      </c>
      <c r="R43" s="4">
        <v>1988</v>
      </c>
      <c r="S43" s="4">
        <v>0</v>
      </c>
      <c r="T43" s="12" t="s">
        <v>25</v>
      </c>
      <c r="U43" s="5">
        <v>11.327922450716047</v>
      </c>
      <c r="V43" s="5">
        <v>1.3955889894440303</v>
      </c>
      <c r="W43" s="5">
        <v>2.4131976903297905</v>
      </c>
      <c r="X43" s="5">
        <v>11.870987040525325</v>
      </c>
      <c r="Y43" s="5">
        <v>2.9123617599148779</v>
      </c>
      <c r="Z43" s="5">
        <v>2.005004</v>
      </c>
      <c r="AA43" s="5">
        <v>2.422882</v>
      </c>
      <c r="AB43" s="5">
        <v>2.5989460000000002</v>
      </c>
      <c r="AC43" s="5">
        <v>5.1603117464978068</v>
      </c>
      <c r="AD43" s="5">
        <v>4.8103046848772042</v>
      </c>
      <c r="AE43" s="5">
        <v>4.7953756026610703</v>
      </c>
      <c r="AF43" s="5">
        <v>1.0101294477225471</v>
      </c>
      <c r="AG43" s="5">
        <f t="shared" si="3"/>
        <v>52.723011412688685</v>
      </c>
      <c r="AH43" s="8"/>
      <c r="AI43" s="4">
        <v>1988</v>
      </c>
      <c r="AJ43" s="4">
        <v>0</v>
      </c>
      <c r="AK43" s="12" t="s">
        <v>25</v>
      </c>
      <c r="AL43" s="5">
        <v>0.13486542988341732</v>
      </c>
      <c r="AM43" s="5">
        <v>2.9617118210012658</v>
      </c>
      <c r="AN43" s="5">
        <v>1.7359503492200308</v>
      </c>
      <c r="AO43" s="5">
        <v>26.965807000000002</v>
      </c>
      <c r="AP43" s="5">
        <v>1.5776140000000001</v>
      </c>
      <c r="AQ43" s="5">
        <v>5.1797354872428283</v>
      </c>
      <c r="AR43" s="5">
        <v>7.9819259999999996</v>
      </c>
      <c r="AS43" s="5">
        <v>0.5916218384343539</v>
      </c>
      <c r="AT43" s="5">
        <v>1.332203</v>
      </c>
      <c r="AU43" s="5">
        <v>6.0904894071733295</v>
      </c>
      <c r="AV43" s="5">
        <v>4.9027914109581161</v>
      </c>
      <c r="AW43" s="5">
        <v>0.85914400000000002</v>
      </c>
      <c r="AX43" s="5">
        <f t="shared" si="4"/>
        <v>60.313859743913348</v>
      </c>
      <c r="AZ43" s="5">
        <f t="shared" si="5"/>
        <v>183.55906207458111</v>
      </c>
      <c r="BA43" s="5">
        <f t="shared" si="7"/>
        <v>52.723011412688685</v>
      </c>
      <c r="BB43" s="5">
        <f t="shared" si="6"/>
        <v>60.313859743913348</v>
      </c>
      <c r="BC43" s="5">
        <f t="shared" si="8"/>
        <v>296.59593323118315</v>
      </c>
    </row>
    <row r="44" spans="1:55">
      <c r="A44" s="4">
        <v>1989</v>
      </c>
      <c r="B44" s="4">
        <v>0</v>
      </c>
      <c r="C44" s="5">
        <v>4.6499086164909906</v>
      </c>
      <c r="D44" s="5">
        <v>98.991605060188235</v>
      </c>
      <c r="E44" s="5">
        <v>1.5976100888253164</v>
      </c>
      <c r="F44" s="5">
        <v>68.678769504983848</v>
      </c>
      <c r="G44" s="5">
        <v>0.20452899999999999</v>
      </c>
      <c r="H44" s="5">
        <v>11.570352</v>
      </c>
      <c r="I44" s="5">
        <v>19.578434999999999</v>
      </c>
      <c r="J44" s="5">
        <v>1.630199</v>
      </c>
      <c r="K44" s="5">
        <v>7.1199765596330273</v>
      </c>
      <c r="L44" s="5">
        <v>88.229962</v>
      </c>
      <c r="M44" s="39">
        <v>14.477917272194755</v>
      </c>
      <c r="N44" s="39">
        <v>8.1233369291716375</v>
      </c>
      <c r="O44" s="5">
        <v>1.965862</v>
      </c>
      <c r="P44" s="5">
        <f t="shared" si="2"/>
        <v>326.81846303148779</v>
      </c>
      <c r="R44" s="4">
        <v>1989</v>
      </c>
      <c r="S44" s="4">
        <v>0</v>
      </c>
      <c r="T44" s="12" t="s">
        <v>25</v>
      </c>
      <c r="U44" s="5">
        <v>11.712042611800513</v>
      </c>
      <c r="V44" s="5">
        <v>1.0140457090449362</v>
      </c>
      <c r="W44" s="5">
        <v>2.8248446426830798</v>
      </c>
      <c r="X44" s="5">
        <v>9.7112404821871525</v>
      </c>
      <c r="Y44" s="5">
        <v>1.2375482908545767</v>
      </c>
      <c r="Z44" s="5">
        <v>1.185249</v>
      </c>
      <c r="AA44" s="5">
        <v>0.99559399999999998</v>
      </c>
      <c r="AB44" s="5">
        <v>1.3260320000000001</v>
      </c>
      <c r="AC44" s="5">
        <v>2.0551839964632168</v>
      </c>
      <c r="AD44" s="5">
        <v>2.1685981580076565</v>
      </c>
      <c r="AE44" s="5">
        <v>2.6980201706001306</v>
      </c>
      <c r="AF44" s="5">
        <v>0.37613282980692381</v>
      </c>
      <c r="AG44" s="5">
        <f t="shared" si="3"/>
        <v>37.304531891448185</v>
      </c>
      <c r="AH44" s="8"/>
      <c r="AI44" s="4">
        <v>1989</v>
      </c>
      <c r="AJ44" s="4">
        <v>0</v>
      </c>
      <c r="AK44" s="12" t="s">
        <v>25</v>
      </c>
      <c r="AL44" s="5">
        <v>0.16290697840605009</v>
      </c>
      <c r="AM44" s="5">
        <v>3.9297936466406242</v>
      </c>
      <c r="AN44" s="5">
        <v>1.6143593210303915</v>
      </c>
      <c r="AO44" s="5">
        <v>49.618806999999997</v>
      </c>
      <c r="AP44" s="5">
        <v>2.2390289999999999</v>
      </c>
      <c r="AQ44" s="5">
        <v>2.4657936192268131</v>
      </c>
      <c r="AR44" s="5">
        <v>6.6538550000000001</v>
      </c>
      <c r="AS44" s="5">
        <v>1.1965139003668517</v>
      </c>
      <c r="AT44" s="5">
        <v>2.022589</v>
      </c>
      <c r="AU44" s="5">
        <v>3.7114781817010072</v>
      </c>
      <c r="AV44" s="5">
        <v>18.996936394649964</v>
      </c>
      <c r="AW44" s="5">
        <v>0.27004299999999998</v>
      </c>
      <c r="AX44" s="5">
        <f t="shared" si="4"/>
        <v>92.882105042021706</v>
      </c>
      <c r="AZ44" s="5">
        <f t="shared" si="5"/>
        <v>326.81846303148779</v>
      </c>
      <c r="BA44" s="5">
        <f t="shared" si="7"/>
        <v>37.304531891448185</v>
      </c>
      <c r="BB44" s="5">
        <f t="shared" si="6"/>
        <v>92.882105042021706</v>
      </c>
      <c r="BC44" s="5">
        <f t="shared" si="8"/>
        <v>457.00509996495765</v>
      </c>
    </row>
    <row r="45" spans="1:55">
      <c r="A45" s="4">
        <v>1990</v>
      </c>
      <c r="B45" s="4">
        <v>0</v>
      </c>
      <c r="C45" s="5">
        <v>4.4467372263170901</v>
      </c>
      <c r="D45" s="5">
        <v>60.847812433443309</v>
      </c>
      <c r="E45" s="5">
        <v>27.972035660757619</v>
      </c>
      <c r="F45" s="5">
        <v>27.498174666643255</v>
      </c>
      <c r="G45" s="5">
        <v>5.7698090000000004</v>
      </c>
      <c r="H45" s="5">
        <v>6.4476079999999998</v>
      </c>
      <c r="I45" s="5">
        <v>11.910306</v>
      </c>
      <c r="J45" s="5">
        <v>1.072101</v>
      </c>
      <c r="K45" s="5">
        <v>15.398991192660551</v>
      </c>
      <c r="L45" s="5">
        <v>54.300772000000002</v>
      </c>
      <c r="M45" s="39">
        <v>28.767996445832885</v>
      </c>
      <c r="N45" s="39">
        <v>4.3751556376717584</v>
      </c>
      <c r="O45" s="5">
        <v>0</v>
      </c>
      <c r="P45" s="5">
        <f t="shared" si="2"/>
        <v>248.80749926332646</v>
      </c>
      <c r="R45" s="4">
        <v>1990</v>
      </c>
      <c r="S45" s="4">
        <v>0</v>
      </c>
      <c r="T45" s="12" t="s">
        <v>25</v>
      </c>
      <c r="U45" s="5">
        <v>8.6825891741016541</v>
      </c>
      <c r="V45" s="5">
        <v>1.2048112163045936</v>
      </c>
      <c r="W45" s="5">
        <v>4.3899522407293015</v>
      </c>
      <c r="X45" s="5">
        <v>7.223338352780444</v>
      </c>
      <c r="Y45" s="5">
        <v>1.8815626051191157</v>
      </c>
      <c r="Z45" s="5">
        <v>1.042813</v>
      </c>
      <c r="AA45" s="5">
        <v>0.76540799999999998</v>
      </c>
      <c r="AB45" s="5">
        <v>0.99800100000000003</v>
      </c>
      <c r="AC45" s="5">
        <v>2.225224469449099</v>
      </c>
      <c r="AD45" s="5">
        <v>3.2757044842394683</v>
      </c>
      <c r="AE45" s="5">
        <v>4.7287031138140945</v>
      </c>
      <c r="AF45" s="5">
        <v>1.0842833273695673</v>
      </c>
      <c r="AG45" s="5">
        <f t="shared" si="3"/>
        <v>37.50239098390734</v>
      </c>
      <c r="AH45" s="8"/>
      <c r="AI45" s="4">
        <v>1990</v>
      </c>
      <c r="AJ45" s="4">
        <v>0</v>
      </c>
      <c r="AK45" s="12" t="s">
        <v>25</v>
      </c>
      <c r="AL45" s="5">
        <v>0.13195908330355852</v>
      </c>
      <c r="AM45" s="5">
        <v>6.533655851615924</v>
      </c>
      <c r="AN45" s="5">
        <v>0.68343959701675083</v>
      </c>
      <c r="AO45" s="5">
        <v>54.307512000000003</v>
      </c>
      <c r="AP45" s="5">
        <v>3.2093129999999999</v>
      </c>
      <c r="AQ45" s="5">
        <v>7.2917589973906045</v>
      </c>
      <c r="AR45" s="5">
        <v>3.7917869999999998</v>
      </c>
      <c r="AS45" s="5">
        <v>0.67279281560805937</v>
      </c>
      <c r="AT45" s="5">
        <v>2.041318</v>
      </c>
      <c r="AU45" s="5">
        <v>4.0436578255333782</v>
      </c>
      <c r="AV45" s="5">
        <v>22.245148597879208</v>
      </c>
      <c r="AW45" s="5">
        <v>0.25023600000000001</v>
      </c>
      <c r="AX45" s="5">
        <f t="shared" si="4"/>
        <v>105.20257876834748</v>
      </c>
      <c r="AZ45" s="5">
        <f t="shared" si="5"/>
        <v>248.80749926332646</v>
      </c>
      <c r="BA45" s="5">
        <f t="shared" si="7"/>
        <v>37.50239098390734</v>
      </c>
      <c r="BB45" s="5">
        <f t="shared" si="6"/>
        <v>105.20257876834748</v>
      </c>
      <c r="BC45" s="5">
        <f t="shared" si="8"/>
        <v>391.51246901558125</v>
      </c>
    </row>
    <row r="46" spans="1:55">
      <c r="A46" s="4">
        <v>1991</v>
      </c>
      <c r="B46" s="4">
        <v>0</v>
      </c>
      <c r="C46" s="5">
        <v>12.584596465997832</v>
      </c>
      <c r="D46" s="5">
        <v>121.48205386621679</v>
      </c>
      <c r="E46" s="5">
        <v>2.8408729121618959</v>
      </c>
      <c r="F46" s="5">
        <v>97.142161770225073</v>
      </c>
      <c r="G46" s="5">
        <v>0.18759200000000001</v>
      </c>
      <c r="H46" s="5">
        <v>15.510728</v>
      </c>
      <c r="I46" s="5">
        <v>18.274998</v>
      </c>
      <c r="J46" s="5">
        <v>0.757857</v>
      </c>
      <c r="K46" s="5">
        <v>10.974712490825686</v>
      </c>
      <c r="L46" s="5">
        <v>87.128227999999993</v>
      </c>
      <c r="M46" s="39">
        <v>29.00274286694615</v>
      </c>
      <c r="N46" s="39">
        <v>18.2421378055882</v>
      </c>
      <c r="O46" s="5">
        <v>1.114519</v>
      </c>
      <c r="P46" s="5">
        <f t="shared" si="2"/>
        <v>415.24320017796157</v>
      </c>
      <c r="R46" s="4">
        <v>1991</v>
      </c>
      <c r="S46" s="4">
        <v>0</v>
      </c>
      <c r="T46" s="12" t="s">
        <v>25</v>
      </c>
      <c r="U46" s="5">
        <v>10.298392072186811</v>
      </c>
      <c r="V46" s="5">
        <v>0.99248841325552517</v>
      </c>
      <c r="W46" s="5">
        <v>1.5385696881120365</v>
      </c>
      <c r="X46" s="5">
        <v>8.4298298365268636</v>
      </c>
      <c r="Y46" s="5">
        <v>2.5882148917602019</v>
      </c>
      <c r="Z46" s="5">
        <v>1.928307</v>
      </c>
      <c r="AA46" s="5">
        <v>0.81506800000000001</v>
      </c>
      <c r="AB46" s="5">
        <v>0.24074999999999999</v>
      </c>
      <c r="AC46" s="5">
        <v>2.6172618637175606</v>
      </c>
      <c r="AD46" s="5">
        <v>2.0340170439659766</v>
      </c>
      <c r="AE46" s="5">
        <v>5.1902026701736599</v>
      </c>
      <c r="AF46" s="5">
        <v>0.81248229508196723</v>
      </c>
      <c r="AG46" s="5">
        <f t="shared" si="3"/>
        <v>37.485583774780608</v>
      </c>
      <c r="AH46" s="8"/>
      <c r="AI46" s="4">
        <v>1991</v>
      </c>
      <c r="AJ46" s="4">
        <v>0</v>
      </c>
      <c r="AK46" s="12" t="s">
        <v>25</v>
      </c>
      <c r="AL46" s="5">
        <v>0.27834084809618109</v>
      </c>
      <c r="AM46" s="5">
        <v>6.6546646003584478</v>
      </c>
      <c r="AN46" s="5">
        <v>0.71632473538136698</v>
      </c>
      <c r="AO46" s="5">
        <v>49.089877999999999</v>
      </c>
      <c r="AP46" s="5">
        <v>3.5060060000000002</v>
      </c>
      <c r="AQ46" s="5">
        <v>8.3768864868369697</v>
      </c>
      <c r="AR46" s="5">
        <v>2.3415699999999999</v>
      </c>
      <c r="AS46" s="5">
        <v>1.737506319669835</v>
      </c>
      <c r="AT46" s="5">
        <v>2.001214</v>
      </c>
      <c r="AU46" s="5">
        <v>5.9221212764980811</v>
      </c>
      <c r="AV46" s="5">
        <v>14.568068030061296</v>
      </c>
      <c r="AW46" s="5">
        <v>0.258183</v>
      </c>
      <c r="AX46" s="5">
        <f t="shared" si="4"/>
        <v>95.450763296902181</v>
      </c>
      <c r="AZ46" s="5">
        <f t="shared" si="5"/>
        <v>415.24320017796157</v>
      </c>
      <c r="BA46" s="5">
        <f t="shared" si="7"/>
        <v>37.485583774780608</v>
      </c>
      <c r="BB46" s="5">
        <f t="shared" si="6"/>
        <v>95.450763296902181</v>
      </c>
      <c r="BC46" s="5">
        <f t="shared" si="8"/>
        <v>548.17954724964432</v>
      </c>
    </row>
    <row r="47" spans="1:55">
      <c r="A47" s="4">
        <v>1992</v>
      </c>
      <c r="B47" s="4">
        <v>0</v>
      </c>
      <c r="C47" s="5">
        <v>12.368450179973243</v>
      </c>
      <c r="D47" s="5">
        <v>88.711335294832111</v>
      </c>
      <c r="E47" s="5">
        <v>19.283064461911412</v>
      </c>
      <c r="F47" s="5">
        <v>9.9059392925016407</v>
      </c>
      <c r="G47" s="5">
        <v>3.5503770000000001</v>
      </c>
      <c r="H47" s="5">
        <v>16.802492999999998</v>
      </c>
      <c r="I47" s="5">
        <v>6.2550480000000004</v>
      </c>
      <c r="J47" s="5">
        <v>1.923988</v>
      </c>
      <c r="K47" s="5">
        <v>2.4417487568807337</v>
      </c>
      <c r="L47" s="5">
        <v>57.979377999999997</v>
      </c>
      <c r="M47" s="39">
        <v>19.624860831151686</v>
      </c>
      <c r="N47" s="39">
        <v>3.6325557227002405</v>
      </c>
      <c r="O47" s="5">
        <v>0</v>
      </c>
      <c r="P47" s="5">
        <f t="shared" si="2"/>
        <v>242.47923853995104</v>
      </c>
      <c r="R47" s="4">
        <v>1992</v>
      </c>
      <c r="S47" s="4">
        <v>0</v>
      </c>
      <c r="T47" s="12" t="s">
        <v>25</v>
      </c>
      <c r="U47" s="5">
        <v>8.2443439265559242</v>
      </c>
      <c r="V47" s="5">
        <v>0.81157119820890466</v>
      </c>
      <c r="W47" s="5">
        <v>1.8342847192049672</v>
      </c>
      <c r="X47" s="5">
        <v>7.1074572102155669</v>
      </c>
      <c r="Y47" s="5">
        <v>2.2797999999999998</v>
      </c>
      <c r="Z47" s="5">
        <v>1.17472</v>
      </c>
      <c r="AA47" s="5">
        <v>0.982742</v>
      </c>
      <c r="AB47" s="5">
        <v>0.240513</v>
      </c>
      <c r="AC47" s="5">
        <v>5.1360340741274326</v>
      </c>
      <c r="AD47" s="5">
        <v>1.2499319478262785</v>
      </c>
      <c r="AE47" s="5">
        <v>8.8118673298922765</v>
      </c>
      <c r="AF47" s="5">
        <v>1.5042651125360451</v>
      </c>
      <c r="AG47" s="5">
        <f t="shared" si="3"/>
        <v>39.377530518567397</v>
      </c>
      <c r="AH47" s="8"/>
      <c r="AI47" s="4">
        <v>1992</v>
      </c>
      <c r="AJ47" s="4">
        <v>0</v>
      </c>
      <c r="AK47" s="12" t="s">
        <v>25</v>
      </c>
      <c r="AL47" s="5">
        <v>0.29079100000000002</v>
      </c>
      <c r="AM47" s="5">
        <v>5.9464980000000001</v>
      </c>
      <c r="AN47" s="5">
        <v>2.1716799999999998</v>
      </c>
      <c r="AO47" s="5">
        <v>52.805005999999999</v>
      </c>
      <c r="AP47" s="5">
        <v>2.3767179999999999</v>
      </c>
      <c r="AQ47" s="5">
        <v>3.7273956493119136</v>
      </c>
      <c r="AR47" s="5">
        <v>9.8035029999999992</v>
      </c>
      <c r="AS47" s="5">
        <v>2.1099674884166446</v>
      </c>
      <c r="AT47" s="5">
        <v>2.4939529999999999</v>
      </c>
      <c r="AU47" s="5">
        <v>7.8444120490569569</v>
      </c>
      <c r="AV47" s="5">
        <v>8.8633666399551725</v>
      </c>
      <c r="AW47" s="5">
        <v>0.35756599999999999</v>
      </c>
      <c r="AX47" s="5">
        <f t="shared" si="4"/>
        <v>98.790856826740693</v>
      </c>
      <c r="AZ47" s="5">
        <f t="shared" si="5"/>
        <v>242.47923853995104</v>
      </c>
      <c r="BA47" s="5">
        <f t="shared" si="7"/>
        <v>39.377530518567397</v>
      </c>
      <c r="BB47" s="5">
        <f t="shared" si="6"/>
        <v>98.790856826740693</v>
      </c>
      <c r="BC47" s="5">
        <f t="shared" si="8"/>
        <v>380.64762588525917</v>
      </c>
    </row>
    <row r="48" spans="1:55">
      <c r="A48" s="4">
        <v>1993</v>
      </c>
      <c r="B48" s="4">
        <v>0</v>
      </c>
      <c r="C48" s="5">
        <v>11.336278186017577</v>
      </c>
      <c r="D48" s="5">
        <v>112.49488326085905</v>
      </c>
      <c r="E48" s="5">
        <v>0.5899526027519304</v>
      </c>
      <c r="F48" s="5">
        <v>69.665397766166251</v>
      </c>
      <c r="G48" s="5">
        <v>0.96768699999999996</v>
      </c>
      <c r="H48" s="5">
        <v>16.615617</v>
      </c>
      <c r="I48" s="5">
        <v>26.599219000000002</v>
      </c>
      <c r="J48" s="5">
        <v>0.75993500000000003</v>
      </c>
      <c r="K48" s="5">
        <v>3.5340102706422014</v>
      </c>
      <c r="L48" s="5">
        <v>85.743375999999998</v>
      </c>
      <c r="M48" s="39">
        <v>7.5587709450192175</v>
      </c>
      <c r="N48" s="39">
        <v>23.907453007660973</v>
      </c>
      <c r="O48" s="5">
        <v>1.1087469999999999</v>
      </c>
      <c r="P48" s="5">
        <f t="shared" si="2"/>
        <v>360.88132703911725</v>
      </c>
      <c r="R48" s="4">
        <v>1993</v>
      </c>
      <c r="S48" s="4">
        <v>0</v>
      </c>
      <c r="T48" s="12" t="s">
        <v>25</v>
      </c>
      <c r="U48" s="5">
        <v>22.200811115220361</v>
      </c>
      <c r="V48" s="5">
        <v>1.0231295750186218</v>
      </c>
      <c r="W48" s="5">
        <v>2.0966026930888995</v>
      </c>
      <c r="X48" s="5">
        <v>5.0669613073229227</v>
      </c>
      <c r="Y48" s="5">
        <v>1.606293</v>
      </c>
      <c r="Z48" s="5">
        <v>0.759324</v>
      </c>
      <c r="AA48" s="5">
        <v>0.36763899999999999</v>
      </c>
      <c r="AB48" s="5">
        <v>0.33650400000000003</v>
      </c>
      <c r="AC48" s="5">
        <v>5.3475279040785271</v>
      </c>
      <c r="AD48" s="5">
        <v>1.9214958703334659</v>
      </c>
      <c r="AE48" s="5">
        <v>7.5985801673352782</v>
      </c>
      <c r="AF48" s="5">
        <v>0.93754514399703104</v>
      </c>
      <c r="AG48" s="5">
        <f t="shared" si="3"/>
        <v>49.2624137763951</v>
      </c>
      <c r="AH48" s="8"/>
      <c r="AI48" s="4">
        <v>1993</v>
      </c>
      <c r="AJ48" s="4">
        <v>0</v>
      </c>
      <c r="AK48" s="12" t="s">
        <v>25</v>
      </c>
      <c r="AL48" s="5">
        <v>0.41483001371962641</v>
      </c>
      <c r="AM48" s="5">
        <v>6.8672766488463104</v>
      </c>
      <c r="AN48" s="5">
        <v>3.7218093374340628</v>
      </c>
      <c r="AO48" s="5">
        <v>61.338169999999998</v>
      </c>
      <c r="AP48" s="5">
        <v>2.9468429999999999</v>
      </c>
      <c r="AQ48" s="5">
        <v>1.9778347527575337</v>
      </c>
      <c r="AR48" s="5">
        <v>5.5253420000000002</v>
      </c>
      <c r="AS48" s="5">
        <v>2.2699862577563579</v>
      </c>
      <c r="AT48" s="5">
        <v>3.1830799999999999</v>
      </c>
      <c r="AU48" s="5">
        <v>7.2497562568502412</v>
      </c>
      <c r="AV48" s="5">
        <v>27.864953154362645</v>
      </c>
      <c r="AW48" s="5">
        <v>0.36497000000000002</v>
      </c>
      <c r="AX48" s="5">
        <f t="shared" si="4"/>
        <v>123.72485142172678</v>
      </c>
      <c r="AZ48" s="5">
        <f t="shared" si="5"/>
        <v>360.88132703911725</v>
      </c>
      <c r="BA48" s="5">
        <f t="shared" si="7"/>
        <v>49.2624137763951</v>
      </c>
      <c r="BB48" s="5">
        <f t="shared" si="6"/>
        <v>123.72485142172678</v>
      </c>
      <c r="BC48" s="5">
        <f t="shared" si="8"/>
        <v>533.86859223723911</v>
      </c>
    </row>
    <row r="49" spans="1:56">
      <c r="A49" s="4">
        <v>1994</v>
      </c>
      <c r="B49" s="4">
        <v>0</v>
      </c>
      <c r="C49" s="5">
        <v>20.580860387799547</v>
      </c>
      <c r="D49" s="5">
        <v>108.01701707508246</v>
      </c>
      <c r="E49" s="5">
        <v>108.51186489105861</v>
      </c>
      <c r="F49" s="5">
        <v>21.174333361685235</v>
      </c>
      <c r="G49" s="5">
        <v>8.4359339999999996</v>
      </c>
      <c r="H49" s="5">
        <v>12.651363</v>
      </c>
      <c r="I49" s="5">
        <v>10.361231999999999</v>
      </c>
      <c r="J49" s="5">
        <v>1.7679640000000001</v>
      </c>
      <c r="K49" s="5">
        <v>7.3050146330275227</v>
      </c>
      <c r="L49" s="5">
        <v>85.196616000000006</v>
      </c>
      <c r="M49" s="39">
        <v>5.5448078055102892</v>
      </c>
      <c r="N49" s="39">
        <v>1.6908934332784886</v>
      </c>
      <c r="O49" s="5">
        <v>0</v>
      </c>
      <c r="P49" s="5">
        <f t="shared" si="2"/>
        <v>391.23790058744208</v>
      </c>
      <c r="R49" s="4">
        <v>1994</v>
      </c>
      <c r="S49" s="4">
        <v>0</v>
      </c>
      <c r="T49" s="12" t="s">
        <v>25</v>
      </c>
      <c r="U49" s="5">
        <v>20.412208211353963</v>
      </c>
      <c r="V49" s="5">
        <v>1.6980159596027289</v>
      </c>
      <c r="W49" s="5">
        <v>3.598380069362717</v>
      </c>
      <c r="X49" s="5">
        <v>9.0223648257646669</v>
      </c>
      <c r="Y49" s="5">
        <v>3.245546</v>
      </c>
      <c r="Z49" s="5">
        <v>1.07152</v>
      </c>
      <c r="AA49" s="5">
        <v>0.87415299999999996</v>
      </c>
      <c r="AB49" s="5">
        <v>0.41930299999999998</v>
      </c>
      <c r="AC49" s="5">
        <v>6.36134712957801</v>
      </c>
      <c r="AD49" s="5">
        <v>2.4320499874212911</v>
      </c>
      <c r="AE49" s="5">
        <v>9.2925018250483049</v>
      </c>
      <c r="AF49" s="5">
        <v>1.8451195925925925</v>
      </c>
      <c r="AG49" s="5">
        <f t="shared" si="3"/>
        <v>60.272509600724277</v>
      </c>
      <c r="AH49" s="8"/>
      <c r="AI49" s="4">
        <v>1994</v>
      </c>
      <c r="AJ49" s="4">
        <v>0</v>
      </c>
      <c r="AK49" s="12" t="s">
        <v>25</v>
      </c>
      <c r="AL49" s="5">
        <v>0.3308835469471661</v>
      </c>
      <c r="AM49" s="5">
        <v>6.052779156152388</v>
      </c>
      <c r="AN49" s="5">
        <v>3.1846872969004463</v>
      </c>
      <c r="AO49" s="5">
        <v>57.552970999999999</v>
      </c>
      <c r="AP49" s="5">
        <v>3.0675539999999999</v>
      </c>
      <c r="AQ49" s="5">
        <v>2.7328325760161354</v>
      </c>
      <c r="AR49" s="5">
        <v>4.8233470000000001</v>
      </c>
      <c r="AS49" s="5">
        <v>1.9259988275243221</v>
      </c>
      <c r="AT49" s="5">
        <v>2.0521880000000001</v>
      </c>
      <c r="AU49" s="5">
        <v>3.7481440068204317</v>
      </c>
      <c r="AV49" s="5">
        <v>17.405549205030205</v>
      </c>
      <c r="AW49" s="5">
        <v>0.20824000000000001</v>
      </c>
      <c r="AX49" s="5">
        <f t="shared" si="4"/>
        <v>103.0851746153911</v>
      </c>
      <c r="AZ49" s="5">
        <f t="shared" si="5"/>
        <v>391.23790058744208</v>
      </c>
      <c r="BA49" s="5">
        <f t="shared" si="7"/>
        <v>60.272509600724277</v>
      </c>
      <c r="BB49" s="5">
        <f t="shared" si="6"/>
        <v>103.0851746153911</v>
      </c>
      <c r="BC49" s="5">
        <f t="shared" si="8"/>
        <v>554.59558480355747</v>
      </c>
    </row>
    <row r="50" spans="1:56">
      <c r="A50" s="4">
        <v>1995</v>
      </c>
      <c r="B50" s="4">
        <v>0</v>
      </c>
      <c r="C50" s="5">
        <v>11.919258432847265</v>
      </c>
      <c r="D50" s="5">
        <v>97.471806683517187</v>
      </c>
      <c r="E50" s="5">
        <v>0.47685569566342056</v>
      </c>
      <c r="F50" s="5">
        <v>77.850020382342251</v>
      </c>
      <c r="G50" s="5">
        <v>0.1458515</v>
      </c>
      <c r="H50" s="5">
        <v>30.775777999999999</v>
      </c>
      <c r="I50" s="5">
        <v>49.992510000000003</v>
      </c>
      <c r="J50" s="5">
        <v>1.49431</v>
      </c>
      <c r="K50" s="5">
        <v>6.1562487706422013</v>
      </c>
      <c r="L50" s="5">
        <v>81.433029000000005</v>
      </c>
      <c r="M50" s="39">
        <v>12.950659601902727</v>
      </c>
      <c r="N50" s="39">
        <v>19.920386478087327</v>
      </c>
      <c r="O50" s="5">
        <v>2.1314039999999999</v>
      </c>
      <c r="P50" s="5">
        <f t="shared" si="2"/>
        <v>392.71811854500231</v>
      </c>
      <c r="R50" s="4">
        <v>1995</v>
      </c>
      <c r="S50" s="4">
        <v>0</v>
      </c>
      <c r="T50" s="12" t="s">
        <v>25</v>
      </c>
      <c r="U50" s="5">
        <v>20.068675679660355</v>
      </c>
      <c r="V50" s="5">
        <v>1.1637950376061916</v>
      </c>
      <c r="W50" s="5">
        <v>2.3598601339717562</v>
      </c>
      <c r="X50" s="5">
        <v>10.966577291222549</v>
      </c>
      <c r="Y50" s="5">
        <v>3.2140080000000002</v>
      </c>
      <c r="Z50" s="5">
        <v>1.7049099999999999</v>
      </c>
      <c r="AA50" s="5">
        <v>1.3540749999999999</v>
      </c>
      <c r="AB50" s="5">
        <v>0.39913199999999999</v>
      </c>
      <c r="AC50" s="5">
        <v>6.6437758678641812</v>
      </c>
      <c r="AD50" s="5">
        <v>2.8445611998470519</v>
      </c>
      <c r="AE50" s="5">
        <v>4.1069402084297515</v>
      </c>
      <c r="AF50" s="5">
        <v>0.99771431006627187</v>
      </c>
      <c r="AG50" s="5">
        <f t="shared" si="3"/>
        <v>55.824024728668107</v>
      </c>
      <c r="AH50" s="8"/>
      <c r="AI50" s="4">
        <v>1995</v>
      </c>
      <c r="AJ50" s="4">
        <v>0</v>
      </c>
      <c r="AK50" s="12" t="s">
        <v>25</v>
      </c>
      <c r="AL50" s="5">
        <v>0.54722554434361836</v>
      </c>
      <c r="AM50" s="5">
        <v>5.1428804869963294</v>
      </c>
      <c r="AN50" s="5">
        <v>5.3423926545541365</v>
      </c>
      <c r="AO50" s="5">
        <v>69.028600999999995</v>
      </c>
      <c r="AP50" s="5">
        <v>2.9217089999999999</v>
      </c>
      <c r="AQ50" s="5">
        <v>6.6834346828514608</v>
      </c>
      <c r="AR50" s="5">
        <v>3.9160520000000001</v>
      </c>
      <c r="AS50" s="5">
        <v>1.9172517642075773</v>
      </c>
      <c r="AT50" s="5">
        <v>1.625062</v>
      </c>
      <c r="AU50" s="5">
        <v>6.6020153061832785</v>
      </c>
      <c r="AV50" s="5">
        <v>4.1511125133105766</v>
      </c>
      <c r="AW50" s="5">
        <v>8.5295999999999997E-2</v>
      </c>
      <c r="AX50" s="5">
        <f t="shared" si="4"/>
        <v>107.96303295244695</v>
      </c>
      <c r="AZ50" s="5">
        <f t="shared" si="5"/>
        <v>392.71811854500231</v>
      </c>
      <c r="BA50" s="5">
        <f t="shared" si="7"/>
        <v>55.824024728668107</v>
      </c>
      <c r="BB50" s="5">
        <f t="shared" si="6"/>
        <v>107.96303295244695</v>
      </c>
      <c r="BC50" s="5">
        <f t="shared" si="8"/>
        <v>556.50517622611733</v>
      </c>
    </row>
    <row r="51" spans="1:56">
      <c r="A51" s="4">
        <v>1996</v>
      </c>
      <c r="B51" s="4">
        <v>0</v>
      </c>
      <c r="C51" s="5">
        <v>22.148344340277546</v>
      </c>
      <c r="D51" s="5">
        <v>90.627037689154974</v>
      </c>
      <c r="E51" s="5">
        <v>77.267688578655893</v>
      </c>
      <c r="F51" s="5">
        <v>15.843570106220218</v>
      </c>
      <c r="G51" s="5">
        <v>4.0284934999999997</v>
      </c>
      <c r="H51" s="5">
        <v>9.1704080000000001</v>
      </c>
      <c r="I51" s="5">
        <v>6.0062610000000003</v>
      </c>
      <c r="J51" s="5">
        <v>0.90485499999999996</v>
      </c>
      <c r="K51" s="5">
        <v>7.2694324862385313</v>
      </c>
      <c r="L51" s="5">
        <v>122.09865000000001</v>
      </c>
      <c r="M51" s="39">
        <v>22.863475971106631</v>
      </c>
      <c r="N51" s="39">
        <v>2.7489018841542872</v>
      </c>
      <c r="O51" s="5">
        <v>0</v>
      </c>
      <c r="P51" s="5">
        <f t="shared" si="2"/>
        <v>380.97711855580815</v>
      </c>
      <c r="R51" s="4">
        <v>1996</v>
      </c>
      <c r="S51" s="4">
        <v>0</v>
      </c>
      <c r="T51" s="12" t="s">
        <v>25</v>
      </c>
      <c r="U51" s="5">
        <v>21.692233530216978</v>
      </c>
      <c r="V51" s="5">
        <v>1.5731922164127519</v>
      </c>
      <c r="W51" s="5">
        <v>2.3461321527072996</v>
      </c>
      <c r="X51" s="5">
        <v>10.754657758093575</v>
      </c>
      <c r="Y51" s="5">
        <v>2.003987</v>
      </c>
      <c r="Z51" s="5">
        <v>0.86736100000000005</v>
      </c>
      <c r="AA51" s="5">
        <v>0.59112399999999998</v>
      </c>
      <c r="AB51" s="5">
        <v>0.67174900000000004</v>
      </c>
      <c r="AC51" s="5">
        <v>6.9463912511510486</v>
      </c>
      <c r="AD51" s="5">
        <v>2.0555619669327689</v>
      </c>
      <c r="AE51" s="5">
        <v>3.0444234896952738</v>
      </c>
      <c r="AF51" s="5">
        <v>1.5740586823334795</v>
      </c>
      <c r="AG51" s="5">
        <f t="shared" si="3"/>
        <v>54.12087204754318</v>
      </c>
      <c r="AH51" s="8"/>
      <c r="AI51" s="4">
        <v>1996</v>
      </c>
      <c r="AJ51" s="4">
        <v>0</v>
      </c>
      <c r="AK51" s="12" t="s">
        <v>25</v>
      </c>
      <c r="AL51" s="5">
        <v>0.57862227275677314</v>
      </c>
      <c r="AM51" s="5">
        <v>5.4165288736261239</v>
      </c>
      <c r="AN51" s="5">
        <v>5.1815089223548254</v>
      </c>
      <c r="AO51" s="5">
        <v>42.992018000000002</v>
      </c>
      <c r="AP51" s="5">
        <v>3.1484030000000001</v>
      </c>
      <c r="AQ51" s="5">
        <v>6.3664424628644438</v>
      </c>
      <c r="AR51" s="5">
        <v>4.8284979999999997</v>
      </c>
      <c r="AS51" s="5">
        <v>3.0313658461550599</v>
      </c>
      <c r="AT51" s="5">
        <v>3.06671</v>
      </c>
      <c r="AU51" s="5">
        <v>8.2376165651253395</v>
      </c>
      <c r="AV51" s="5">
        <v>4.8813321628005371</v>
      </c>
      <c r="AW51" s="5">
        <v>0.58176600000000001</v>
      </c>
      <c r="AX51" s="5">
        <f t="shared" si="4"/>
        <v>88.310812105683084</v>
      </c>
      <c r="AZ51" s="5">
        <f t="shared" si="5"/>
        <v>380.97711855580815</v>
      </c>
      <c r="BA51" s="5">
        <f t="shared" si="7"/>
        <v>54.12087204754318</v>
      </c>
      <c r="BB51" s="5">
        <f t="shared" si="6"/>
        <v>88.310812105683084</v>
      </c>
      <c r="BC51" s="5">
        <f t="shared" si="8"/>
        <v>523.40880270903438</v>
      </c>
    </row>
    <row r="52" spans="1:56">
      <c r="A52" s="4">
        <v>1997</v>
      </c>
      <c r="B52" s="4">
        <v>0</v>
      </c>
      <c r="C52" s="5">
        <v>6.8968082345906137</v>
      </c>
      <c r="D52" s="5">
        <v>121.04477239233476</v>
      </c>
      <c r="E52" s="5">
        <v>0.8139632892188341</v>
      </c>
      <c r="F52" s="5">
        <v>99.648066359536273</v>
      </c>
      <c r="G52" s="5">
        <v>0.26073000000000002</v>
      </c>
      <c r="H52" s="5">
        <v>12.239530999999999</v>
      </c>
      <c r="I52" s="5">
        <v>13.238512999999999</v>
      </c>
      <c r="J52" s="5">
        <v>1.08362</v>
      </c>
      <c r="K52" s="5">
        <v>5.2448013394495421</v>
      </c>
      <c r="L52" s="5">
        <v>63.155540000000002</v>
      </c>
      <c r="M52" s="39">
        <v>6.6042631462860202</v>
      </c>
      <c r="N52" s="39">
        <v>13.76314989153629</v>
      </c>
      <c r="O52" s="5">
        <v>0.409688</v>
      </c>
      <c r="P52" s="5">
        <f t="shared" si="2"/>
        <v>344.40344665295237</v>
      </c>
      <c r="R52" s="4">
        <v>1997</v>
      </c>
      <c r="S52" s="4">
        <v>0</v>
      </c>
      <c r="T52" s="12" t="s">
        <v>25</v>
      </c>
      <c r="U52" s="5">
        <v>12.829643692227874</v>
      </c>
      <c r="V52" s="5">
        <v>1.4106479454275092</v>
      </c>
      <c r="W52" s="5">
        <v>2.0095244665749878</v>
      </c>
      <c r="X52" s="5">
        <v>5.2298010517696927</v>
      </c>
      <c r="Y52" s="5">
        <v>2.4888759999999999</v>
      </c>
      <c r="Z52" s="5">
        <v>0.72600299999999995</v>
      </c>
      <c r="AA52" s="5">
        <v>0.98536400000000002</v>
      </c>
      <c r="AB52" s="5">
        <v>0.73136699999999999</v>
      </c>
      <c r="AC52" s="5">
        <v>5.5999429807051895</v>
      </c>
      <c r="AD52" s="5">
        <v>1.7143055765837008</v>
      </c>
      <c r="AE52" s="5">
        <v>3.4293853092146689</v>
      </c>
      <c r="AF52" s="5">
        <v>0.4222083199105145</v>
      </c>
      <c r="AG52" s="5">
        <f t="shared" si="3"/>
        <v>37.577069342414134</v>
      </c>
      <c r="AH52" s="8"/>
      <c r="AI52" s="4">
        <v>1997</v>
      </c>
      <c r="AJ52" s="4">
        <v>0</v>
      </c>
      <c r="AK52" s="12" t="s">
        <v>25</v>
      </c>
      <c r="AL52" s="5">
        <v>0.27315335756968112</v>
      </c>
      <c r="AM52" s="5">
        <v>3.6231110263674489</v>
      </c>
      <c r="AN52" s="5">
        <v>4.5254859392133415</v>
      </c>
      <c r="AO52" s="5">
        <v>24.089867000000002</v>
      </c>
      <c r="AP52" s="5">
        <v>1.6139969999999999</v>
      </c>
      <c r="AQ52" s="5">
        <v>4.0815535598634805</v>
      </c>
      <c r="AR52" s="5">
        <v>5.6231489999999997</v>
      </c>
      <c r="AS52" s="5">
        <v>3.7343370845675086</v>
      </c>
      <c r="AT52" s="5">
        <v>2.2324890000000002</v>
      </c>
      <c r="AU52" s="5">
        <v>4.6633208783586664</v>
      </c>
      <c r="AV52" s="5">
        <v>16.91120448821118</v>
      </c>
      <c r="AW52" s="5">
        <v>0.17426878000000001</v>
      </c>
      <c r="AX52" s="5">
        <f t="shared" si="4"/>
        <v>71.545937114151315</v>
      </c>
      <c r="AZ52" s="5">
        <f t="shared" si="5"/>
        <v>344.40344665295237</v>
      </c>
      <c r="BA52" s="5">
        <f t="shared" si="7"/>
        <v>37.577069342414134</v>
      </c>
      <c r="BB52" s="5">
        <f t="shared" si="6"/>
        <v>71.545937114151315</v>
      </c>
      <c r="BC52" s="5">
        <f t="shared" si="8"/>
        <v>453.52645310951777</v>
      </c>
    </row>
    <row r="53" spans="1:56">
      <c r="A53" s="4">
        <v>1998</v>
      </c>
      <c r="B53" s="4">
        <v>0</v>
      </c>
      <c r="C53" s="5">
        <v>14.865653280055335</v>
      </c>
      <c r="D53" s="5">
        <v>84.515326979255391</v>
      </c>
      <c r="E53" s="5">
        <v>137.44917634187067</v>
      </c>
      <c r="F53" s="5">
        <v>13.262234857252636</v>
      </c>
      <c r="G53" s="5">
        <v>3.7888825000000002</v>
      </c>
      <c r="H53" s="5">
        <v>16.404048</v>
      </c>
      <c r="I53" s="5">
        <v>23.629525999999998</v>
      </c>
      <c r="J53" s="5">
        <v>1.824403</v>
      </c>
      <c r="K53" s="5">
        <v>7.9255724495412849</v>
      </c>
      <c r="L53" s="5">
        <v>80.295624000000004</v>
      </c>
      <c r="M53" s="39">
        <v>7.9923812924107063</v>
      </c>
      <c r="N53" s="39">
        <v>2.4837607678060731</v>
      </c>
      <c r="O53" s="5">
        <v>0</v>
      </c>
      <c r="P53" s="5">
        <f t="shared" si="2"/>
        <v>394.43658946819204</v>
      </c>
      <c r="R53" s="4">
        <v>1998</v>
      </c>
      <c r="S53" s="4">
        <v>0</v>
      </c>
      <c r="T53" s="12" t="s">
        <v>25</v>
      </c>
      <c r="U53" s="5">
        <v>14.511841170024862</v>
      </c>
      <c r="V53" s="5">
        <v>2.0007096237789015</v>
      </c>
      <c r="W53" s="5">
        <v>2.2395139555869656</v>
      </c>
      <c r="X53" s="5">
        <v>5.6591539289908264</v>
      </c>
      <c r="Y53" s="5">
        <v>2.3102260000000001</v>
      </c>
      <c r="Z53" s="5">
        <v>0.517258</v>
      </c>
      <c r="AA53" s="5">
        <v>0.66557699999999997</v>
      </c>
      <c r="AB53" s="5">
        <v>0.70513700000000001</v>
      </c>
      <c r="AC53" s="5">
        <v>9.8735764910521731</v>
      </c>
      <c r="AD53" s="5">
        <v>4.2423360906890704</v>
      </c>
      <c r="AE53" s="5">
        <v>12.467552650780339</v>
      </c>
      <c r="AF53" s="5">
        <v>1.5971767562746295</v>
      </c>
      <c r="AG53" s="5">
        <f t="shared" si="3"/>
        <v>56.790058667177767</v>
      </c>
      <c r="AH53" s="8"/>
      <c r="AI53" s="4">
        <v>1998</v>
      </c>
      <c r="AJ53" s="4">
        <v>0</v>
      </c>
      <c r="AK53" s="12" t="s">
        <v>25</v>
      </c>
      <c r="AL53" s="5">
        <v>0.18602006927101475</v>
      </c>
      <c r="AM53" s="5">
        <v>4.2164522862926486</v>
      </c>
      <c r="AN53" s="5">
        <v>3.3504306914066206</v>
      </c>
      <c r="AO53" s="5">
        <v>22.643598000000001</v>
      </c>
      <c r="AP53" s="5">
        <v>1.9283129999999999</v>
      </c>
      <c r="AQ53" s="5">
        <v>4.2972539666778689</v>
      </c>
      <c r="AR53" s="5">
        <v>2.2402310000000001</v>
      </c>
      <c r="AS53" s="5">
        <v>1.6532159211170203</v>
      </c>
      <c r="AT53" s="5">
        <v>1.3512169999999999</v>
      </c>
      <c r="AU53" s="5">
        <v>1.8043628816919173</v>
      </c>
      <c r="AV53" s="5">
        <v>11.299330489482493</v>
      </c>
      <c r="AW53" s="5">
        <v>0.10780966</v>
      </c>
      <c r="AX53" s="5">
        <f t="shared" si="4"/>
        <v>55.078234965939586</v>
      </c>
      <c r="AZ53" s="5">
        <f t="shared" si="5"/>
        <v>394.43658946819204</v>
      </c>
      <c r="BA53" s="5">
        <f t="shared" si="7"/>
        <v>56.790058667177767</v>
      </c>
      <c r="BB53" s="5">
        <f t="shared" si="6"/>
        <v>55.078234965939586</v>
      </c>
      <c r="BC53" s="5">
        <f t="shared" si="8"/>
        <v>506.30488310130943</v>
      </c>
    </row>
    <row r="54" spans="1:56">
      <c r="A54" s="4">
        <v>1999</v>
      </c>
      <c r="B54" s="4">
        <v>0</v>
      </c>
      <c r="C54" s="5">
        <v>6.4166562841395605</v>
      </c>
      <c r="D54" s="5">
        <v>95.281271629434485</v>
      </c>
      <c r="E54" s="5">
        <v>8.3787250011704201E-2</v>
      </c>
      <c r="F54" s="5">
        <v>107.58019706669364</v>
      </c>
      <c r="G54" s="5">
        <v>0.1212955</v>
      </c>
      <c r="H54" s="5">
        <v>17.558391</v>
      </c>
      <c r="I54" s="5">
        <v>12.133309000000001</v>
      </c>
      <c r="J54" s="5">
        <v>0.61429599999999995</v>
      </c>
      <c r="K54" s="5">
        <v>14.003319371559632</v>
      </c>
      <c r="L54" s="5">
        <v>149.91154299999999</v>
      </c>
      <c r="M54" s="39">
        <v>9.2522598849076871</v>
      </c>
      <c r="N54" s="39">
        <v>9.1415896216220283</v>
      </c>
      <c r="O54" s="5">
        <v>0.95415099999999997</v>
      </c>
      <c r="P54" s="5">
        <f t="shared" si="2"/>
        <v>423.05206660836876</v>
      </c>
      <c r="R54" s="4">
        <v>1999</v>
      </c>
      <c r="S54" s="4">
        <v>0</v>
      </c>
      <c r="T54" s="12" t="s">
        <v>25</v>
      </c>
      <c r="U54" s="5">
        <v>12.802370102368149</v>
      </c>
      <c r="V54" s="5">
        <v>1.2634866828461042</v>
      </c>
      <c r="W54" s="5">
        <v>3.3664590675135835</v>
      </c>
      <c r="X54" s="5">
        <v>6.1868466889850993</v>
      </c>
      <c r="Y54" s="5">
        <v>2.3529810000000002</v>
      </c>
      <c r="Z54" s="5">
        <v>1.2418940000000001</v>
      </c>
      <c r="AA54" s="5">
        <v>0.63576275577893293</v>
      </c>
      <c r="AB54" s="5">
        <v>1.07626</v>
      </c>
      <c r="AC54" s="5">
        <v>8.6792251441976234</v>
      </c>
      <c r="AD54" s="5">
        <v>2.056622645825648</v>
      </c>
      <c r="AE54" s="5">
        <v>3.7421872968455125</v>
      </c>
      <c r="AF54" s="5">
        <v>0.59918088734894381</v>
      </c>
      <c r="AG54" s="5">
        <f t="shared" si="3"/>
        <v>44.003276271709595</v>
      </c>
      <c r="AH54" s="8"/>
      <c r="AI54" s="4">
        <v>1999</v>
      </c>
      <c r="AJ54" s="4">
        <v>0</v>
      </c>
      <c r="AK54" s="12" t="s">
        <v>25</v>
      </c>
      <c r="AL54" s="5">
        <v>0.31442110490750086</v>
      </c>
      <c r="AM54" s="5">
        <v>4.1988031317026069</v>
      </c>
      <c r="AN54" s="5">
        <v>4.6889905015963906</v>
      </c>
      <c r="AO54" s="5">
        <v>46.482044999999999</v>
      </c>
      <c r="AP54" s="5">
        <v>4.4622599999999997</v>
      </c>
      <c r="AQ54" s="5">
        <v>6.4412163443637569</v>
      </c>
      <c r="AR54" s="5">
        <v>3.4485440000000001</v>
      </c>
      <c r="AS54" s="5">
        <v>2.3408184910833256</v>
      </c>
      <c r="AT54" s="5">
        <v>1.5695619999999999</v>
      </c>
      <c r="AU54" s="5">
        <v>1.8009244622306759</v>
      </c>
      <c r="AV54" s="5">
        <v>3.8368919809033311</v>
      </c>
      <c r="AW54" s="5">
        <v>6.550803999999999E-2</v>
      </c>
      <c r="AX54" s="5">
        <f t="shared" si="4"/>
        <v>79.6499850567876</v>
      </c>
      <c r="AZ54" s="5">
        <f t="shared" si="5"/>
        <v>423.05206660836876</v>
      </c>
      <c r="BA54" s="5">
        <f t="shared" si="7"/>
        <v>44.003276271709595</v>
      </c>
      <c r="BB54" s="5">
        <f t="shared" si="6"/>
        <v>79.6499850567876</v>
      </c>
      <c r="BC54" s="5">
        <f t="shared" si="8"/>
        <v>546.70532793686596</v>
      </c>
    </row>
    <row r="55" spans="1:56">
      <c r="A55" s="4">
        <v>2000</v>
      </c>
      <c r="B55" s="4">
        <v>0</v>
      </c>
      <c r="C55" s="5">
        <v>17.0394936158755</v>
      </c>
      <c r="D55" s="5">
        <v>115.97985277930482</v>
      </c>
      <c r="E55" s="5">
        <v>88.818879350461287</v>
      </c>
      <c r="F55" s="5">
        <v>1.8133234150951258</v>
      </c>
      <c r="G55" s="5">
        <v>2.3746114999999999</v>
      </c>
      <c r="H55" s="5">
        <v>8.601464</v>
      </c>
      <c r="I55" s="5">
        <v>11.183611000000001</v>
      </c>
      <c r="J55" s="5">
        <v>1.0586770000000001</v>
      </c>
      <c r="K55" s="5">
        <v>10.487300614678899</v>
      </c>
      <c r="L55" s="5">
        <v>50.273181000000001</v>
      </c>
      <c r="M55" s="39">
        <v>13.061659071241397</v>
      </c>
      <c r="N55" s="39">
        <v>6.537279350305683</v>
      </c>
      <c r="O55" s="5">
        <v>0</v>
      </c>
      <c r="P55" s="5">
        <f t="shared" si="2"/>
        <v>327.22933269696273</v>
      </c>
      <c r="R55" s="4">
        <v>2000</v>
      </c>
      <c r="S55" s="4">
        <v>0</v>
      </c>
      <c r="T55" s="12" t="s">
        <v>25</v>
      </c>
      <c r="U55" s="5">
        <v>12.162436570721377</v>
      </c>
      <c r="V55" s="5">
        <v>2.7526140861020578</v>
      </c>
      <c r="W55" s="5">
        <v>6.5427019201765857</v>
      </c>
      <c r="X55" s="5">
        <v>3.9695573887614879</v>
      </c>
      <c r="Y55" s="5">
        <v>2.1800510000000002</v>
      </c>
      <c r="Z55" s="5">
        <v>1.6205400000000001</v>
      </c>
      <c r="AA55" s="5">
        <v>0.68024900481743122</v>
      </c>
      <c r="AB55" s="5">
        <v>1.2766980000000001</v>
      </c>
      <c r="AC55" s="5">
        <v>9.6057459054829195</v>
      </c>
      <c r="AD55" s="5">
        <v>1.596395297309783</v>
      </c>
      <c r="AE55" s="5">
        <v>1.2900308501847533</v>
      </c>
      <c r="AF55" s="5">
        <v>0.50494450626846399</v>
      </c>
      <c r="AG55" s="5">
        <f t="shared" si="3"/>
        <v>44.18196452982486</v>
      </c>
      <c r="AH55" s="8"/>
      <c r="AI55" s="4">
        <v>2000</v>
      </c>
      <c r="AJ55" s="4">
        <v>0</v>
      </c>
      <c r="AK55" s="12" t="s">
        <v>25</v>
      </c>
      <c r="AL55" s="5">
        <v>0.4023720330873265</v>
      </c>
      <c r="AM55" s="5">
        <v>5.7317434119700073</v>
      </c>
      <c r="AN55" s="5">
        <v>3.2283302488531676</v>
      </c>
      <c r="AO55" s="5">
        <v>34.115502999999997</v>
      </c>
      <c r="AP55" s="5">
        <v>3.0540129999999999</v>
      </c>
      <c r="AQ55" s="5">
        <v>4.4682025273338448</v>
      </c>
      <c r="AR55" s="5">
        <v>3.04856160816944</v>
      </c>
      <c r="AS55" s="5">
        <v>1.6400604273723913</v>
      </c>
      <c r="AT55" s="5">
        <v>1.255042</v>
      </c>
      <c r="AU55" s="5">
        <v>5.331400267610813</v>
      </c>
      <c r="AV55" s="5">
        <v>6.924016502231189</v>
      </c>
      <c r="AW55" s="5">
        <v>0.41908695999999995</v>
      </c>
      <c r="AX55" s="5">
        <f t="shared" si="4"/>
        <v>69.618331986628178</v>
      </c>
      <c r="AZ55" s="5">
        <f t="shared" si="5"/>
        <v>327.22933269696273</v>
      </c>
      <c r="BA55" s="5">
        <f t="shared" si="7"/>
        <v>44.18196452982486</v>
      </c>
      <c r="BB55" s="5">
        <f t="shared" si="6"/>
        <v>69.618331986628178</v>
      </c>
      <c r="BC55" s="5">
        <f t="shared" si="8"/>
        <v>441.02962921341577</v>
      </c>
    </row>
    <row r="56" spans="1:56">
      <c r="A56" s="4">
        <v>2001</v>
      </c>
      <c r="B56" s="4">
        <v>0</v>
      </c>
      <c r="C56" s="5">
        <v>4.1058164610988284</v>
      </c>
      <c r="D56" s="5">
        <v>105.83351711867209</v>
      </c>
      <c r="E56" s="5">
        <v>1.3833597018402188</v>
      </c>
      <c r="F56" s="5">
        <v>43.421075370195744</v>
      </c>
      <c r="G56" s="5">
        <v>0.13634199999999999</v>
      </c>
      <c r="H56" s="5">
        <v>12.486067</v>
      </c>
      <c r="I56" s="5">
        <v>10.069051999999999</v>
      </c>
      <c r="J56" s="5">
        <v>0.62608200000000003</v>
      </c>
      <c r="K56" s="5">
        <v>12.589342586308781</v>
      </c>
      <c r="L56" s="5">
        <v>112.83818100000001</v>
      </c>
      <c r="M56" s="39">
        <v>18.026871400612659</v>
      </c>
      <c r="N56" s="39">
        <v>5.045528379846087</v>
      </c>
      <c r="O56" s="5">
        <v>3.5882918403530244</v>
      </c>
      <c r="P56" s="5">
        <f t="shared" si="2"/>
        <v>330.1495268589274</v>
      </c>
      <c r="R56" s="4">
        <v>2001</v>
      </c>
      <c r="S56" s="4">
        <v>0</v>
      </c>
      <c r="T56" s="12" t="s">
        <v>25</v>
      </c>
      <c r="U56" s="5">
        <v>19.500733097000527</v>
      </c>
      <c r="V56" s="5">
        <v>3.0934304219980517</v>
      </c>
      <c r="W56" s="5">
        <v>5.1716972123874427</v>
      </c>
      <c r="X56" s="5">
        <v>6.5754737882163736</v>
      </c>
      <c r="Y56" s="5">
        <v>2.9756369999999999</v>
      </c>
      <c r="Z56" s="5">
        <v>1.252461</v>
      </c>
      <c r="AA56" s="5">
        <v>0.61299385148769447</v>
      </c>
      <c r="AB56" s="5">
        <v>1.372638</v>
      </c>
      <c r="AC56" s="5">
        <v>6.0258907511660409</v>
      </c>
      <c r="AD56" s="5">
        <v>2.0662220944047007</v>
      </c>
      <c r="AE56" s="5">
        <v>3.9065381989459182</v>
      </c>
      <c r="AF56" s="5">
        <v>1.704499308285818</v>
      </c>
      <c r="AG56" s="5">
        <f t="shared" si="3"/>
        <v>54.258214723892557</v>
      </c>
      <c r="AH56" s="8"/>
      <c r="AI56" s="4">
        <v>2001</v>
      </c>
      <c r="AJ56" s="4">
        <v>0</v>
      </c>
      <c r="AK56" s="12" t="s">
        <v>25</v>
      </c>
      <c r="AL56" s="5">
        <v>0.45891480951716374</v>
      </c>
      <c r="AM56" s="5">
        <v>4.6989268604752699</v>
      </c>
      <c r="AN56" s="5">
        <v>3.2951611142857797</v>
      </c>
      <c r="AO56" s="5">
        <v>26.547898</v>
      </c>
      <c r="AP56" s="5">
        <v>3.2342460000000002</v>
      </c>
      <c r="AQ56" s="5">
        <v>4.0426828182741845</v>
      </c>
      <c r="AR56" s="5">
        <v>2.7580531079545456</v>
      </c>
      <c r="AS56" s="5">
        <v>2.1187689854391896</v>
      </c>
      <c r="AT56" s="5">
        <v>1.827078</v>
      </c>
      <c r="AU56" s="5">
        <v>4.6513647820870556</v>
      </c>
      <c r="AV56" s="5">
        <v>8.0996945950384003</v>
      </c>
      <c r="AW56" s="5">
        <v>0.32750059999999998</v>
      </c>
      <c r="AX56" s="5">
        <f t="shared" si="4"/>
        <v>62.060289673071594</v>
      </c>
      <c r="AZ56" s="5">
        <f t="shared" si="5"/>
        <v>330.1495268589274</v>
      </c>
      <c r="BA56" s="5">
        <f t="shared" si="7"/>
        <v>54.258214723892557</v>
      </c>
      <c r="BB56" s="5">
        <f t="shared" si="6"/>
        <v>62.060289673071594</v>
      </c>
      <c r="BC56" s="5">
        <f t="shared" si="8"/>
        <v>446.46803125589156</v>
      </c>
    </row>
    <row r="57" spans="1:56">
      <c r="A57" s="4">
        <v>2002</v>
      </c>
      <c r="B57" s="4">
        <v>0</v>
      </c>
      <c r="C57" s="5">
        <v>14.793634859851243</v>
      </c>
      <c r="D57" s="5">
        <v>86.540981593312878</v>
      </c>
      <c r="E57" s="5">
        <v>82.3297196315213</v>
      </c>
      <c r="F57" s="5">
        <v>4.7412334639440594</v>
      </c>
      <c r="G57" s="5">
        <v>2.6258970000000001</v>
      </c>
      <c r="H57" s="5">
        <v>7.7765449999999996</v>
      </c>
      <c r="I57" s="5">
        <v>20.943718000000001</v>
      </c>
      <c r="J57" s="5">
        <v>2.2310140000000001</v>
      </c>
      <c r="K57" s="5">
        <v>3.0255308102025924</v>
      </c>
      <c r="L57" s="5">
        <v>96.759732</v>
      </c>
      <c r="M57" s="39">
        <v>14.861812654071466</v>
      </c>
      <c r="N57" s="39">
        <v>1.1576561389950926</v>
      </c>
      <c r="O57" s="5">
        <v>4.3999999999999997E-2</v>
      </c>
      <c r="P57" s="5">
        <f t="shared" si="2"/>
        <v>337.83147515189859</v>
      </c>
      <c r="R57" s="4">
        <v>2002</v>
      </c>
      <c r="S57" s="4">
        <v>0</v>
      </c>
      <c r="T57" s="12" t="s">
        <v>25</v>
      </c>
      <c r="U57" s="5">
        <v>12.309863116278541</v>
      </c>
      <c r="V57" s="5">
        <v>3.5568991218643466</v>
      </c>
      <c r="W57" s="5">
        <v>3.902633439040911</v>
      </c>
      <c r="X57" s="5">
        <v>6.3705104144270885</v>
      </c>
      <c r="Y57" s="5">
        <v>1.7153560000000001</v>
      </c>
      <c r="Z57" s="5">
        <v>0.92439700000000002</v>
      </c>
      <c r="AA57" s="5">
        <v>0.87441367591854735</v>
      </c>
      <c r="AB57" s="5">
        <v>0.80816399999999999</v>
      </c>
      <c r="AC57" s="5">
        <v>4.5533566757484571</v>
      </c>
      <c r="AD57" s="5">
        <v>2.6661602336778683</v>
      </c>
      <c r="AE57" s="5">
        <v>4.6440825411599498</v>
      </c>
      <c r="AF57" s="5">
        <v>2.6470782642435586</v>
      </c>
      <c r="AG57" s="5">
        <f t="shared" si="3"/>
        <v>44.972914482359272</v>
      </c>
      <c r="AH57" s="8"/>
      <c r="AI57" s="4">
        <v>2002</v>
      </c>
      <c r="AJ57" s="4">
        <v>0</v>
      </c>
      <c r="AK57" s="12" t="s">
        <v>25</v>
      </c>
      <c r="AL57" s="5">
        <v>0.25475471962696977</v>
      </c>
      <c r="AM57" s="5">
        <v>11.373957957422579</v>
      </c>
      <c r="AN57" s="5">
        <v>1.9697582766996735</v>
      </c>
      <c r="AO57" s="5">
        <v>20.57329</v>
      </c>
      <c r="AP57" s="5">
        <v>2.3570950000000002</v>
      </c>
      <c r="AQ57" s="5">
        <v>2.842606</v>
      </c>
      <c r="AR57" s="5">
        <v>4.0218158623782907</v>
      </c>
      <c r="AS57" s="5">
        <v>1.8776438304488277</v>
      </c>
      <c r="AT57" s="5">
        <v>1.537801</v>
      </c>
      <c r="AU57" s="5">
        <v>3.2481910037196631</v>
      </c>
      <c r="AV57" s="5">
        <v>16.204447143684181</v>
      </c>
      <c r="AW57" s="5">
        <v>0.39202822947597143</v>
      </c>
      <c r="AX57" s="5">
        <f t="shared" si="4"/>
        <v>66.653389023456143</v>
      </c>
      <c r="AZ57" s="5">
        <f t="shared" si="5"/>
        <v>337.83147515189859</v>
      </c>
      <c r="BA57" s="5">
        <f t="shared" si="7"/>
        <v>44.972914482359272</v>
      </c>
      <c r="BB57" s="5">
        <f t="shared" si="6"/>
        <v>66.653389023456143</v>
      </c>
      <c r="BC57" s="5">
        <f t="shared" si="8"/>
        <v>449.45777865771402</v>
      </c>
    </row>
    <row r="58" spans="1:56">
      <c r="A58" s="4">
        <v>2003</v>
      </c>
      <c r="B58" s="4">
        <v>0</v>
      </c>
      <c r="C58" s="5">
        <v>12.504644179568727</v>
      </c>
      <c r="D58" s="5">
        <v>119.46009860154857</v>
      </c>
      <c r="E58" s="5">
        <v>0.73950493986511256</v>
      </c>
      <c r="F58" s="5">
        <v>66.654005391727594</v>
      </c>
      <c r="G58" s="5">
        <v>0.6140795</v>
      </c>
      <c r="H58" s="5">
        <v>14.284749</v>
      </c>
      <c r="I58" s="5">
        <v>13.138615</v>
      </c>
      <c r="J58" s="5">
        <v>0.73530799999999996</v>
      </c>
      <c r="K58" s="5">
        <v>12.689548861837654</v>
      </c>
      <c r="L58" s="5">
        <v>95.296130000000005</v>
      </c>
      <c r="M58" s="39">
        <v>18.593611324465012</v>
      </c>
      <c r="N58" s="39">
        <v>24.143312711393556</v>
      </c>
      <c r="O58" s="5">
        <v>3.2520818181818183</v>
      </c>
      <c r="P58" s="5">
        <f t="shared" si="2"/>
        <v>382.10568932858803</v>
      </c>
      <c r="R58" s="4">
        <v>2003</v>
      </c>
      <c r="S58" s="4">
        <v>0</v>
      </c>
      <c r="T58" s="12" t="s">
        <v>25</v>
      </c>
      <c r="U58" s="5">
        <v>11.089786928800271</v>
      </c>
      <c r="V58" s="5">
        <v>2.0470245344926097</v>
      </c>
      <c r="W58" s="5">
        <v>2.266598522664395</v>
      </c>
      <c r="X58" s="5">
        <v>7.7817959407010644</v>
      </c>
      <c r="Y58" s="5">
        <v>1.603108</v>
      </c>
      <c r="Z58" s="5">
        <v>1.005576</v>
      </c>
      <c r="AA58" s="5">
        <v>0.5694266351220133</v>
      </c>
      <c r="AB58" s="5">
        <v>2.7433987100000001</v>
      </c>
      <c r="AC58" s="5">
        <v>4.3937527275041965</v>
      </c>
      <c r="AD58" s="5">
        <v>3.9243105700134198</v>
      </c>
      <c r="AE58" s="5">
        <v>2.6326085078465495</v>
      </c>
      <c r="AF58" s="5">
        <v>1.5578498690252811</v>
      </c>
      <c r="AG58" s="5">
        <f t="shared" si="3"/>
        <v>41.615236946169802</v>
      </c>
      <c r="AH58" s="8"/>
      <c r="AI58" s="4">
        <v>2003</v>
      </c>
      <c r="AJ58" s="4">
        <v>0</v>
      </c>
      <c r="AK58" s="12" t="s">
        <v>25</v>
      </c>
      <c r="AL58" s="5">
        <v>0.18928415123640108</v>
      </c>
      <c r="AM58" s="5">
        <v>6.4304088659812448</v>
      </c>
      <c r="AN58" s="5">
        <v>3.1115332293813909</v>
      </c>
      <c r="AO58" s="5">
        <v>29.759150999999999</v>
      </c>
      <c r="AP58" s="5">
        <v>2.10867</v>
      </c>
      <c r="AQ58" s="5">
        <v>6.4920106467442782</v>
      </c>
      <c r="AR58" s="5">
        <v>5.6694389796641254</v>
      </c>
      <c r="AS58" s="5">
        <v>2.104631571626455</v>
      </c>
      <c r="AT58" s="5">
        <v>1.6701325536</v>
      </c>
      <c r="AU58" s="5">
        <v>3.8115468354971651</v>
      </c>
      <c r="AV58" s="5">
        <v>7.1059599064653982</v>
      </c>
      <c r="AW58" s="5">
        <v>0.28524910852747248</v>
      </c>
      <c r="AX58" s="5">
        <f t="shared" si="4"/>
        <v>68.73801684872393</v>
      </c>
      <c r="AZ58" s="5">
        <f t="shared" si="5"/>
        <v>382.10568932858803</v>
      </c>
      <c r="BA58" s="5">
        <f t="shared" si="7"/>
        <v>41.615236946169802</v>
      </c>
      <c r="BB58" s="5">
        <f t="shared" si="6"/>
        <v>68.73801684872393</v>
      </c>
      <c r="BC58" s="5">
        <f t="shared" si="8"/>
        <v>492.45894312348179</v>
      </c>
    </row>
    <row r="59" spans="1:56">
      <c r="A59" s="4">
        <v>2004</v>
      </c>
      <c r="B59" s="4">
        <v>0</v>
      </c>
      <c r="C59" s="5">
        <v>6.1316173271230259</v>
      </c>
      <c r="D59" s="5">
        <v>45.845059530452687</v>
      </c>
      <c r="E59" s="5">
        <v>85.221451302314406</v>
      </c>
      <c r="F59" s="5">
        <v>22.788410555443413</v>
      </c>
      <c r="G59" s="5">
        <v>7.2300805714285712</v>
      </c>
      <c r="H59" s="5">
        <v>16.626453000000001</v>
      </c>
      <c r="I59" s="5">
        <v>26.863732980000002</v>
      </c>
      <c r="J59" s="5">
        <v>5.3381384463455275</v>
      </c>
      <c r="K59" s="5">
        <v>8.6614244554300086</v>
      </c>
      <c r="L59" s="5">
        <v>83.657641999999996</v>
      </c>
      <c r="M59" s="39">
        <v>9.3303812833521356</v>
      </c>
      <c r="N59" s="39">
        <v>1.7816530069635086</v>
      </c>
      <c r="O59" s="5">
        <v>4.3999999999999997E-2</v>
      </c>
      <c r="P59" s="5">
        <f t="shared" si="2"/>
        <v>319.52004445885331</v>
      </c>
      <c r="R59" s="4">
        <v>2004</v>
      </c>
      <c r="S59" s="4">
        <v>0</v>
      </c>
      <c r="T59" s="12" t="s">
        <v>25</v>
      </c>
      <c r="U59" s="5">
        <v>15.3561118428409</v>
      </c>
      <c r="V59" s="5">
        <v>2.1118984770981633</v>
      </c>
      <c r="W59" s="5">
        <v>1.9436189407788629</v>
      </c>
      <c r="X59" s="5">
        <v>6.8153438220048486</v>
      </c>
      <c r="Y59" s="5">
        <v>1.9761420000000001</v>
      </c>
      <c r="Z59" s="5">
        <v>1.71358601</v>
      </c>
      <c r="AA59" s="5">
        <v>1.0362684910375444</v>
      </c>
      <c r="AB59" s="5">
        <v>0.54831176999999998</v>
      </c>
      <c r="AC59" s="5">
        <v>6.8703323883172605</v>
      </c>
      <c r="AD59" s="5">
        <v>3.6028187380556309</v>
      </c>
      <c r="AE59" s="5">
        <v>6.3054565632046664</v>
      </c>
      <c r="AF59" s="5">
        <v>2.5168085671347482</v>
      </c>
      <c r="AG59" s="5">
        <f t="shared" si="3"/>
        <v>50.79669761047262</v>
      </c>
      <c r="AH59" s="8"/>
      <c r="AI59" s="4">
        <v>2004</v>
      </c>
      <c r="AJ59" s="4">
        <v>0</v>
      </c>
      <c r="AK59" s="12" t="s">
        <v>25</v>
      </c>
      <c r="AL59" s="5">
        <v>9.2407694118930891E-2</v>
      </c>
      <c r="AM59" s="5">
        <v>6.6558693027179316</v>
      </c>
      <c r="AN59" s="5">
        <v>2.370070175279273</v>
      </c>
      <c r="AO59" s="5">
        <v>48.717615000000002</v>
      </c>
      <c r="AP59" s="5">
        <v>1.7246330000000001</v>
      </c>
      <c r="AQ59" s="5">
        <v>5.7358209999999996</v>
      </c>
      <c r="AR59" s="5">
        <v>6.224189014017151</v>
      </c>
      <c r="AS59" s="5">
        <v>2.0398624688343174</v>
      </c>
      <c r="AT59" s="5">
        <v>1.9157518352</v>
      </c>
      <c r="AU59" s="5">
        <v>2.7362597119566621</v>
      </c>
      <c r="AV59" s="5">
        <v>7.4394538691816416</v>
      </c>
      <c r="AW59" s="5">
        <v>0.43403506397122082</v>
      </c>
      <c r="AX59" s="5">
        <f t="shared" si="4"/>
        <v>86.085968135277142</v>
      </c>
      <c r="AZ59" s="5">
        <f t="shared" si="5"/>
        <v>319.52004445885331</v>
      </c>
      <c r="BA59" s="5">
        <f t="shared" si="7"/>
        <v>50.79669761047262</v>
      </c>
      <c r="BB59" s="5">
        <f t="shared" si="6"/>
        <v>86.085968135277142</v>
      </c>
      <c r="BC59" s="5">
        <f t="shared" si="8"/>
        <v>456.40271020460307</v>
      </c>
    </row>
    <row r="60" spans="1:56">
      <c r="A60" s="4">
        <v>2005</v>
      </c>
      <c r="B60" s="4">
        <v>0</v>
      </c>
      <c r="C60" s="5">
        <v>8.6709950766448767</v>
      </c>
      <c r="D60" s="5">
        <v>137.76372060050488</v>
      </c>
      <c r="E60" s="5">
        <v>23.881743470768388</v>
      </c>
      <c r="F60" s="5">
        <v>100.45039618725569</v>
      </c>
      <c r="G60" s="5">
        <v>2.641842408624997</v>
      </c>
      <c r="H60" s="5">
        <v>16.986246999999999</v>
      </c>
      <c r="I60" s="5">
        <v>20.471087880000002</v>
      </c>
      <c r="J60" s="5">
        <v>4.481898874936495</v>
      </c>
      <c r="K60" s="5">
        <v>25.848882886500604</v>
      </c>
      <c r="L60" s="5">
        <v>107.49798800000001</v>
      </c>
      <c r="M60" s="39">
        <v>18.036890905423174</v>
      </c>
      <c r="N60" s="39">
        <v>25.350080755517492</v>
      </c>
      <c r="O60" s="5">
        <v>1.937918</v>
      </c>
      <c r="P60" s="5">
        <f t="shared" si="2"/>
        <v>494.0196920461766</v>
      </c>
      <c r="R60" s="4">
        <v>2005</v>
      </c>
      <c r="S60" s="4">
        <v>0</v>
      </c>
      <c r="T60" s="12" t="s">
        <v>25</v>
      </c>
      <c r="U60" s="5">
        <v>9.1584751462343679</v>
      </c>
      <c r="V60" s="5">
        <v>2.9926319279977958</v>
      </c>
      <c r="W60" s="5">
        <v>4.5088308402817603</v>
      </c>
      <c r="X60" s="5">
        <v>11.854681043803888</v>
      </c>
      <c r="Y60" s="5">
        <v>2.3757069999999998</v>
      </c>
      <c r="Z60" s="5">
        <v>0.74853905000000009</v>
      </c>
      <c r="AA60" s="5">
        <v>0.59655312282361594</v>
      </c>
      <c r="AB60" s="5">
        <v>0.51171244999999999</v>
      </c>
      <c r="AC60" s="5">
        <v>7.6116760000000001</v>
      </c>
      <c r="AD60" s="5">
        <v>2.1250598298394339</v>
      </c>
      <c r="AE60" s="5">
        <v>5.321900812523304</v>
      </c>
      <c r="AF60" s="5">
        <v>0.84883902333711714</v>
      </c>
      <c r="AG60" s="5">
        <f t="shared" si="3"/>
        <v>48.65460624684129</v>
      </c>
      <c r="AH60" s="8"/>
      <c r="AI60" s="4">
        <v>2005</v>
      </c>
      <c r="AJ60" s="4">
        <v>0</v>
      </c>
      <c r="AK60" s="12" t="s">
        <v>25</v>
      </c>
      <c r="AL60" s="5">
        <v>0.68148745633335706</v>
      </c>
      <c r="AM60" s="5">
        <v>9.2861218885048569</v>
      </c>
      <c r="AN60" s="5">
        <v>3.0009282039267027</v>
      </c>
      <c r="AO60" s="5">
        <v>45.193038999999999</v>
      </c>
      <c r="AP60" s="5">
        <v>2.045602174876068</v>
      </c>
      <c r="AQ60" s="5">
        <v>4.3701629999999998</v>
      </c>
      <c r="AR60" s="5">
        <v>6.9278701282932413</v>
      </c>
      <c r="AS60" s="5">
        <v>2.1627134647687423</v>
      </c>
      <c r="AT60" s="5">
        <v>1.6937029536000001</v>
      </c>
      <c r="AU60" s="5">
        <v>2.0905303854267476</v>
      </c>
      <c r="AV60" s="5">
        <v>6.9661079851567926</v>
      </c>
      <c r="AW60" s="5">
        <v>0.17179563261135852</v>
      </c>
      <c r="AX60" s="5">
        <f t="shared" si="4"/>
        <v>84.590062273497864</v>
      </c>
      <c r="AZ60" s="5">
        <f t="shared" si="5"/>
        <v>494.0196920461766</v>
      </c>
      <c r="BA60" s="5">
        <f t="shared" si="7"/>
        <v>48.65460624684129</v>
      </c>
      <c r="BB60" s="5">
        <f t="shared" si="6"/>
        <v>84.590062273497864</v>
      </c>
      <c r="BC60" s="5">
        <f t="shared" si="8"/>
        <v>627.26436056651573</v>
      </c>
    </row>
    <row r="61" spans="1:56">
      <c r="A61" s="4">
        <v>2006</v>
      </c>
      <c r="B61" s="4">
        <v>0</v>
      </c>
      <c r="C61" s="5">
        <v>4.749173703372831</v>
      </c>
      <c r="D61" s="5">
        <v>83.483802816583207</v>
      </c>
      <c r="E61" s="5">
        <v>60.208855241048624</v>
      </c>
      <c r="F61" s="5">
        <v>29.129787304559418</v>
      </c>
      <c r="G61" s="5">
        <v>3.7045262857142855</v>
      </c>
      <c r="H61" s="5">
        <v>8.2176399999999994</v>
      </c>
      <c r="I61" s="5">
        <v>33.928102000000003</v>
      </c>
      <c r="J61" s="5">
        <v>2.7996780000000001</v>
      </c>
      <c r="K61" s="5">
        <v>5.5287046891176921</v>
      </c>
      <c r="L61" s="5">
        <v>36.784103000000002</v>
      </c>
      <c r="M61" s="39">
        <v>2.9435552089310342</v>
      </c>
      <c r="N61" s="39">
        <v>0.74210253079318489</v>
      </c>
      <c r="O61" s="5">
        <v>4.3999999999999997E-2</v>
      </c>
      <c r="P61" s="5">
        <f t="shared" si="2"/>
        <v>272.26403078012027</v>
      </c>
      <c r="R61" s="4">
        <v>2006</v>
      </c>
      <c r="S61" s="4">
        <v>0</v>
      </c>
      <c r="T61" s="12" t="s">
        <v>25</v>
      </c>
      <c r="U61" s="5">
        <v>17.772738173402484</v>
      </c>
      <c r="V61" s="5">
        <v>5.2984112780332113</v>
      </c>
      <c r="W61" s="5">
        <v>4.522948258975366</v>
      </c>
      <c r="X61" s="5">
        <v>8.7460574642857143</v>
      </c>
      <c r="Y61" s="5">
        <v>2.8736232000000004</v>
      </c>
      <c r="Z61" s="5">
        <v>1.85389925</v>
      </c>
      <c r="AA61" s="5">
        <v>0.59529997471999996</v>
      </c>
      <c r="AB61" s="5">
        <v>0.71280345000000023</v>
      </c>
      <c r="AC61" s="5">
        <v>1.6051328279999999</v>
      </c>
      <c r="AD61" s="5">
        <v>1.9212599030332085</v>
      </c>
      <c r="AE61" s="5">
        <v>4.6397229721538116</v>
      </c>
      <c r="AF61" s="5">
        <v>1.9625801319243943</v>
      </c>
      <c r="AG61" s="5">
        <f t="shared" si="3"/>
        <v>52.504476884528195</v>
      </c>
      <c r="AH61" s="8"/>
      <c r="AI61" s="4">
        <v>2006</v>
      </c>
      <c r="AJ61" s="4">
        <v>0</v>
      </c>
      <c r="AK61" s="12" t="s">
        <v>25</v>
      </c>
      <c r="AL61" s="5">
        <v>0.73562899999999998</v>
      </c>
      <c r="AM61" s="5">
        <v>8.2349019999999999</v>
      </c>
      <c r="AN61" s="5">
        <v>3.3565140000000002</v>
      </c>
      <c r="AO61" s="5">
        <v>43.915313775408563</v>
      </c>
      <c r="AP61" s="5">
        <v>2.2597839999999998</v>
      </c>
      <c r="AQ61" s="5">
        <v>2.4490609999999999</v>
      </c>
      <c r="AR61" s="5">
        <v>3.4415015736434107</v>
      </c>
      <c r="AS61" s="5">
        <v>1.4696765365798767</v>
      </c>
      <c r="AT61" s="5">
        <v>1.5481817069999999</v>
      </c>
      <c r="AU61" s="5">
        <v>3.899633509037844</v>
      </c>
      <c r="AV61" s="5">
        <v>13.087902851202472</v>
      </c>
      <c r="AW61" s="5">
        <v>0.36738736239157826</v>
      </c>
      <c r="AX61" s="5">
        <f t="shared" si="4"/>
        <v>84.765487315263741</v>
      </c>
      <c r="AZ61" s="5">
        <f t="shared" si="5"/>
        <v>272.26403078012027</v>
      </c>
      <c r="BA61" s="5">
        <f t="shared" si="7"/>
        <v>52.504476884528195</v>
      </c>
      <c r="BB61" s="5">
        <f t="shared" si="6"/>
        <v>84.765487315263741</v>
      </c>
      <c r="BC61" s="5">
        <f t="shared" si="8"/>
        <v>409.53399497991217</v>
      </c>
    </row>
    <row r="62" spans="1:56">
      <c r="A62" s="4">
        <v>2007</v>
      </c>
      <c r="B62" s="4">
        <v>0</v>
      </c>
      <c r="C62" s="5">
        <v>13.08923497043889</v>
      </c>
      <c r="D62" s="5">
        <v>162.40205781899837</v>
      </c>
      <c r="E62" s="5">
        <v>13.666459501909625</v>
      </c>
      <c r="F62" s="5">
        <v>101.07004866162346</v>
      </c>
      <c r="G62" s="5">
        <v>0.152</v>
      </c>
      <c r="H62" s="5">
        <v>14.1896</v>
      </c>
      <c r="I62" s="5">
        <v>19.785124</v>
      </c>
      <c r="J62" s="5">
        <v>1.887211</v>
      </c>
      <c r="K62" s="5">
        <v>14.344497874331925</v>
      </c>
      <c r="L62" s="5">
        <v>87.694339301321762</v>
      </c>
      <c r="M62" s="39">
        <v>11.277552041877358</v>
      </c>
      <c r="N62" s="39">
        <v>11.021735717449889</v>
      </c>
      <c r="O62" s="5">
        <v>3.1831290000000001</v>
      </c>
      <c r="P62" s="5">
        <f t="shared" si="2"/>
        <v>453.76298988795122</v>
      </c>
      <c r="R62" s="4">
        <v>2007</v>
      </c>
      <c r="S62" s="4">
        <v>0</v>
      </c>
      <c r="T62" s="12" t="s">
        <v>25</v>
      </c>
      <c r="U62" s="5">
        <v>17.617084341300131</v>
      </c>
      <c r="V62" s="5">
        <v>4.3036496894342786</v>
      </c>
      <c r="W62" s="5">
        <v>4.6354124111418615</v>
      </c>
      <c r="X62" s="5">
        <v>8.6878223333333331</v>
      </c>
      <c r="Y62" s="5">
        <v>2.8650943999999998</v>
      </c>
      <c r="Z62" s="5">
        <v>0.84071050000000003</v>
      </c>
      <c r="AA62" s="5">
        <v>0.61275047896000001</v>
      </c>
      <c r="AB62" s="5">
        <v>0.67086779999999979</v>
      </c>
      <c r="AC62" s="5">
        <v>3.3494507360000001</v>
      </c>
      <c r="AD62" s="5">
        <v>1.1188996687986785</v>
      </c>
      <c r="AE62" s="5">
        <v>2.521042396773725</v>
      </c>
      <c r="AF62" s="5">
        <v>1.4847355710304799</v>
      </c>
      <c r="AG62" s="5">
        <f t="shared" si="3"/>
        <v>48.707520326772475</v>
      </c>
      <c r="AH62" s="8"/>
      <c r="AI62" s="4">
        <v>2007</v>
      </c>
      <c r="AJ62" s="4">
        <v>0</v>
      </c>
      <c r="AK62" s="12" t="s">
        <v>25</v>
      </c>
      <c r="AL62" s="5">
        <v>0.42045100000000002</v>
      </c>
      <c r="AM62" s="5">
        <v>13.574702</v>
      </c>
      <c r="AN62" s="5">
        <v>4.1351449999999996</v>
      </c>
      <c r="AO62" s="5">
        <v>45.403347386157904</v>
      </c>
      <c r="AP62" s="5">
        <v>1.99088</v>
      </c>
      <c r="AQ62" s="5">
        <v>3.0626829999999998</v>
      </c>
      <c r="AR62" s="5">
        <v>5.4122230946638528</v>
      </c>
      <c r="AS62" s="5">
        <v>1.8849905939784855</v>
      </c>
      <c r="AT62" s="5">
        <v>1.9635211690000001</v>
      </c>
      <c r="AU62" s="5">
        <v>2.5319106936724318</v>
      </c>
      <c r="AV62" s="5">
        <v>1.7113979362828238</v>
      </c>
      <c r="AW62" s="5">
        <v>0.10538679239157832</v>
      </c>
      <c r="AX62" s="5">
        <f t="shared" si="4"/>
        <v>82.196638666147081</v>
      </c>
      <c r="AZ62" s="5">
        <f t="shared" si="5"/>
        <v>453.76298988795122</v>
      </c>
      <c r="BA62" s="5">
        <f t="shared" si="7"/>
        <v>48.707520326772475</v>
      </c>
      <c r="BB62" s="5">
        <f t="shared" si="6"/>
        <v>82.196638666147081</v>
      </c>
      <c r="BC62" s="5">
        <f t="shared" si="8"/>
        <v>584.66714888087074</v>
      </c>
    </row>
    <row r="63" spans="1:56" s="10" customFormat="1">
      <c r="A63" s="4">
        <v>2008</v>
      </c>
      <c r="B63" s="4">
        <v>0</v>
      </c>
      <c r="C63" s="5">
        <v>6.2311291803295523</v>
      </c>
      <c r="D63" s="5">
        <v>93.668101179492368</v>
      </c>
      <c r="E63" s="5">
        <v>69.835824051754329</v>
      </c>
      <c r="F63" s="5">
        <v>11.984329292171449</v>
      </c>
      <c r="G63" s="5">
        <v>3.7045262857142855</v>
      </c>
      <c r="H63" s="5">
        <v>19.9833</v>
      </c>
      <c r="I63" s="5">
        <v>10.187922</v>
      </c>
      <c r="J63" s="5">
        <v>1.2310000000000001</v>
      </c>
      <c r="K63" s="5">
        <v>3.9008033032065397</v>
      </c>
      <c r="L63" s="5">
        <v>39.638474000000002</v>
      </c>
      <c r="M63" s="39">
        <v>3.1608055464293807</v>
      </c>
      <c r="N63" s="39">
        <v>0.67125067840194952</v>
      </c>
      <c r="O63" s="5">
        <v>4.3999999999999997E-2</v>
      </c>
      <c r="P63" s="5">
        <f t="shared" si="2"/>
        <v>264.24146551749993</v>
      </c>
      <c r="R63" s="4">
        <v>2008</v>
      </c>
      <c r="S63" s="4">
        <v>0</v>
      </c>
      <c r="T63" s="38" t="s">
        <v>25</v>
      </c>
      <c r="U63" s="5">
        <v>18.789614151977137</v>
      </c>
      <c r="V63" s="5">
        <v>3.8124040306956779</v>
      </c>
      <c r="W63" s="5">
        <v>5.0197764776582607</v>
      </c>
      <c r="X63" s="5">
        <v>7.4680798928571424</v>
      </c>
      <c r="Y63" s="5">
        <v>2.3413702000000001</v>
      </c>
      <c r="Z63" s="5">
        <v>1.0588837499999999</v>
      </c>
      <c r="AA63" s="5">
        <v>0.57650712399999993</v>
      </c>
      <c r="AB63" s="5">
        <v>0.30522154000000001</v>
      </c>
      <c r="AC63" s="5">
        <v>1.9140308049999999</v>
      </c>
      <c r="AD63" s="29">
        <v>0.65055175415110711</v>
      </c>
      <c r="AE63" s="29">
        <v>2.344818073151703</v>
      </c>
      <c r="AF63" s="5">
        <v>0.90440659996512607</v>
      </c>
      <c r="AG63" s="29">
        <f t="shared" si="3"/>
        <v>45.185664399456158</v>
      </c>
      <c r="AI63" s="4">
        <v>2008</v>
      </c>
      <c r="AJ63" s="4">
        <v>0</v>
      </c>
      <c r="AK63" s="38" t="s">
        <v>25</v>
      </c>
      <c r="AL63" s="5">
        <v>0.38964650000000001</v>
      </c>
      <c r="AM63" s="5">
        <v>9.9579282500000001</v>
      </c>
      <c r="AN63" s="5">
        <v>4.0681510000000003</v>
      </c>
      <c r="AO63" s="5">
        <v>43.436617168720275</v>
      </c>
      <c r="AP63" s="5">
        <v>1.5189630000000001</v>
      </c>
      <c r="AQ63" s="5">
        <v>2.4304299999999999</v>
      </c>
      <c r="AR63" s="5">
        <v>4.680119803361344</v>
      </c>
      <c r="AS63" s="5">
        <v>0.32629799016162753</v>
      </c>
      <c r="AT63" s="5">
        <v>0.89592166900000003</v>
      </c>
      <c r="AU63" s="29">
        <v>2.8258694822338213</v>
      </c>
      <c r="AV63" s="29">
        <v>2.2508089821402355</v>
      </c>
      <c r="AW63" s="5">
        <v>0.24340492239157832</v>
      </c>
      <c r="AX63" s="29">
        <f t="shared" si="4"/>
        <v>73.024158768008888</v>
      </c>
      <c r="AZ63" s="29">
        <f t="shared" si="5"/>
        <v>264.24146551749993</v>
      </c>
      <c r="BA63" s="29">
        <f t="shared" si="7"/>
        <v>45.185664399456158</v>
      </c>
      <c r="BB63" s="29">
        <f t="shared" si="6"/>
        <v>73.024158768008888</v>
      </c>
      <c r="BC63" s="29">
        <f t="shared" si="8"/>
        <v>382.45128868496499</v>
      </c>
      <c r="BD63" s="66"/>
    </row>
    <row r="64" spans="1:56" s="10" customFormat="1">
      <c r="A64" s="4">
        <v>2009</v>
      </c>
      <c r="B64" s="4">
        <v>0</v>
      </c>
      <c r="C64" s="5">
        <v>9.7511594603887275</v>
      </c>
      <c r="D64" s="5">
        <v>218.45604433822814</v>
      </c>
      <c r="E64" s="5">
        <v>4.5023824156255268</v>
      </c>
      <c r="F64" s="5">
        <v>199.65662019191777</v>
      </c>
      <c r="G64" s="5">
        <v>0.152</v>
      </c>
      <c r="H64" s="5">
        <v>13.9282</v>
      </c>
      <c r="I64" s="5">
        <v>24.275627000000004</v>
      </c>
      <c r="J64" s="5">
        <v>2.7486470000000001</v>
      </c>
      <c r="K64" s="5">
        <v>6.2401856617874358</v>
      </c>
      <c r="L64" s="5">
        <v>69.079038737918211</v>
      </c>
      <c r="M64" s="39">
        <v>23.659556952739596</v>
      </c>
      <c r="N64" s="39">
        <v>9.7952830924732641</v>
      </c>
      <c r="O64" s="5">
        <v>10.265625</v>
      </c>
      <c r="P64" s="5">
        <f t="shared" si="2"/>
        <v>592.51036985107862</v>
      </c>
      <c r="R64" s="4">
        <v>2009</v>
      </c>
      <c r="S64" s="4">
        <v>0</v>
      </c>
      <c r="T64" s="38" t="s">
        <v>25</v>
      </c>
      <c r="U64" s="5">
        <v>37.062236254318918</v>
      </c>
      <c r="V64" s="5">
        <v>3.2300869339666907</v>
      </c>
      <c r="W64" s="5">
        <v>4.7740709705686069</v>
      </c>
      <c r="X64" s="5">
        <v>7.320542273809524</v>
      </c>
      <c r="Y64" s="5">
        <v>3.0959692000000003</v>
      </c>
      <c r="Z64" s="5">
        <v>1.16900325</v>
      </c>
      <c r="AA64" s="5">
        <v>0.6194622113599999</v>
      </c>
      <c r="AB64" s="5">
        <v>0.42259995000000017</v>
      </c>
      <c r="AC64" s="5">
        <v>1.5989650879999999</v>
      </c>
      <c r="AD64" s="29">
        <v>1.0177984879727657</v>
      </c>
      <c r="AE64" s="29">
        <v>2.2207785096395232</v>
      </c>
      <c r="AF64" s="5">
        <v>0.5519653809769719</v>
      </c>
      <c r="AG64" s="29">
        <f t="shared" si="3"/>
        <v>63.083478510613006</v>
      </c>
      <c r="AI64" s="4">
        <v>2009</v>
      </c>
      <c r="AJ64" s="4">
        <v>0</v>
      </c>
      <c r="AK64" s="38" t="s">
        <v>25</v>
      </c>
      <c r="AL64" s="5">
        <v>0.36563600000000002</v>
      </c>
      <c r="AM64" s="5">
        <v>8.3923810000000003</v>
      </c>
      <c r="AN64" s="5">
        <v>5.8743970000000001</v>
      </c>
      <c r="AO64" s="5">
        <v>43.251510574071951</v>
      </c>
      <c r="AP64" s="5">
        <v>2.2486030000000001</v>
      </c>
      <c r="AQ64" s="5">
        <v>2.5901299999999998</v>
      </c>
      <c r="AR64" s="5">
        <v>4.5029019318181813</v>
      </c>
      <c r="AS64" s="5">
        <v>0.80559460781407599</v>
      </c>
      <c r="AT64" s="5">
        <v>1.2517496379999997</v>
      </c>
      <c r="AU64" s="29">
        <v>1.8018694536648068</v>
      </c>
      <c r="AV64" s="29">
        <v>2.2892890804377508</v>
      </c>
      <c r="AW64" s="5">
        <v>0.21044511292729259</v>
      </c>
      <c r="AX64" s="29">
        <f t="shared" si="4"/>
        <v>73.584507398734075</v>
      </c>
      <c r="AZ64" s="29">
        <f t="shared" si="5"/>
        <v>592.51036985107862</v>
      </c>
      <c r="BA64" s="29">
        <f t="shared" si="7"/>
        <v>63.083478510613006</v>
      </c>
      <c r="BB64" s="29">
        <f t="shared" si="6"/>
        <v>73.584507398734075</v>
      </c>
      <c r="BC64" s="29">
        <f t="shared" si="8"/>
        <v>729.17835576042569</v>
      </c>
      <c r="BD64" s="66"/>
    </row>
    <row r="65" spans="1:56" s="10" customFormat="1">
      <c r="A65" s="4">
        <v>2010</v>
      </c>
      <c r="B65" s="4">
        <v>0</v>
      </c>
      <c r="C65" s="29">
        <v>6.9211538320564534</v>
      </c>
      <c r="D65" s="29">
        <v>90.391285312346938</v>
      </c>
      <c r="E65" s="29">
        <v>104.879740390702</v>
      </c>
      <c r="F65" s="29">
        <v>14.415949073788008</v>
      </c>
      <c r="G65" s="29">
        <v>4.6791919999999996</v>
      </c>
      <c r="H65" s="29">
        <v>2.6613000000000002</v>
      </c>
      <c r="I65" s="29">
        <v>9.6653470000000006</v>
      </c>
      <c r="J65" s="29">
        <v>0.64091100000000001</v>
      </c>
      <c r="K65" s="29">
        <v>7.8993602385627772</v>
      </c>
      <c r="L65" s="29">
        <v>51.460141994836846</v>
      </c>
      <c r="M65" s="39">
        <v>7.0064049893986651</v>
      </c>
      <c r="N65" s="39">
        <v>1.7335196598180427</v>
      </c>
      <c r="O65" s="29">
        <v>4.3999999999999997E-2</v>
      </c>
      <c r="P65" s="5">
        <f t="shared" si="2"/>
        <v>302.39830549150969</v>
      </c>
      <c r="R65" s="4">
        <v>2010</v>
      </c>
      <c r="S65" s="4">
        <v>0</v>
      </c>
      <c r="T65" s="38" t="s">
        <v>25</v>
      </c>
      <c r="U65" s="29">
        <v>33.845914668311806</v>
      </c>
      <c r="V65" s="29">
        <v>5.0087923896859774</v>
      </c>
      <c r="W65" s="29">
        <v>4.1466561230674932</v>
      </c>
      <c r="X65" s="29">
        <v>8.8905874047619076</v>
      </c>
      <c r="Y65" s="29">
        <v>1.6911529999999999</v>
      </c>
      <c r="Z65" s="29">
        <v>0.87462024999999999</v>
      </c>
      <c r="AA65" s="29">
        <v>0.81544479743999998</v>
      </c>
      <c r="AB65" s="29">
        <v>0.86269103000000025</v>
      </c>
      <c r="AC65" s="29">
        <v>3.2397279919999997</v>
      </c>
      <c r="AD65" s="29">
        <v>0.65801257151456294</v>
      </c>
      <c r="AE65" s="29">
        <v>1.1432162650434026</v>
      </c>
      <c r="AF65" s="29">
        <v>0.87938993119861297</v>
      </c>
      <c r="AG65" s="29">
        <f t="shared" si="3"/>
        <v>62.05620642302376</v>
      </c>
      <c r="AI65" s="4">
        <v>2010</v>
      </c>
      <c r="AJ65" s="4">
        <v>0</v>
      </c>
      <c r="AK65" s="38" t="s">
        <v>25</v>
      </c>
      <c r="AL65" s="29">
        <v>0.45506000000000002</v>
      </c>
      <c r="AM65" s="29">
        <v>8.6538000000000004</v>
      </c>
      <c r="AN65" s="29">
        <v>5.7159410000000008</v>
      </c>
      <c r="AO65" s="29">
        <v>41.433811176008312</v>
      </c>
      <c r="AP65" s="29">
        <v>2.4118620000000002</v>
      </c>
      <c r="AQ65" s="29">
        <v>2.2079300000000002</v>
      </c>
      <c r="AR65" s="29">
        <v>5.1911400560466756</v>
      </c>
      <c r="AS65" s="29">
        <v>1.1913000620155036</v>
      </c>
      <c r="AT65" s="29">
        <v>1.10043622</v>
      </c>
      <c r="AU65" s="29">
        <v>1.8675685676488396</v>
      </c>
      <c r="AV65" s="29">
        <v>31.514026655982274</v>
      </c>
      <c r="AW65" s="29">
        <v>0.48990068362234745</v>
      </c>
      <c r="AX65" s="29">
        <f t="shared" si="4"/>
        <v>102.23277642132396</v>
      </c>
      <c r="AZ65" s="29">
        <f t="shared" si="5"/>
        <v>302.39830549150969</v>
      </c>
      <c r="BA65" s="29">
        <f t="shared" si="7"/>
        <v>62.05620642302376</v>
      </c>
      <c r="BB65" s="29">
        <f t="shared" si="6"/>
        <v>102.23277642132396</v>
      </c>
      <c r="BC65" s="29">
        <f t="shared" si="8"/>
        <v>466.68728833585737</v>
      </c>
      <c r="BD65" s="66"/>
    </row>
    <row r="66" spans="1:56" s="10" customFormat="1">
      <c r="A66" s="37">
        <f>A65+1</f>
        <v>2011</v>
      </c>
      <c r="B66" s="4">
        <v>0</v>
      </c>
      <c r="C66" s="29">
        <v>5.1752001129695255</v>
      </c>
      <c r="D66" s="29">
        <v>180.74287477605637</v>
      </c>
      <c r="E66" s="29">
        <v>5.2310886995501829</v>
      </c>
      <c r="F66" s="29">
        <v>222.60230972196322</v>
      </c>
      <c r="G66" s="29">
        <v>0.152</v>
      </c>
      <c r="H66" s="29">
        <v>10.16736</v>
      </c>
      <c r="I66" s="29">
        <v>17.239098000000002</v>
      </c>
      <c r="J66" s="29">
        <v>0.790246</v>
      </c>
      <c r="K66" s="29">
        <v>16.975186774163038</v>
      </c>
      <c r="L66" s="29">
        <v>101.67350340061995</v>
      </c>
      <c r="M66" s="39">
        <v>4.5699108496788226</v>
      </c>
      <c r="N66" s="39">
        <v>24.437060435947998</v>
      </c>
      <c r="O66" s="29">
        <v>5.6585292146318098</v>
      </c>
      <c r="P66" s="5">
        <f t="shared" si="2"/>
        <v>595.41436798558095</v>
      </c>
      <c r="R66" s="37">
        <f>R65+1</f>
        <v>2011</v>
      </c>
      <c r="S66" s="4">
        <v>0</v>
      </c>
      <c r="T66" s="38" t="s">
        <v>25</v>
      </c>
      <c r="U66" s="29">
        <v>24.03467571594366</v>
      </c>
      <c r="V66" s="29">
        <v>5.6208684682537857</v>
      </c>
      <c r="W66" s="29">
        <v>3.6065571361997848</v>
      </c>
      <c r="X66" s="29">
        <v>11.138507714285714</v>
      </c>
      <c r="Y66" s="29">
        <v>2.4738660000000001</v>
      </c>
      <c r="Z66" s="29">
        <v>0.9853345</v>
      </c>
      <c r="AA66" s="29">
        <v>0.68255249592</v>
      </c>
      <c r="AB66" s="29">
        <v>0.79719020000000018</v>
      </c>
      <c r="AC66" s="29">
        <v>2.9963296129999999</v>
      </c>
      <c r="AD66" s="29">
        <v>1.8457278016517447</v>
      </c>
      <c r="AE66" s="29">
        <v>5.2708062407369392</v>
      </c>
      <c r="AF66" s="29">
        <v>1.109803863989862</v>
      </c>
      <c r="AG66" s="29">
        <f t="shared" si="3"/>
        <v>60.562219749981494</v>
      </c>
      <c r="AI66" s="37">
        <f>AI65+1</f>
        <v>2011</v>
      </c>
      <c r="AJ66" s="4">
        <v>0</v>
      </c>
      <c r="AK66" s="38" t="s">
        <v>25</v>
      </c>
      <c r="AL66" s="29">
        <v>0.64555899999999999</v>
      </c>
      <c r="AM66" s="29">
        <v>10.867204000000003</v>
      </c>
      <c r="AN66" s="29">
        <v>5.3319770000000002</v>
      </c>
      <c r="AO66" s="29">
        <v>31.915432188695576</v>
      </c>
      <c r="AP66" s="29">
        <v>3.954129</v>
      </c>
      <c r="AQ66" s="29">
        <v>2.782035</v>
      </c>
      <c r="AR66" s="29">
        <v>8.8386074506323418</v>
      </c>
      <c r="AS66" s="29">
        <v>2.5169027714648591</v>
      </c>
      <c r="AT66" s="29">
        <v>1.4819876299999999</v>
      </c>
      <c r="AU66" s="29">
        <v>3.8324546531578263</v>
      </c>
      <c r="AV66" s="29">
        <v>7.184194135181837</v>
      </c>
      <c r="AW66" s="29">
        <v>0.24259275922857468</v>
      </c>
      <c r="AX66" s="29">
        <f t="shared" si="4"/>
        <v>79.593075588361017</v>
      </c>
      <c r="AZ66" s="29">
        <f>SUM(B66:O66)</f>
        <v>595.41436798558095</v>
      </c>
      <c r="BA66" s="29">
        <f t="shared" si="7"/>
        <v>60.562219749981494</v>
      </c>
      <c r="BB66" s="29">
        <f>SUM(AJ66:AW66)</f>
        <v>79.593075588361017</v>
      </c>
      <c r="BC66" s="29">
        <f t="shared" si="8"/>
        <v>735.56966332392346</v>
      </c>
      <c r="BD66" s="66"/>
    </row>
    <row r="67" spans="1:56" s="10" customFormat="1">
      <c r="A67" s="37">
        <f>A66+1</f>
        <v>2012</v>
      </c>
      <c r="B67" s="4">
        <v>0</v>
      </c>
      <c r="C67" s="29">
        <v>1.8567752074969652</v>
      </c>
      <c r="D67" s="29">
        <v>123.10696595696118</v>
      </c>
      <c r="E67" s="29">
        <v>143.84340424560384</v>
      </c>
      <c r="F67" s="29">
        <v>23.702261330845253</v>
      </c>
      <c r="G67" s="29">
        <v>3.8186819999999999</v>
      </c>
      <c r="H67" s="29">
        <v>1.6514641999999999</v>
      </c>
      <c r="I67" s="29">
        <v>19.170369000000001</v>
      </c>
      <c r="J67" s="29">
        <v>1.4511959999999999</v>
      </c>
      <c r="K67" s="29">
        <v>6.5299056560498219</v>
      </c>
      <c r="L67" s="29">
        <v>48.752312405127931</v>
      </c>
      <c r="M67" s="39">
        <v>7.2666749844954968</v>
      </c>
      <c r="N67" s="39">
        <v>3.0988718478889354</v>
      </c>
      <c r="O67" s="29">
        <v>4.3999999999999997E-2</v>
      </c>
      <c r="P67" s="5">
        <f t="shared" si="2"/>
        <v>384.29288283446948</v>
      </c>
      <c r="R67" s="37">
        <f>R66+1</f>
        <v>2012</v>
      </c>
      <c r="S67" s="4">
        <v>0</v>
      </c>
      <c r="T67" s="38" t="s">
        <v>25</v>
      </c>
      <c r="U67" s="29">
        <v>30.680140333913531</v>
      </c>
      <c r="V67" s="29">
        <v>7.2451364288093654</v>
      </c>
      <c r="W67" s="29">
        <v>5.4033849777424976</v>
      </c>
      <c r="X67" s="29">
        <v>10.676652738095237</v>
      </c>
      <c r="Y67" s="29">
        <v>1.4130103999999999</v>
      </c>
      <c r="Z67" s="29">
        <v>1.0405295000000001</v>
      </c>
      <c r="AA67" s="29">
        <v>0.86779631016000003</v>
      </c>
      <c r="AB67" s="29">
        <v>0.13762920508200024</v>
      </c>
      <c r="AC67" s="29">
        <v>2.4419038109999995</v>
      </c>
      <c r="AD67" s="29">
        <v>1.6312392754312068</v>
      </c>
      <c r="AE67" s="29">
        <v>2.9869543052211585</v>
      </c>
      <c r="AF67" s="29">
        <v>0.97749187509911784</v>
      </c>
      <c r="AG67" s="29">
        <f t="shared" si="3"/>
        <v>65.501869160554108</v>
      </c>
      <c r="AI67" s="37">
        <f>AI66+1</f>
        <v>2012</v>
      </c>
      <c r="AJ67" s="4">
        <v>0</v>
      </c>
      <c r="AK67" s="38" t="s">
        <v>25</v>
      </c>
      <c r="AL67" s="29">
        <v>0.46513033333333331</v>
      </c>
      <c r="AM67" s="29">
        <v>13.531695000000003</v>
      </c>
      <c r="AN67" s="29">
        <v>6.5417840000000007</v>
      </c>
      <c r="AO67" s="29">
        <v>31.193126744795592</v>
      </c>
      <c r="AP67" s="29">
        <v>2.972826</v>
      </c>
      <c r="AQ67" s="29">
        <v>3.2040989999999998</v>
      </c>
      <c r="AR67" s="29">
        <v>6.6863681970325466</v>
      </c>
      <c r="AS67" s="29">
        <v>3.1089088598811983</v>
      </c>
      <c r="AT67" s="29">
        <v>1.2671947530000001</v>
      </c>
      <c r="AU67" s="29">
        <v>3.3454648605599879</v>
      </c>
      <c r="AV67" s="29">
        <v>2.8901871416190681</v>
      </c>
      <c r="AW67" s="29">
        <v>0.58032209239157839</v>
      </c>
      <c r="AX67" s="29">
        <f t="shared" si="4"/>
        <v>75.787106982613309</v>
      </c>
      <c r="AZ67" s="29">
        <f>SUM(B67:O67)</f>
        <v>384.29288283446948</v>
      </c>
      <c r="BA67" s="29">
        <f t="shared" si="7"/>
        <v>65.501869160554108</v>
      </c>
      <c r="BB67" s="29">
        <f>SUM(AJ67:AW67)</f>
        <v>75.787106982613309</v>
      </c>
      <c r="BC67" s="29">
        <f t="shared" si="8"/>
        <v>525.5818589776369</v>
      </c>
      <c r="BD67" s="66"/>
    </row>
    <row r="68" spans="1:56" s="10" customFormat="1">
      <c r="A68" s="37">
        <f>A67+1</f>
        <v>2013</v>
      </c>
      <c r="B68" s="4">
        <v>0</v>
      </c>
      <c r="C68" s="29">
        <v>3.4740764311741965</v>
      </c>
      <c r="D68" s="29">
        <v>151.97080468472794</v>
      </c>
      <c r="E68" s="29">
        <v>1.6090309187577696</v>
      </c>
      <c r="F68" s="29">
        <v>33.372799170145775</v>
      </c>
      <c r="G68" s="29">
        <v>0.152</v>
      </c>
      <c r="H68" s="29">
        <v>12.541486800000001</v>
      </c>
      <c r="I68" s="29">
        <v>20.843703000000001</v>
      </c>
      <c r="J68" s="29">
        <v>4.0593500000000002</v>
      </c>
      <c r="K68" s="29">
        <v>30.71079859102948</v>
      </c>
      <c r="L68" s="29">
        <v>155.83199999999999</v>
      </c>
      <c r="M68" s="39">
        <v>19.936881429787675</v>
      </c>
      <c r="N68" s="39">
        <v>22.630897832100519</v>
      </c>
      <c r="O68" s="29">
        <v>8.7396058217946937</v>
      </c>
      <c r="P68" s="5">
        <f t="shared" si="2"/>
        <v>465.87343467951797</v>
      </c>
      <c r="R68" s="37">
        <f>R67+1</f>
        <v>2013</v>
      </c>
      <c r="S68" s="4">
        <v>0</v>
      </c>
      <c r="T68" s="38" t="s">
        <v>25</v>
      </c>
      <c r="U68" s="39">
        <v>28.759909711263248</v>
      </c>
      <c r="V68" s="29">
        <v>5.9600522481395908</v>
      </c>
      <c r="W68" s="29">
        <v>7.2431394706869057</v>
      </c>
      <c r="X68" s="29">
        <v>10.851827988095238</v>
      </c>
      <c r="Y68" s="29">
        <v>2.5603606000000001</v>
      </c>
      <c r="Z68" s="29">
        <v>1.1571707499999999</v>
      </c>
      <c r="AA68" s="29">
        <v>0.69597596072000001</v>
      </c>
      <c r="AB68" s="29">
        <v>0.51082830999999917</v>
      </c>
      <c r="AC68" s="29">
        <v>3.6297159929999996</v>
      </c>
      <c r="AD68" s="29">
        <v>1.5898460609279825</v>
      </c>
      <c r="AE68" s="29">
        <v>3.1635688015682399</v>
      </c>
      <c r="AF68" s="29">
        <v>1.0570611475404199</v>
      </c>
      <c r="AG68" s="39">
        <f t="shared" si="3"/>
        <v>67.179457041941632</v>
      </c>
      <c r="AI68" s="37">
        <f>AI67+1</f>
        <v>2013</v>
      </c>
      <c r="AJ68" s="4">
        <v>0</v>
      </c>
      <c r="AK68" s="38" t="s">
        <v>25</v>
      </c>
      <c r="AL68" s="29">
        <v>0.50584200000000001</v>
      </c>
      <c r="AM68" s="29">
        <v>13.764480000000001</v>
      </c>
      <c r="AN68" s="29">
        <v>7.612622</v>
      </c>
      <c r="AO68" s="29">
        <v>26.324169333333334</v>
      </c>
      <c r="AP68" s="29">
        <v>3.8488630000000001</v>
      </c>
      <c r="AQ68" s="29">
        <v>3.4215080000000002</v>
      </c>
      <c r="AR68" s="29">
        <v>5.9404959753168098</v>
      </c>
      <c r="AS68" s="29">
        <v>2.0982430644048433</v>
      </c>
      <c r="AT68" s="29">
        <v>1.287302846</v>
      </c>
      <c r="AU68" s="29">
        <v>1.6800361884394199</v>
      </c>
      <c r="AV68" s="29">
        <v>4.6196998665985944</v>
      </c>
      <c r="AW68" s="29">
        <v>0.33256844239157829</v>
      </c>
      <c r="AX68" s="29">
        <f t="shared" si="4"/>
        <v>71.435830716484574</v>
      </c>
      <c r="AZ68" s="29">
        <f>SUM(B68:O68)</f>
        <v>465.87343467951797</v>
      </c>
      <c r="BA68" s="29">
        <f t="shared" si="7"/>
        <v>67.179457041941632</v>
      </c>
      <c r="BB68" s="29">
        <f>SUM(AJ68:AW68)</f>
        <v>71.435830716484574</v>
      </c>
      <c r="BC68" s="29">
        <f t="shared" si="8"/>
        <v>604.48872243794415</v>
      </c>
      <c r="BD68" s="66"/>
    </row>
    <row r="69" spans="1:56" s="10" customFormat="1">
      <c r="A69" s="37">
        <f>A68+1</f>
        <v>2014</v>
      </c>
      <c r="B69" s="4">
        <v>0</v>
      </c>
      <c r="C69" s="29">
        <v>1.4317937304988071</v>
      </c>
      <c r="D69" s="29">
        <v>116.64784963886834</v>
      </c>
      <c r="E69" s="29">
        <v>6.3957935832962871</v>
      </c>
      <c r="F69" s="29">
        <v>48.188013460395169</v>
      </c>
      <c r="G69" s="29">
        <v>4.5963260000000004</v>
      </c>
      <c r="H69" s="29">
        <v>2.8364012000000001</v>
      </c>
      <c r="I69" s="29">
        <v>7.4469820000000002</v>
      </c>
      <c r="J69" s="29">
        <v>1.681173</v>
      </c>
      <c r="K69" s="29">
        <v>4.0696787021709318</v>
      </c>
      <c r="L69" s="29">
        <v>71.765999999999991</v>
      </c>
      <c r="M69" s="39">
        <v>13.85471684880641</v>
      </c>
      <c r="N69" s="39">
        <v>7.2473808785143801</v>
      </c>
      <c r="O69" s="29">
        <v>4.3999999999999997E-2</v>
      </c>
      <c r="P69" s="5">
        <f t="shared" si="2"/>
        <v>286.20610904255028</v>
      </c>
      <c r="R69" s="37">
        <f>R68+1</f>
        <v>2014</v>
      </c>
      <c r="S69" s="4">
        <v>0</v>
      </c>
      <c r="T69" s="38" t="s">
        <v>25</v>
      </c>
      <c r="U69" s="39">
        <v>42.337193341230602</v>
      </c>
      <c r="V69" s="29">
        <v>7.8727695926444801</v>
      </c>
      <c r="W69" s="29">
        <v>9.6098837541119035</v>
      </c>
      <c r="X69" s="29">
        <v>10.135856511904761</v>
      </c>
      <c r="Y69" s="29">
        <v>1.3114973999999999</v>
      </c>
      <c r="Z69" s="29">
        <v>0.54589799999999999</v>
      </c>
      <c r="AA69" s="29">
        <v>0.63027666666666671</v>
      </c>
      <c r="AB69" s="29">
        <v>0.66555589999999987</v>
      </c>
      <c r="AC69" s="29">
        <v>1.0353146880000001</v>
      </c>
      <c r="AD69" s="29">
        <v>0.96151897300892741</v>
      </c>
      <c r="AE69" s="29">
        <v>3.1390666337527788</v>
      </c>
      <c r="AF69" s="29">
        <v>1.1425524744947344</v>
      </c>
      <c r="AG69" s="39">
        <f t="shared" si="3"/>
        <v>79.387383935814825</v>
      </c>
      <c r="AI69" s="37">
        <f>AI68+1</f>
        <v>2014</v>
      </c>
      <c r="AJ69" s="4">
        <v>0</v>
      </c>
      <c r="AK69" s="38" t="s">
        <v>25</v>
      </c>
      <c r="AL69" s="29">
        <v>0.41721799999999998</v>
      </c>
      <c r="AM69" s="29">
        <v>10.867668000000002</v>
      </c>
      <c r="AN69" s="29">
        <v>6.2706789999999994</v>
      </c>
      <c r="AO69" s="29">
        <v>44.544417333333328</v>
      </c>
      <c r="AP69" s="29">
        <v>1.6391150000000001</v>
      </c>
      <c r="AQ69" s="29">
        <v>4.5024730000000002</v>
      </c>
      <c r="AR69" s="29">
        <v>5.8690354310530966</v>
      </c>
      <c r="AS69" s="29">
        <v>2.6363629638663002</v>
      </c>
      <c r="AT69" s="29">
        <v>1.792770679</v>
      </c>
      <c r="AU69" s="29">
        <v>3.8796788341081023</v>
      </c>
      <c r="AV69" s="29">
        <v>19.982735620368743</v>
      </c>
      <c r="AW69" s="29">
        <v>0.6363065523915783</v>
      </c>
      <c r="AX69" s="29">
        <f t="shared" si="4"/>
        <v>103.03846041412115</v>
      </c>
      <c r="AZ69" s="29">
        <f>SUM(B69:O69)</f>
        <v>286.20610904255028</v>
      </c>
      <c r="BA69" s="29">
        <f t="shared" si="7"/>
        <v>79.387383935814825</v>
      </c>
      <c r="BB69" s="29">
        <f>SUM(AJ69:AW69)</f>
        <v>103.03846041412115</v>
      </c>
      <c r="BC69" s="29">
        <f t="shared" si="8"/>
        <v>468.63195339248625</v>
      </c>
      <c r="BD69" s="66"/>
    </row>
    <row r="70" spans="1:56" s="10" customFormat="1">
      <c r="A70" s="35">
        <f>A69+1</f>
        <v>2015</v>
      </c>
      <c r="B70" s="32">
        <v>0</v>
      </c>
      <c r="C70" s="33">
        <v>1.8329749999999996</v>
      </c>
      <c r="D70" s="33">
        <v>56.386088890829861</v>
      </c>
      <c r="E70" s="33">
        <v>3.3635298769999999</v>
      </c>
      <c r="F70" s="33">
        <v>163.49362350999999</v>
      </c>
      <c r="G70" s="33">
        <v>0.152</v>
      </c>
      <c r="H70" s="33">
        <v>28.520763199999998</v>
      </c>
      <c r="I70" s="33">
        <f>33.320891+0.46</f>
        <v>33.780891000000004</v>
      </c>
      <c r="J70" s="33">
        <v>10.674518000000001</v>
      </c>
      <c r="K70" s="33">
        <f>33.219+10.4</f>
        <v>43.619</v>
      </c>
      <c r="L70" s="33">
        <v>64.602000000000004</v>
      </c>
      <c r="M70" s="33">
        <v>15.496</v>
      </c>
      <c r="N70" s="31">
        <v>14.901162789997093</v>
      </c>
      <c r="O70" s="33">
        <v>6</v>
      </c>
      <c r="P70" s="33">
        <f t="shared" si="2"/>
        <v>442.82255226782684</v>
      </c>
      <c r="R70" s="35">
        <f>R69+1</f>
        <v>2015</v>
      </c>
      <c r="S70" s="31">
        <v>0</v>
      </c>
      <c r="T70" s="40" t="s">
        <v>25</v>
      </c>
      <c r="U70" s="43">
        <v>45.587475337343619</v>
      </c>
      <c r="V70" s="33">
        <v>8.1682291040550101</v>
      </c>
      <c r="W70" s="33">
        <v>6.6126523708930183</v>
      </c>
      <c r="X70" s="33">
        <v>8.6095913571428575</v>
      </c>
      <c r="Y70" s="33">
        <v>2.9172282000000003</v>
      </c>
      <c r="Z70" s="33">
        <v>1.190213</v>
      </c>
      <c r="AA70" s="33">
        <v>1.2714666666666667</v>
      </c>
      <c r="AB70" s="33">
        <f>0.26893665+0.064</f>
        <v>0.33293665</v>
      </c>
      <c r="AC70" s="33">
        <v>6.2964104139999995</v>
      </c>
      <c r="AD70" s="33">
        <v>1.7137973704563001</v>
      </c>
      <c r="AE70" s="33">
        <v>3.0442236535421716</v>
      </c>
      <c r="AF70" s="33">
        <v>1.185696520071396</v>
      </c>
      <c r="AG70" s="43">
        <f t="shared" si="3"/>
        <v>86.929920644171034</v>
      </c>
      <c r="AI70" s="35">
        <f>AI69+1</f>
        <v>2015</v>
      </c>
      <c r="AJ70" s="32">
        <v>0</v>
      </c>
      <c r="AK70" s="34" t="s">
        <v>25</v>
      </c>
      <c r="AL70" s="33">
        <v>0.57931900000000003</v>
      </c>
      <c r="AM70" s="33">
        <v>13.866941000000001</v>
      </c>
      <c r="AN70" s="33">
        <v>6.1619849999999996</v>
      </c>
      <c r="AO70" s="33">
        <v>62.333278</v>
      </c>
      <c r="AP70" s="33">
        <v>4.4726499999999998</v>
      </c>
      <c r="AQ70" s="33">
        <v>4.2861000000000002</v>
      </c>
      <c r="AR70" s="33">
        <v>6.080111111111111</v>
      </c>
      <c r="AS70" s="33">
        <f>2.425+0.069</f>
        <v>2.4939999999999998</v>
      </c>
      <c r="AT70" s="33">
        <v>1.6898078499999998</v>
      </c>
      <c r="AU70" s="33">
        <v>1.2479898119122299</v>
      </c>
      <c r="AV70" s="33">
        <v>2.5122686333510322</v>
      </c>
      <c r="AW70" s="33">
        <v>0.51657251239157831</v>
      </c>
      <c r="AX70" s="33">
        <f t="shared" si="4"/>
        <v>106.24102291876595</v>
      </c>
      <c r="AZ70" s="33">
        <f>SUM(B70:O70)</f>
        <v>442.82255226782684</v>
      </c>
      <c r="BA70" s="33">
        <f t="shared" si="7"/>
        <v>86.929920644171034</v>
      </c>
      <c r="BB70" s="33">
        <f>SUM(AJ70:AW70)</f>
        <v>106.24102291876595</v>
      </c>
      <c r="BC70" s="33">
        <f t="shared" si="8"/>
        <v>635.99349583076378</v>
      </c>
      <c r="BD70" s="66"/>
    </row>
    <row r="71" spans="1:56" s="66" customFormat="1" ht="12.75"/>
    <row r="72" spans="1:56" s="66" customFormat="1" ht="12.75" hidden="1"/>
    <row r="73" spans="1:56" s="66" customFormat="1" ht="12.75" hidden="1"/>
    <row r="74" spans="1:56" s="66" customFormat="1" ht="12.75" hidden="1"/>
    <row r="75" spans="1:56" s="66" customFormat="1" ht="12.75" hidden="1"/>
    <row r="76" spans="1:56" s="66" customFormat="1" ht="12.75" hidden="1"/>
    <row r="77" spans="1:56" s="66" customFormat="1" ht="12.75" hidden="1"/>
    <row r="78" spans="1:56" s="66" customFormat="1" ht="12.75" hidden="1"/>
    <row r="79" spans="1:56" s="66" customFormat="1" ht="12.75" hidden="1"/>
    <row r="80" spans="1:56" s="66" customFormat="1" ht="12.75" hidden="1"/>
    <row r="81" s="66" customFormat="1" ht="12.75" hidden="1"/>
    <row r="82" s="66" customFormat="1" ht="12.75" hidden="1"/>
    <row r="83" s="66" customFormat="1" ht="12.75" hidden="1"/>
    <row r="84" s="66" customFormat="1" ht="12.75" hidden="1"/>
    <row r="85" s="66" customFormat="1" ht="12.75" hidden="1"/>
    <row r="86" s="66" customFormat="1" ht="12.75" hidden="1"/>
    <row r="87" s="66" customFormat="1" ht="12.75" hidden="1"/>
    <row r="88" s="66" customFormat="1" ht="12.75" hidden="1"/>
    <row r="89" s="66" customFormat="1" ht="12.75" hidden="1"/>
    <row r="90" s="66" customFormat="1" ht="12.75" hidden="1"/>
    <row r="91" s="66" customFormat="1" ht="12.75" hidden="1"/>
    <row r="92" s="66" customFormat="1" ht="12.75" hidden="1"/>
    <row r="93" s="66" customFormat="1" ht="12.75" hidden="1"/>
    <row r="94" s="66" customFormat="1" ht="12.75" hidden="1"/>
    <row r="95" s="66" customFormat="1" ht="12.75" hidden="1"/>
    <row r="96" s="66" customFormat="1" ht="12.75" hidden="1"/>
    <row r="97" s="66" customFormat="1" ht="12.75" hidden="1"/>
    <row r="98" s="66" customFormat="1" ht="12.75" hidden="1"/>
    <row r="99" s="66" customFormat="1" ht="12.75" hidden="1"/>
    <row r="100" s="66" customFormat="1" ht="12.75" hidden="1"/>
    <row r="101" s="66" customFormat="1" ht="12.75" hidden="1"/>
    <row r="102" s="66" customFormat="1" ht="12.75" hidden="1"/>
    <row r="103" s="66" customFormat="1" ht="12.75" hidden="1"/>
    <row r="104" s="66" customFormat="1" ht="12.75" hidden="1"/>
    <row r="105" s="66" customFormat="1" ht="12.75" hidden="1"/>
    <row r="106" s="66" customFormat="1" ht="12.75" hidden="1"/>
    <row r="107" s="66" customFormat="1" ht="12.75" hidden="1"/>
    <row r="108" s="66" customFormat="1" ht="12.75" hidden="1"/>
    <row r="109" s="66" customFormat="1" ht="12.75" hidden="1"/>
    <row r="110" s="66" customFormat="1" ht="12.75" hidden="1"/>
    <row r="111" s="66" customFormat="1" ht="12.75" hidden="1"/>
    <row r="112" s="66" customFormat="1" ht="12.75" hidden="1"/>
    <row r="113" s="66" customFormat="1" ht="12.75" hidden="1"/>
    <row r="114" s="66" customFormat="1" ht="12.75" hidden="1"/>
    <row r="115" s="66" customFormat="1" ht="12.75" hidden="1"/>
  </sheetData>
  <mergeCells count="4">
    <mergeCell ref="A4:P5"/>
    <mergeCell ref="R4:AG5"/>
    <mergeCell ref="AI4:AX5"/>
    <mergeCell ref="AZ2:BC5"/>
  </mergeCells>
  <phoneticPr fontId="3"/>
  <pageMargins left="1" right="1" top="1" bottom="1" header="0.5" footer="0.5"/>
  <pageSetup scale="76" orientation="portrait" horizontalDpi="4294967292" verticalDpi="4294967292"/>
  <ignoredErrors>
    <ignoredError sqref="P7 P8:P70" formulaRange="1"/>
  </ignoredError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128"/>
  <sheetViews>
    <sheetView showGridLines="0" workbookViewId="0">
      <selection activeCell="L26" sqref="L26"/>
    </sheetView>
  </sheetViews>
  <sheetFormatPr defaultColWidth="10.75" defaultRowHeight="15"/>
  <cols>
    <col min="1" max="1" width="9" style="8" customWidth="1"/>
    <col min="2" max="2" width="6.75" style="8" customWidth="1"/>
    <col min="3" max="3" width="7.625" style="8" customWidth="1"/>
    <col min="4" max="8" width="7" style="8" customWidth="1"/>
    <col min="9" max="9" width="6.125" style="8" customWidth="1"/>
    <col min="10" max="14" width="7" style="8" customWidth="1"/>
    <col min="15" max="15" width="5.875" style="8" bestFit="1" customWidth="1"/>
    <col min="16" max="16" width="7.25" style="5" bestFit="1" customWidth="1"/>
    <col min="17" max="17" width="5" style="8" customWidth="1"/>
    <col min="18" max="18" width="7" style="8" customWidth="1"/>
    <col min="19" max="19" width="8" style="8" customWidth="1"/>
    <col min="20" max="20" width="6.75" style="8" customWidth="1"/>
    <col min="21" max="21" width="6.375" style="8" customWidth="1"/>
    <col min="22" max="26" width="6.875" style="8" customWidth="1"/>
    <col min="27" max="27" width="6.125" style="8" customWidth="1"/>
    <col min="28" max="29" width="6.875" style="8" customWidth="1"/>
    <col min="30" max="30" width="6.375" style="8" customWidth="1"/>
    <col min="31" max="31" width="6.875" style="8" customWidth="1"/>
    <col min="32" max="32" width="5.875" style="8" bestFit="1" customWidth="1"/>
    <col min="33" max="33" width="7.125" style="8" bestFit="1" customWidth="1"/>
    <col min="34" max="34" width="5" style="8" customWidth="1"/>
    <col min="35" max="36" width="6.625" style="8" customWidth="1"/>
    <col min="37" max="37" width="7.625" style="8" customWidth="1"/>
    <col min="38" max="43" width="6.875" style="8" customWidth="1"/>
    <col min="44" max="44" width="6.125" style="8" customWidth="1"/>
    <col min="45" max="47" width="6.875" style="8" customWidth="1"/>
    <col min="48" max="48" width="5.25" style="8" bestFit="1" customWidth="1"/>
    <col min="49" max="49" width="4.75" style="8" bestFit="1" customWidth="1"/>
    <col min="50" max="50" width="6.375" style="8" bestFit="1" customWidth="1"/>
    <col min="51" max="51" width="10.75" style="8"/>
    <col min="52" max="54" width="11" style="66" customWidth="1"/>
    <col min="55" max="56" width="10.75" style="8"/>
    <col min="57" max="113" width="0" style="8" hidden="1" customWidth="1"/>
    <col min="114" max="16384" width="10.75" style="8"/>
  </cols>
  <sheetData>
    <row r="2" spans="1:56" s="66" customFormat="1" ht="18">
      <c r="A2" s="16" t="s">
        <v>46</v>
      </c>
      <c r="B2" s="19"/>
      <c r="C2" s="16"/>
      <c r="D2" s="16"/>
      <c r="E2" s="19"/>
      <c r="F2" s="19"/>
      <c r="G2" s="16"/>
      <c r="H2" s="16"/>
      <c r="I2" s="19"/>
      <c r="J2" s="19"/>
      <c r="K2" s="16"/>
      <c r="L2" s="16"/>
      <c r="M2" s="19"/>
      <c r="N2" s="16"/>
      <c r="O2" s="16"/>
      <c r="P2" s="42"/>
      <c r="Q2" s="14"/>
      <c r="R2" s="17" t="s">
        <v>52</v>
      </c>
      <c r="S2" s="20"/>
      <c r="T2" s="15"/>
      <c r="U2" s="15"/>
      <c r="V2" s="17"/>
      <c r="W2" s="20"/>
      <c r="X2" s="15"/>
      <c r="Y2" s="15"/>
      <c r="Z2" s="17"/>
      <c r="AA2" s="20"/>
      <c r="AB2" s="15"/>
      <c r="AC2" s="15"/>
      <c r="AD2" s="17"/>
      <c r="AE2" s="15"/>
      <c r="AF2" s="15"/>
      <c r="AG2" s="15"/>
      <c r="AH2" s="14"/>
      <c r="AI2" s="75" t="s">
        <v>57</v>
      </c>
      <c r="AJ2" s="21"/>
      <c r="AK2" s="18"/>
      <c r="AL2" s="18"/>
      <c r="AM2" s="18"/>
      <c r="AN2" s="21"/>
      <c r="AO2" s="18"/>
      <c r="AP2" s="18"/>
      <c r="AQ2" s="18"/>
      <c r="AR2" s="21"/>
      <c r="AS2" s="18"/>
      <c r="AT2" s="18"/>
      <c r="AU2" s="18"/>
      <c r="AV2" s="18"/>
      <c r="AW2" s="18"/>
      <c r="AX2" s="18"/>
      <c r="AZ2" s="90" t="s">
        <v>79</v>
      </c>
      <c r="BA2" s="90"/>
      <c r="BB2" s="90"/>
      <c r="BC2" s="90"/>
    </row>
    <row r="3" spans="1:56" ht="15.75" customHeight="1">
      <c r="AI3" s="90" t="s">
        <v>108</v>
      </c>
      <c r="AJ3" s="90"/>
      <c r="AK3" s="90"/>
      <c r="AL3" s="90"/>
      <c r="AM3" s="90"/>
      <c r="AN3" s="90"/>
      <c r="AO3" s="90"/>
      <c r="AP3" s="90"/>
      <c r="AQ3" s="90"/>
      <c r="AR3" s="90"/>
      <c r="AS3" s="90"/>
      <c r="AT3" s="90"/>
      <c r="AU3" s="90"/>
      <c r="AV3" s="90"/>
      <c r="AW3" s="90"/>
      <c r="AX3" s="90"/>
      <c r="AZ3" s="90"/>
      <c r="BA3" s="90"/>
      <c r="BB3" s="90"/>
      <c r="BC3" s="90"/>
    </row>
    <row r="4" spans="1:56" ht="15.75" customHeight="1">
      <c r="A4" s="90" t="s">
        <v>106</v>
      </c>
      <c r="B4" s="90"/>
      <c r="C4" s="90"/>
      <c r="D4" s="90"/>
      <c r="E4" s="90"/>
      <c r="F4" s="90"/>
      <c r="G4" s="90"/>
      <c r="H4" s="90"/>
      <c r="I4" s="90"/>
      <c r="J4" s="90"/>
      <c r="K4" s="90"/>
      <c r="L4" s="90"/>
      <c r="M4" s="90"/>
      <c r="N4" s="90"/>
      <c r="O4" s="90"/>
      <c r="P4" s="90"/>
      <c r="R4" s="90" t="s">
        <v>107</v>
      </c>
      <c r="S4" s="90"/>
      <c r="T4" s="90"/>
      <c r="U4" s="90"/>
      <c r="V4" s="90"/>
      <c r="W4" s="90"/>
      <c r="X4" s="90"/>
      <c r="Y4" s="90"/>
      <c r="Z4" s="90"/>
      <c r="AA4" s="90"/>
      <c r="AB4" s="90"/>
      <c r="AC4" s="90"/>
      <c r="AD4" s="90"/>
      <c r="AE4" s="90"/>
      <c r="AF4" s="90"/>
      <c r="AG4" s="90"/>
      <c r="AI4" s="90"/>
      <c r="AJ4" s="90"/>
      <c r="AK4" s="90"/>
      <c r="AL4" s="90"/>
      <c r="AM4" s="90"/>
      <c r="AN4" s="90"/>
      <c r="AO4" s="90"/>
      <c r="AP4" s="90"/>
      <c r="AQ4" s="90"/>
      <c r="AR4" s="90"/>
      <c r="AS4" s="90"/>
      <c r="AT4" s="90"/>
      <c r="AU4" s="90"/>
      <c r="AV4" s="90"/>
      <c r="AW4" s="90"/>
      <c r="AX4" s="90"/>
      <c r="AZ4" s="90"/>
      <c r="BA4" s="90"/>
      <c r="BB4" s="90"/>
      <c r="BC4" s="90"/>
    </row>
    <row r="5" spans="1:56">
      <c r="A5" s="91"/>
      <c r="B5" s="91"/>
      <c r="C5" s="91"/>
      <c r="D5" s="91"/>
      <c r="E5" s="91"/>
      <c r="F5" s="91"/>
      <c r="G5" s="91"/>
      <c r="H5" s="91"/>
      <c r="I5" s="91"/>
      <c r="J5" s="91"/>
      <c r="K5" s="91"/>
      <c r="L5" s="91"/>
      <c r="M5" s="91"/>
      <c r="N5" s="91"/>
      <c r="O5" s="91"/>
      <c r="P5" s="91"/>
      <c r="R5" s="91"/>
      <c r="S5" s="91"/>
      <c r="T5" s="91"/>
      <c r="U5" s="91"/>
      <c r="V5" s="91"/>
      <c r="W5" s="91"/>
      <c r="X5" s="91"/>
      <c r="Y5" s="91"/>
      <c r="Z5" s="91"/>
      <c r="AA5" s="91"/>
      <c r="AB5" s="91"/>
      <c r="AC5" s="91"/>
      <c r="AD5" s="91"/>
      <c r="AE5" s="91"/>
      <c r="AF5" s="91"/>
      <c r="AG5" s="91"/>
      <c r="AI5" s="91"/>
      <c r="AJ5" s="91"/>
      <c r="AK5" s="91"/>
      <c r="AL5" s="91"/>
      <c r="AM5" s="91"/>
      <c r="AN5" s="91"/>
      <c r="AO5" s="91"/>
      <c r="AP5" s="91"/>
      <c r="AQ5" s="91"/>
      <c r="AR5" s="91"/>
      <c r="AS5" s="91"/>
      <c r="AT5" s="91"/>
      <c r="AU5" s="91"/>
      <c r="AV5" s="91"/>
      <c r="AW5" s="91"/>
      <c r="AX5" s="91"/>
      <c r="AZ5" s="91"/>
      <c r="BA5" s="91"/>
      <c r="BB5" s="91"/>
      <c r="BC5" s="91"/>
    </row>
    <row r="6" spans="1:56">
      <c r="A6" s="2" t="s">
        <v>5</v>
      </c>
      <c r="B6" s="2" t="s">
        <v>31</v>
      </c>
      <c r="C6" s="2" t="s">
        <v>0</v>
      </c>
      <c r="D6" s="2" t="s">
        <v>12</v>
      </c>
      <c r="E6" s="2" t="s">
        <v>11</v>
      </c>
      <c r="F6" s="2" t="s">
        <v>10</v>
      </c>
      <c r="G6" s="2" t="s">
        <v>13</v>
      </c>
      <c r="H6" s="2" t="s">
        <v>14</v>
      </c>
      <c r="I6" s="2" t="s">
        <v>6</v>
      </c>
      <c r="J6" s="2" t="s">
        <v>7</v>
      </c>
      <c r="K6" s="2" t="s">
        <v>3</v>
      </c>
      <c r="L6" s="2" t="s">
        <v>4</v>
      </c>
      <c r="M6" s="2" t="s">
        <v>15</v>
      </c>
      <c r="N6" s="2" t="s">
        <v>16</v>
      </c>
      <c r="O6" s="2" t="s">
        <v>32</v>
      </c>
      <c r="P6" s="41" t="s">
        <v>37</v>
      </c>
      <c r="R6" s="2" t="s">
        <v>5</v>
      </c>
      <c r="S6" s="2" t="s">
        <v>31</v>
      </c>
      <c r="T6" s="2" t="s">
        <v>0</v>
      </c>
      <c r="U6" s="2" t="s">
        <v>12</v>
      </c>
      <c r="V6" s="2" t="s">
        <v>11</v>
      </c>
      <c r="W6" s="2" t="s">
        <v>10</v>
      </c>
      <c r="X6" s="2" t="s">
        <v>13</v>
      </c>
      <c r="Y6" s="2" t="s">
        <v>14</v>
      </c>
      <c r="Z6" s="2" t="s">
        <v>6</v>
      </c>
      <c r="AA6" s="2" t="s">
        <v>7</v>
      </c>
      <c r="AB6" s="2" t="s">
        <v>3</v>
      </c>
      <c r="AC6" s="2" t="s">
        <v>4</v>
      </c>
      <c r="AD6" s="2" t="s">
        <v>15</v>
      </c>
      <c r="AE6" s="2" t="s">
        <v>16</v>
      </c>
      <c r="AF6" s="2" t="s">
        <v>32</v>
      </c>
      <c r="AG6" s="2" t="s">
        <v>37</v>
      </c>
      <c r="AH6" s="6"/>
      <c r="AI6" s="2" t="s">
        <v>5</v>
      </c>
      <c r="AJ6" s="2" t="s">
        <v>31</v>
      </c>
      <c r="AK6" s="2" t="s">
        <v>0</v>
      </c>
      <c r="AL6" s="2" t="s">
        <v>12</v>
      </c>
      <c r="AM6" s="2" t="s">
        <v>11</v>
      </c>
      <c r="AN6" s="2" t="s">
        <v>10</v>
      </c>
      <c r="AO6" s="2" t="s">
        <v>13</v>
      </c>
      <c r="AP6" s="2" t="s">
        <v>14</v>
      </c>
      <c r="AQ6" s="2" t="s">
        <v>6</v>
      </c>
      <c r="AR6" s="2" t="s">
        <v>7</v>
      </c>
      <c r="AS6" s="2" t="s">
        <v>3</v>
      </c>
      <c r="AT6" s="2" t="s">
        <v>4</v>
      </c>
      <c r="AU6" s="2" t="s">
        <v>15</v>
      </c>
      <c r="AV6" s="2" t="s">
        <v>16</v>
      </c>
      <c r="AW6" s="2" t="s">
        <v>33</v>
      </c>
      <c r="AX6" s="2" t="s">
        <v>37</v>
      </c>
      <c r="AZ6" s="2" t="s">
        <v>28</v>
      </c>
      <c r="BA6" s="2" t="s">
        <v>29</v>
      </c>
      <c r="BB6" s="2" t="s">
        <v>30</v>
      </c>
      <c r="BC6" s="2" t="s">
        <v>37</v>
      </c>
      <c r="BD6" s="10"/>
    </row>
    <row r="7" spans="1:56">
      <c r="A7" s="37">
        <v>1952</v>
      </c>
      <c r="B7" s="5">
        <v>0</v>
      </c>
      <c r="C7" s="5">
        <v>0.2041332464939897</v>
      </c>
      <c r="D7" s="5">
        <v>1.5984870750728214E-2</v>
      </c>
      <c r="E7" s="5">
        <v>0</v>
      </c>
      <c r="F7" s="5">
        <v>0</v>
      </c>
      <c r="G7" s="5">
        <v>0</v>
      </c>
      <c r="H7" s="5">
        <v>0</v>
      </c>
      <c r="I7" s="5">
        <v>0</v>
      </c>
      <c r="J7" s="5">
        <v>0</v>
      </c>
      <c r="K7" s="5">
        <v>0</v>
      </c>
      <c r="L7" s="5">
        <v>0</v>
      </c>
      <c r="M7" s="29">
        <v>0</v>
      </c>
      <c r="N7" s="29">
        <v>0</v>
      </c>
      <c r="O7" s="29">
        <v>0</v>
      </c>
      <c r="P7" s="5">
        <f>SUM(B7:O7)</f>
        <v>0.22011811724471791</v>
      </c>
      <c r="Q7" s="29"/>
      <c r="R7" s="37">
        <v>1952</v>
      </c>
      <c r="S7" s="5">
        <v>0</v>
      </c>
      <c r="T7" s="5">
        <v>2.8148488038220605</v>
      </c>
      <c r="U7" s="5">
        <v>0</v>
      </c>
      <c r="V7" s="5">
        <v>0</v>
      </c>
      <c r="W7" s="5">
        <v>0</v>
      </c>
      <c r="X7" s="5">
        <v>0</v>
      </c>
      <c r="Y7" s="5">
        <v>0</v>
      </c>
      <c r="Z7" s="5">
        <v>0</v>
      </c>
      <c r="AA7" s="5">
        <v>0</v>
      </c>
      <c r="AB7" s="5">
        <v>0</v>
      </c>
      <c r="AC7" s="5">
        <v>0</v>
      </c>
      <c r="AD7" s="29">
        <v>0</v>
      </c>
      <c r="AE7" s="29">
        <v>7.3993586344191106E-2</v>
      </c>
      <c r="AF7" s="5">
        <v>0</v>
      </c>
      <c r="AG7" s="5">
        <f>SUM(S7:AF7)</f>
        <v>2.8888423901662517</v>
      </c>
      <c r="AH7" s="29"/>
      <c r="AI7" s="37">
        <v>1952</v>
      </c>
      <c r="AJ7" s="5">
        <v>0</v>
      </c>
      <c r="AK7" s="5">
        <v>0</v>
      </c>
      <c r="AL7" s="5">
        <v>0</v>
      </c>
      <c r="AM7" s="5">
        <v>0</v>
      </c>
      <c r="AN7" s="5">
        <v>0</v>
      </c>
      <c r="AO7" s="5">
        <v>0</v>
      </c>
      <c r="AP7" s="5">
        <v>0</v>
      </c>
      <c r="AQ7" s="5">
        <v>0</v>
      </c>
      <c r="AR7" s="5">
        <v>0</v>
      </c>
      <c r="AS7" s="5">
        <v>0</v>
      </c>
      <c r="AT7" s="5">
        <v>0</v>
      </c>
      <c r="AU7" s="29">
        <v>0</v>
      </c>
      <c r="AV7" s="5">
        <v>0</v>
      </c>
      <c r="AW7" s="5">
        <v>0</v>
      </c>
      <c r="AX7" s="5">
        <f>SUM(AJ7:AW7)</f>
        <v>0</v>
      </c>
      <c r="AZ7" s="5">
        <f>SUM(B7:O7)</f>
        <v>0.22011811724471791</v>
      </c>
      <c r="BA7" s="5">
        <f>SUM(S7:AF7)</f>
        <v>2.8888423901662517</v>
      </c>
      <c r="BB7" s="5">
        <f>SUM(AJ7:AW7)</f>
        <v>0</v>
      </c>
      <c r="BC7" s="5">
        <f>AZ7+BA7+BB7</f>
        <v>3.1089605074109694</v>
      </c>
      <c r="BD7" s="5"/>
    </row>
    <row r="8" spans="1:56">
      <c r="A8" s="37">
        <v>1953</v>
      </c>
      <c r="B8" s="5">
        <v>0</v>
      </c>
      <c r="C8" s="5">
        <v>0.65168769577921914</v>
      </c>
      <c r="D8" s="5">
        <v>0.243366177607196</v>
      </c>
      <c r="E8" s="5">
        <v>0</v>
      </c>
      <c r="F8" s="5">
        <v>0</v>
      </c>
      <c r="G8" s="5">
        <v>0</v>
      </c>
      <c r="H8" s="5">
        <v>0</v>
      </c>
      <c r="I8" s="5">
        <v>0</v>
      </c>
      <c r="J8" s="5">
        <v>0</v>
      </c>
      <c r="K8" s="5">
        <v>0</v>
      </c>
      <c r="L8" s="5">
        <v>0</v>
      </c>
      <c r="M8" s="29">
        <v>0</v>
      </c>
      <c r="N8" s="29">
        <v>0</v>
      </c>
      <c r="O8" s="29">
        <v>0</v>
      </c>
      <c r="P8" s="5">
        <f t="shared" ref="P8:P70" si="0">SUM(B8:O8)</f>
        <v>0.89505387338641518</v>
      </c>
      <c r="Q8" s="29"/>
      <c r="R8" s="37">
        <v>1953</v>
      </c>
      <c r="S8" s="5">
        <v>0</v>
      </c>
      <c r="T8" s="5">
        <v>2.9745208846338511</v>
      </c>
      <c r="U8" s="5">
        <v>0.22386</v>
      </c>
      <c r="V8" s="5">
        <v>0</v>
      </c>
      <c r="W8" s="5">
        <v>0</v>
      </c>
      <c r="X8" s="5">
        <v>0</v>
      </c>
      <c r="Y8" s="5">
        <v>0</v>
      </c>
      <c r="Z8" s="5">
        <v>0</v>
      </c>
      <c r="AA8" s="5">
        <v>0</v>
      </c>
      <c r="AB8" s="5">
        <v>0</v>
      </c>
      <c r="AC8" s="5">
        <v>0</v>
      </c>
      <c r="AD8" s="29">
        <v>0</v>
      </c>
      <c r="AE8" s="39">
        <v>0</v>
      </c>
      <c r="AF8" s="5">
        <v>0</v>
      </c>
      <c r="AG8" s="5">
        <f t="shared" ref="AG8:AG70" si="1">SUM(S8:AF8)</f>
        <v>3.1983808846338513</v>
      </c>
      <c r="AH8" s="29"/>
      <c r="AI8" s="37">
        <v>1953</v>
      </c>
      <c r="AJ8" s="5">
        <v>0</v>
      </c>
      <c r="AK8" s="5">
        <v>0</v>
      </c>
      <c r="AL8" s="5">
        <v>0</v>
      </c>
      <c r="AM8" s="5">
        <v>0</v>
      </c>
      <c r="AN8" s="5">
        <v>0</v>
      </c>
      <c r="AO8" s="5">
        <v>0</v>
      </c>
      <c r="AP8" s="5">
        <v>0</v>
      </c>
      <c r="AQ8" s="5">
        <v>0</v>
      </c>
      <c r="AR8" s="5">
        <v>0</v>
      </c>
      <c r="AS8" s="5">
        <v>0</v>
      </c>
      <c r="AT8" s="5">
        <v>0</v>
      </c>
      <c r="AU8" s="29">
        <v>0</v>
      </c>
      <c r="AV8" s="5">
        <v>0</v>
      </c>
      <c r="AW8" s="5">
        <v>0</v>
      </c>
      <c r="AX8" s="5">
        <f t="shared" ref="AX8:AX70" si="2">SUM(AJ8:AW8)</f>
        <v>0</v>
      </c>
      <c r="AZ8" s="5">
        <f t="shared" ref="AZ8:AZ65" si="3">SUM(B8:O8)</f>
        <v>0.89505387338641518</v>
      </c>
      <c r="BA8" s="5">
        <f t="shared" ref="BA8:BA65" si="4">SUM(S8:AF8)</f>
        <v>3.1983808846338513</v>
      </c>
      <c r="BB8" s="5">
        <f t="shared" ref="BB8:BB65" si="5">SUM(AJ8:AW8)</f>
        <v>0</v>
      </c>
      <c r="BC8" s="5">
        <f t="shared" ref="BC8:BC65" si="6">AZ8+BA8+BB8</f>
        <v>4.0934347580202664</v>
      </c>
      <c r="BD8" s="5"/>
    </row>
    <row r="9" spans="1:56">
      <c r="A9" s="37">
        <v>1954</v>
      </c>
      <c r="B9" s="5">
        <v>0</v>
      </c>
      <c r="C9" s="5">
        <v>0.56674940001207963</v>
      </c>
      <c r="D9" s="5">
        <v>0.20106559009106242</v>
      </c>
      <c r="E9" s="5">
        <v>0</v>
      </c>
      <c r="F9" s="5">
        <v>0</v>
      </c>
      <c r="G9" s="5">
        <v>0</v>
      </c>
      <c r="H9" s="5">
        <v>0</v>
      </c>
      <c r="I9" s="5">
        <v>0</v>
      </c>
      <c r="J9" s="5">
        <v>0</v>
      </c>
      <c r="K9" s="5">
        <v>0</v>
      </c>
      <c r="L9" s="5">
        <v>0</v>
      </c>
      <c r="M9" s="29">
        <v>0</v>
      </c>
      <c r="N9" s="29">
        <v>0</v>
      </c>
      <c r="O9" s="29">
        <v>0</v>
      </c>
      <c r="P9" s="5">
        <f t="shared" si="0"/>
        <v>0.76781499010314203</v>
      </c>
      <c r="Q9" s="29"/>
      <c r="R9" s="37">
        <v>1954</v>
      </c>
      <c r="S9" s="5">
        <v>0</v>
      </c>
      <c r="T9" s="5">
        <v>5.231612662693891</v>
      </c>
      <c r="U9" s="5">
        <v>0.20776600000000001</v>
      </c>
      <c r="V9" s="5">
        <v>0</v>
      </c>
      <c r="W9" s="5">
        <v>0</v>
      </c>
      <c r="X9" s="5">
        <v>0</v>
      </c>
      <c r="Y9" s="5">
        <v>0</v>
      </c>
      <c r="Z9" s="5">
        <v>0</v>
      </c>
      <c r="AA9" s="5">
        <v>0</v>
      </c>
      <c r="AB9" s="5">
        <v>0</v>
      </c>
      <c r="AC9" s="5">
        <v>0</v>
      </c>
      <c r="AD9" s="29">
        <v>0</v>
      </c>
      <c r="AE9" s="39">
        <v>0</v>
      </c>
      <c r="AF9" s="5">
        <v>0</v>
      </c>
      <c r="AG9" s="5">
        <f t="shared" si="1"/>
        <v>5.4393786626938914</v>
      </c>
      <c r="AH9" s="29"/>
      <c r="AI9" s="37">
        <v>1954</v>
      </c>
      <c r="AJ9" s="5">
        <v>0</v>
      </c>
      <c r="AK9" s="5">
        <v>0</v>
      </c>
      <c r="AL9" s="5">
        <v>0</v>
      </c>
      <c r="AM9" s="5">
        <v>0</v>
      </c>
      <c r="AN9" s="5">
        <v>0</v>
      </c>
      <c r="AO9" s="5">
        <v>0</v>
      </c>
      <c r="AP9" s="5">
        <v>0</v>
      </c>
      <c r="AQ9" s="5">
        <v>0</v>
      </c>
      <c r="AR9" s="5">
        <v>0</v>
      </c>
      <c r="AS9" s="5">
        <v>0</v>
      </c>
      <c r="AT9" s="5">
        <v>0</v>
      </c>
      <c r="AU9" s="29">
        <v>0</v>
      </c>
      <c r="AV9" s="5">
        <v>0</v>
      </c>
      <c r="AW9" s="5">
        <v>0</v>
      </c>
      <c r="AX9" s="5">
        <f t="shared" si="2"/>
        <v>0</v>
      </c>
      <c r="AZ9" s="5">
        <f t="shared" si="3"/>
        <v>0.76781499010314203</v>
      </c>
      <c r="BA9" s="5">
        <f t="shared" si="4"/>
        <v>5.4393786626938914</v>
      </c>
      <c r="BB9" s="5">
        <f t="shared" si="5"/>
        <v>0</v>
      </c>
      <c r="BC9" s="5">
        <f t="shared" si="6"/>
        <v>6.2071936527970335</v>
      </c>
      <c r="BD9" s="5"/>
    </row>
    <row r="10" spans="1:56">
      <c r="A10" s="37">
        <v>1955</v>
      </c>
      <c r="B10" s="5">
        <v>0</v>
      </c>
      <c r="C10" s="5">
        <v>0.7167940031159008</v>
      </c>
      <c r="D10" s="5">
        <v>0.67291389760878584</v>
      </c>
      <c r="E10" s="5">
        <v>0</v>
      </c>
      <c r="F10" s="5">
        <v>0</v>
      </c>
      <c r="G10" s="5">
        <v>0</v>
      </c>
      <c r="H10" s="5">
        <v>0</v>
      </c>
      <c r="I10" s="5">
        <v>0</v>
      </c>
      <c r="J10" s="5">
        <v>0</v>
      </c>
      <c r="K10" s="5">
        <v>0</v>
      </c>
      <c r="L10" s="5">
        <v>0</v>
      </c>
      <c r="M10" s="29">
        <v>0</v>
      </c>
      <c r="N10" s="29">
        <v>0</v>
      </c>
      <c r="O10" s="29">
        <v>0</v>
      </c>
      <c r="P10" s="5">
        <f t="shared" si="0"/>
        <v>1.3897079007246866</v>
      </c>
      <c r="Q10" s="29"/>
      <c r="R10" s="37">
        <v>1955</v>
      </c>
      <c r="S10" s="5">
        <v>0</v>
      </c>
      <c r="T10" s="5">
        <v>4.4678048152674323</v>
      </c>
      <c r="U10" s="5">
        <v>0.170872</v>
      </c>
      <c r="V10" s="5">
        <v>0</v>
      </c>
      <c r="W10" s="5">
        <v>0</v>
      </c>
      <c r="X10" s="5">
        <v>0</v>
      </c>
      <c r="Y10" s="5">
        <v>0</v>
      </c>
      <c r="Z10" s="5">
        <v>0</v>
      </c>
      <c r="AA10" s="5">
        <v>0</v>
      </c>
      <c r="AB10" s="5">
        <v>0</v>
      </c>
      <c r="AC10" s="5">
        <v>0</v>
      </c>
      <c r="AD10" s="29">
        <v>0</v>
      </c>
      <c r="AE10" s="39">
        <v>0</v>
      </c>
      <c r="AF10" s="5">
        <v>0</v>
      </c>
      <c r="AG10" s="5">
        <f t="shared" si="1"/>
        <v>4.6386768152674325</v>
      </c>
      <c r="AH10" s="29"/>
      <c r="AI10" s="37">
        <v>1955</v>
      </c>
      <c r="AJ10" s="5">
        <v>0</v>
      </c>
      <c r="AK10" s="5">
        <v>0</v>
      </c>
      <c r="AL10" s="5">
        <v>0</v>
      </c>
      <c r="AM10" s="5">
        <v>0</v>
      </c>
      <c r="AN10" s="5">
        <v>0</v>
      </c>
      <c r="AO10" s="5">
        <v>0</v>
      </c>
      <c r="AP10" s="5">
        <v>0</v>
      </c>
      <c r="AQ10" s="5">
        <v>0</v>
      </c>
      <c r="AR10" s="5">
        <v>0</v>
      </c>
      <c r="AS10" s="5">
        <v>0</v>
      </c>
      <c r="AT10" s="5">
        <v>0</v>
      </c>
      <c r="AU10" s="29">
        <v>0</v>
      </c>
      <c r="AV10" s="5">
        <v>0</v>
      </c>
      <c r="AW10" s="5">
        <v>0</v>
      </c>
      <c r="AX10" s="5">
        <f t="shared" si="2"/>
        <v>0</v>
      </c>
      <c r="AZ10" s="5">
        <f t="shared" si="3"/>
        <v>1.3897079007246866</v>
      </c>
      <c r="BA10" s="5">
        <f t="shared" si="4"/>
        <v>4.6386768152674325</v>
      </c>
      <c r="BB10" s="5">
        <f t="shared" si="5"/>
        <v>0</v>
      </c>
      <c r="BC10" s="5">
        <f t="shared" si="6"/>
        <v>6.0283847159921189</v>
      </c>
      <c r="BD10" s="5"/>
    </row>
    <row r="11" spans="1:56">
      <c r="A11" s="37">
        <v>1956</v>
      </c>
      <c r="B11" s="5">
        <v>0</v>
      </c>
      <c r="C11" s="5">
        <v>0.17406751899837586</v>
      </c>
      <c r="D11" s="5">
        <v>1.5962569835161655</v>
      </c>
      <c r="E11" s="5">
        <v>0</v>
      </c>
      <c r="F11" s="5">
        <v>0</v>
      </c>
      <c r="G11" s="5">
        <v>0</v>
      </c>
      <c r="H11" s="5">
        <v>0</v>
      </c>
      <c r="I11" s="5">
        <v>0</v>
      </c>
      <c r="J11" s="5">
        <v>0</v>
      </c>
      <c r="K11" s="5">
        <v>0</v>
      </c>
      <c r="L11" s="5">
        <v>0</v>
      </c>
      <c r="M11" s="29">
        <v>0</v>
      </c>
      <c r="N11" s="29">
        <v>0</v>
      </c>
      <c r="O11" s="29">
        <v>0</v>
      </c>
      <c r="P11" s="5">
        <f t="shared" si="0"/>
        <v>1.7703245025145413</v>
      </c>
      <c r="Q11" s="29"/>
      <c r="R11" s="37">
        <v>1956</v>
      </c>
      <c r="S11" s="5">
        <v>0</v>
      </c>
      <c r="T11" s="5">
        <v>3.1872170904850452</v>
      </c>
      <c r="U11" s="5">
        <v>0.22664200000000001</v>
      </c>
      <c r="V11" s="5">
        <v>0</v>
      </c>
      <c r="W11" s="5">
        <v>0</v>
      </c>
      <c r="X11" s="5">
        <v>0</v>
      </c>
      <c r="Y11" s="5">
        <v>0</v>
      </c>
      <c r="Z11" s="5">
        <v>0</v>
      </c>
      <c r="AA11" s="5">
        <v>0</v>
      </c>
      <c r="AB11" s="5">
        <v>0</v>
      </c>
      <c r="AC11" s="5">
        <v>0</v>
      </c>
      <c r="AD11" s="29">
        <v>0</v>
      </c>
      <c r="AE11" s="39">
        <v>0</v>
      </c>
      <c r="AF11" s="5">
        <v>0</v>
      </c>
      <c r="AG11" s="5">
        <f t="shared" si="1"/>
        <v>3.4138590904850452</v>
      </c>
      <c r="AH11" s="29"/>
      <c r="AI11" s="37">
        <v>1956</v>
      </c>
      <c r="AJ11" s="5">
        <v>0</v>
      </c>
      <c r="AK11" s="5">
        <v>0</v>
      </c>
      <c r="AL11" s="5">
        <v>0</v>
      </c>
      <c r="AM11" s="5">
        <v>0</v>
      </c>
      <c r="AN11" s="5">
        <v>0</v>
      </c>
      <c r="AO11" s="5">
        <v>0</v>
      </c>
      <c r="AP11" s="5">
        <v>0</v>
      </c>
      <c r="AQ11" s="5">
        <v>0</v>
      </c>
      <c r="AR11" s="5">
        <v>0</v>
      </c>
      <c r="AS11" s="5">
        <v>0</v>
      </c>
      <c r="AT11" s="5">
        <v>0</v>
      </c>
      <c r="AU11" s="29">
        <v>0</v>
      </c>
      <c r="AV11" s="5">
        <v>0</v>
      </c>
      <c r="AW11" s="5">
        <v>0</v>
      </c>
      <c r="AX11" s="5">
        <f t="shared" si="2"/>
        <v>0</v>
      </c>
      <c r="AZ11" s="5">
        <f t="shared" si="3"/>
        <v>1.7703245025145413</v>
      </c>
      <c r="BA11" s="5">
        <f t="shared" si="4"/>
        <v>3.4138590904850452</v>
      </c>
      <c r="BB11" s="5">
        <f t="shared" si="5"/>
        <v>0</v>
      </c>
      <c r="BC11" s="5">
        <f t="shared" si="6"/>
        <v>5.1841835929995863</v>
      </c>
      <c r="BD11" s="5"/>
    </row>
    <row r="12" spans="1:56">
      <c r="A12" s="37">
        <v>1957</v>
      </c>
      <c r="B12" s="5">
        <v>0</v>
      </c>
      <c r="C12" s="5">
        <v>1.0495735071234038</v>
      </c>
      <c r="D12" s="5">
        <v>2.0380285516277739</v>
      </c>
      <c r="E12" s="5">
        <v>0</v>
      </c>
      <c r="F12" s="5">
        <v>0</v>
      </c>
      <c r="G12" s="5">
        <v>0</v>
      </c>
      <c r="H12" s="5">
        <v>0</v>
      </c>
      <c r="I12" s="5">
        <v>0</v>
      </c>
      <c r="J12" s="5">
        <v>0</v>
      </c>
      <c r="K12" s="5">
        <v>0</v>
      </c>
      <c r="L12" s="5">
        <v>0</v>
      </c>
      <c r="M12" s="29">
        <v>0</v>
      </c>
      <c r="N12" s="29">
        <v>5.5783200000000003E-3</v>
      </c>
      <c r="O12" s="29">
        <v>0</v>
      </c>
      <c r="P12" s="5">
        <f t="shared" si="0"/>
        <v>3.0931803787511778</v>
      </c>
      <c r="Q12" s="29"/>
      <c r="R12" s="37">
        <v>1957</v>
      </c>
      <c r="S12" s="5">
        <v>0</v>
      </c>
      <c r="T12" s="5">
        <v>5.9560481523269937</v>
      </c>
      <c r="U12" s="5">
        <v>0.25654199999999999</v>
      </c>
      <c r="V12" s="5">
        <v>0</v>
      </c>
      <c r="W12" s="5">
        <v>0</v>
      </c>
      <c r="X12" s="5">
        <v>0</v>
      </c>
      <c r="Y12" s="5">
        <v>0</v>
      </c>
      <c r="Z12" s="5">
        <v>0</v>
      </c>
      <c r="AA12" s="5">
        <v>0</v>
      </c>
      <c r="AB12" s="5">
        <v>0</v>
      </c>
      <c r="AC12" s="5">
        <v>0</v>
      </c>
      <c r="AD12" s="29">
        <v>0</v>
      </c>
      <c r="AE12" s="39">
        <v>0</v>
      </c>
      <c r="AF12" s="5">
        <v>0</v>
      </c>
      <c r="AG12" s="5">
        <f t="shared" si="1"/>
        <v>6.2125901523269933</v>
      </c>
      <c r="AH12" s="29"/>
      <c r="AI12" s="37">
        <v>1957</v>
      </c>
      <c r="AJ12" s="5">
        <v>0</v>
      </c>
      <c r="AK12" s="5">
        <v>0</v>
      </c>
      <c r="AL12" s="5">
        <v>0</v>
      </c>
      <c r="AM12" s="5">
        <v>0</v>
      </c>
      <c r="AN12" s="5">
        <v>0</v>
      </c>
      <c r="AO12" s="5">
        <v>0</v>
      </c>
      <c r="AP12" s="5">
        <v>0</v>
      </c>
      <c r="AQ12" s="5">
        <v>0</v>
      </c>
      <c r="AR12" s="5">
        <v>0</v>
      </c>
      <c r="AS12" s="5">
        <v>0</v>
      </c>
      <c r="AT12" s="5">
        <v>0</v>
      </c>
      <c r="AU12" s="29">
        <v>0</v>
      </c>
      <c r="AV12" s="5">
        <v>0</v>
      </c>
      <c r="AW12" s="5">
        <v>0</v>
      </c>
      <c r="AX12" s="5">
        <f t="shared" si="2"/>
        <v>0</v>
      </c>
      <c r="AZ12" s="5">
        <f t="shared" si="3"/>
        <v>3.0931803787511778</v>
      </c>
      <c r="BA12" s="5">
        <f t="shared" si="4"/>
        <v>6.2125901523269933</v>
      </c>
      <c r="BB12" s="5">
        <f t="shared" si="5"/>
        <v>0</v>
      </c>
      <c r="BC12" s="5">
        <f t="shared" si="6"/>
        <v>9.3057705310781706</v>
      </c>
      <c r="BD12" s="5"/>
    </row>
    <row r="13" spans="1:56">
      <c r="A13" s="37">
        <v>1958</v>
      </c>
      <c r="B13" s="5">
        <v>0</v>
      </c>
      <c r="C13" s="5">
        <v>1.2246347996217164</v>
      </c>
      <c r="D13" s="5">
        <v>1.8914386913323351</v>
      </c>
      <c r="E13" s="5">
        <v>0</v>
      </c>
      <c r="F13" s="5">
        <v>0</v>
      </c>
      <c r="G13" s="5">
        <v>0</v>
      </c>
      <c r="H13" s="5">
        <v>0</v>
      </c>
      <c r="I13" s="5">
        <v>0</v>
      </c>
      <c r="J13" s="5">
        <v>0</v>
      </c>
      <c r="K13" s="5">
        <v>0</v>
      </c>
      <c r="L13" s="5">
        <v>0</v>
      </c>
      <c r="M13" s="29">
        <v>0</v>
      </c>
      <c r="N13" s="29">
        <v>1.1304550000000002E-2</v>
      </c>
      <c r="O13" s="29">
        <v>0</v>
      </c>
      <c r="P13" s="5">
        <f t="shared" si="0"/>
        <v>3.1273780409540519</v>
      </c>
      <c r="Q13" s="29"/>
      <c r="R13" s="37">
        <v>1958</v>
      </c>
      <c r="S13" s="5">
        <v>0</v>
      </c>
      <c r="T13" s="5">
        <v>8.7217880795861902</v>
      </c>
      <c r="U13" s="5">
        <v>0.232934</v>
      </c>
      <c r="V13" s="5">
        <v>0</v>
      </c>
      <c r="W13" s="5">
        <v>0</v>
      </c>
      <c r="X13" s="5">
        <v>0</v>
      </c>
      <c r="Y13" s="5">
        <v>0</v>
      </c>
      <c r="Z13" s="5">
        <v>0</v>
      </c>
      <c r="AA13" s="5">
        <v>0</v>
      </c>
      <c r="AB13" s="5">
        <v>0</v>
      </c>
      <c r="AC13" s="5">
        <v>0</v>
      </c>
      <c r="AD13" s="29">
        <v>0</v>
      </c>
      <c r="AE13" s="39">
        <v>0</v>
      </c>
      <c r="AF13" s="5">
        <v>0</v>
      </c>
      <c r="AG13" s="5">
        <f t="shared" si="1"/>
        <v>8.9547220795861904</v>
      </c>
      <c r="AH13" s="29"/>
      <c r="AI13" s="37">
        <v>1958</v>
      </c>
      <c r="AJ13" s="5">
        <v>0</v>
      </c>
      <c r="AK13" s="5">
        <v>0</v>
      </c>
      <c r="AL13" s="5">
        <v>0</v>
      </c>
      <c r="AM13" s="5">
        <v>0</v>
      </c>
      <c r="AN13" s="5">
        <v>0</v>
      </c>
      <c r="AO13" s="5">
        <v>0</v>
      </c>
      <c r="AP13" s="5">
        <v>0</v>
      </c>
      <c r="AQ13" s="5">
        <v>0</v>
      </c>
      <c r="AR13" s="5">
        <v>0</v>
      </c>
      <c r="AS13" s="5">
        <v>0</v>
      </c>
      <c r="AT13" s="5">
        <v>0</v>
      </c>
      <c r="AU13" s="29">
        <v>0</v>
      </c>
      <c r="AV13" s="5">
        <v>0</v>
      </c>
      <c r="AW13" s="5">
        <v>0</v>
      </c>
      <c r="AX13" s="5">
        <f t="shared" si="2"/>
        <v>0</v>
      </c>
      <c r="AZ13" s="5">
        <f t="shared" si="3"/>
        <v>3.1273780409540519</v>
      </c>
      <c r="BA13" s="5">
        <f t="shared" si="4"/>
        <v>8.9547220795861904</v>
      </c>
      <c r="BB13" s="5">
        <f t="shared" si="5"/>
        <v>0</v>
      </c>
      <c r="BC13" s="5">
        <f t="shared" si="6"/>
        <v>12.082100120540243</v>
      </c>
      <c r="BD13" s="5"/>
    </row>
    <row r="14" spans="1:56">
      <c r="A14" s="37">
        <v>1959</v>
      </c>
      <c r="B14" s="5">
        <v>0</v>
      </c>
      <c r="C14" s="5">
        <v>0.30180050093887456</v>
      </c>
      <c r="D14" s="5">
        <v>2.8945500977030476</v>
      </c>
      <c r="E14" s="5">
        <v>0</v>
      </c>
      <c r="F14" s="5">
        <v>0</v>
      </c>
      <c r="G14" s="5">
        <v>0</v>
      </c>
      <c r="H14" s="5">
        <v>0</v>
      </c>
      <c r="I14" s="5">
        <v>0</v>
      </c>
      <c r="J14" s="5">
        <v>0</v>
      </c>
      <c r="K14" s="5">
        <v>0</v>
      </c>
      <c r="L14" s="5">
        <v>0</v>
      </c>
      <c r="M14" s="29">
        <v>0</v>
      </c>
      <c r="N14" s="29">
        <v>1.2839996666666666E-2</v>
      </c>
      <c r="O14" s="29">
        <v>1.776E-3</v>
      </c>
      <c r="P14" s="5">
        <f t="shared" si="0"/>
        <v>3.2109665953085886</v>
      </c>
      <c r="Q14" s="29"/>
      <c r="R14" s="37">
        <v>1959</v>
      </c>
      <c r="S14" s="5">
        <v>0</v>
      </c>
      <c r="T14" s="5">
        <v>4.5960655937449744</v>
      </c>
      <c r="U14" s="5">
        <v>0.21281</v>
      </c>
      <c r="V14" s="5">
        <v>0</v>
      </c>
      <c r="W14" s="5">
        <v>0</v>
      </c>
      <c r="X14" s="5">
        <v>0</v>
      </c>
      <c r="Y14" s="5">
        <v>0</v>
      </c>
      <c r="Z14" s="5">
        <v>0</v>
      </c>
      <c r="AA14" s="5">
        <v>0</v>
      </c>
      <c r="AB14" s="5">
        <v>0</v>
      </c>
      <c r="AC14" s="5">
        <v>0</v>
      </c>
      <c r="AD14" s="29">
        <v>0</v>
      </c>
      <c r="AE14" s="39">
        <v>0</v>
      </c>
      <c r="AF14" s="5">
        <v>0</v>
      </c>
      <c r="AG14" s="5">
        <f t="shared" si="1"/>
        <v>4.8088755937449745</v>
      </c>
      <c r="AH14" s="29"/>
      <c r="AI14" s="37">
        <v>1959</v>
      </c>
      <c r="AJ14" s="5">
        <v>0</v>
      </c>
      <c r="AK14" s="5">
        <v>0</v>
      </c>
      <c r="AL14" s="5">
        <v>0</v>
      </c>
      <c r="AM14" s="5">
        <v>0</v>
      </c>
      <c r="AN14" s="5">
        <v>0</v>
      </c>
      <c r="AO14" s="5">
        <v>0</v>
      </c>
      <c r="AP14" s="5">
        <v>0</v>
      </c>
      <c r="AQ14" s="5">
        <v>0</v>
      </c>
      <c r="AR14" s="5">
        <v>0</v>
      </c>
      <c r="AS14" s="5">
        <v>0</v>
      </c>
      <c r="AT14" s="5">
        <v>0</v>
      </c>
      <c r="AU14" s="29">
        <v>0</v>
      </c>
      <c r="AV14" s="5">
        <v>0</v>
      </c>
      <c r="AW14" s="5">
        <v>0</v>
      </c>
      <c r="AX14" s="5">
        <f t="shared" si="2"/>
        <v>0</v>
      </c>
      <c r="AZ14" s="5">
        <f t="shared" si="3"/>
        <v>3.2109665953085886</v>
      </c>
      <c r="BA14" s="5">
        <f t="shared" si="4"/>
        <v>4.8088755937449745</v>
      </c>
      <c r="BB14" s="5">
        <f t="shared" si="5"/>
        <v>0</v>
      </c>
      <c r="BC14" s="5">
        <f t="shared" si="6"/>
        <v>8.0198421890535627</v>
      </c>
      <c r="BD14" s="5"/>
    </row>
    <row r="15" spans="1:56">
      <c r="A15" s="37">
        <v>1960</v>
      </c>
      <c r="B15" s="5">
        <v>0</v>
      </c>
      <c r="C15" s="5">
        <v>0.84444542981784898</v>
      </c>
      <c r="D15" s="5">
        <v>2.9587497562064353</v>
      </c>
      <c r="E15" s="5">
        <v>0</v>
      </c>
      <c r="F15" s="5">
        <v>0</v>
      </c>
      <c r="G15" s="5">
        <v>0</v>
      </c>
      <c r="H15" s="5">
        <v>0</v>
      </c>
      <c r="I15" s="5">
        <v>0</v>
      </c>
      <c r="J15" s="5">
        <v>0</v>
      </c>
      <c r="K15" s="5">
        <v>0</v>
      </c>
      <c r="L15" s="5">
        <v>0</v>
      </c>
      <c r="M15" s="29">
        <v>0</v>
      </c>
      <c r="N15" s="29">
        <v>0</v>
      </c>
      <c r="O15" s="29">
        <v>0</v>
      </c>
      <c r="P15" s="5">
        <f t="shared" si="0"/>
        <v>3.8031951860242845</v>
      </c>
      <c r="Q15" s="29"/>
      <c r="R15" s="37">
        <v>1960</v>
      </c>
      <c r="S15" s="5">
        <v>0</v>
      </c>
      <c r="T15" s="5">
        <v>4.1617923558003662</v>
      </c>
      <c r="U15" s="5">
        <v>0.43539600000000001</v>
      </c>
      <c r="V15" s="5">
        <v>0</v>
      </c>
      <c r="W15" s="5">
        <v>0</v>
      </c>
      <c r="X15" s="5">
        <v>0</v>
      </c>
      <c r="Y15" s="5">
        <v>0</v>
      </c>
      <c r="Z15" s="5">
        <v>0</v>
      </c>
      <c r="AA15" s="5">
        <v>0</v>
      </c>
      <c r="AB15" s="5">
        <v>0</v>
      </c>
      <c r="AC15" s="5">
        <v>0</v>
      </c>
      <c r="AD15" s="29">
        <v>0</v>
      </c>
      <c r="AE15" s="39">
        <v>1.2312553846153844E-3</v>
      </c>
      <c r="AF15" s="5">
        <v>0</v>
      </c>
      <c r="AG15" s="5">
        <f t="shared" si="1"/>
        <v>4.5984196111849815</v>
      </c>
      <c r="AH15" s="29"/>
      <c r="AI15" s="37">
        <v>1960</v>
      </c>
      <c r="AJ15" s="5">
        <v>0</v>
      </c>
      <c r="AK15" s="5">
        <v>0</v>
      </c>
      <c r="AL15" s="5">
        <v>0</v>
      </c>
      <c r="AM15" s="5">
        <v>0</v>
      </c>
      <c r="AN15" s="5">
        <v>0</v>
      </c>
      <c r="AO15" s="5">
        <v>0</v>
      </c>
      <c r="AP15" s="5">
        <v>0</v>
      </c>
      <c r="AQ15" s="5">
        <v>0</v>
      </c>
      <c r="AR15" s="5">
        <v>0</v>
      </c>
      <c r="AS15" s="5">
        <v>0</v>
      </c>
      <c r="AT15" s="5">
        <v>0</v>
      </c>
      <c r="AU15" s="29">
        <v>0</v>
      </c>
      <c r="AV15" s="5">
        <v>0</v>
      </c>
      <c r="AW15" s="5">
        <v>0</v>
      </c>
      <c r="AX15" s="5">
        <f t="shared" si="2"/>
        <v>0</v>
      </c>
      <c r="AZ15" s="5">
        <f t="shared" si="3"/>
        <v>3.8031951860242845</v>
      </c>
      <c r="BA15" s="5">
        <f t="shared" si="4"/>
        <v>4.5984196111849815</v>
      </c>
      <c r="BB15" s="5">
        <f t="shared" si="5"/>
        <v>0</v>
      </c>
      <c r="BC15" s="5">
        <f t="shared" si="6"/>
        <v>8.4016147972092661</v>
      </c>
      <c r="BD15" s="5"/>
    </row>
    <row r="16" spans="1:56">
      <c r="A16" s="37">
        <v>1961</v>
      </c>
      <c r="B16" s="5">
        <v>0</v>
      </c>
      <c r="C16" s="5">
        <v>0.66160322497630841</v>
      </c>
      <c r="D16" s="5">
        <v>0.40596108632464267</v>
      </c>
      <c r="E16" s="5">
        <v>0</v>
      </c>
      <c r="F16" s="5">
        <v>0</v>
      </c>
      <c r="G16" s="5">
        <v>0</v>
      </c>
      <c r="H16" s="5">
        <v>0</v>
      </c>
      <c r="I16" s="5">
        <v>0</v>
      </c>
      <c r="J16" s="5">
        <v>0</v>
      </c>
      <c r="K16" s="5">
        <v>0</v>
      </c>
      <c r="L16" s="5">
        <v>0</v>
      </c>
      <c r="M16" s="29">
        <v>0</v>
      </c>
      <c r="N16" s="29">
        <v>3.3758696666666671E-2</v>
      </c>
      <c r="O16" s="29">
        <v>3.7759999999999998E-3</v>
      </c>
      <c r="P16" s="5">
        <f t="shared" si="0"/>
        <v>1.105099007967618</v>
      </c>
      <c r="Q16" s="29"/>
      <c r="R16" s="37">
        <v>1961</v>
      </c>
      <c r="S16" s="5">
        <v>0</v>
      </c>
      <c r="T16" s="5">
        <v>5.922371822118599</v>
      </c>
      <c r="U16" s="5">
        <v>0.38222600000000001</v>
      </c>
      <c r="V16" s="5">
        <v>0</v>
      </c>
      <c r="W16" s="5">
        <v>0</v>
      </c>
      <c r="X16" s="5">
        <v>0</v>
      </c>
      <c r="Y16" s="5">
        <v>0</v>
      </c>
      <c r="Z16" s="5">
        <v>0</v>
      </c>
      <c r="AA16" s="5">
        <v>0</v>
      </c>
      <c r="AB16" s="5">
        <v>0</v>
      </c>
      <c r="AC16" s="5">
        <v>0</v>
      </c>
      <c r="AD16" s="29">
        <v>0</v>
      </c>
      <c r="AE16" s="39">
        <v>1.9942407692307689E-3</v>
      </c>
      <c r="AF16" s="5">
        <v>0</v>
      </c>
      <c r="AG16" s="5">
        <f t="shared" si="1"/>
        <v>6.3065920628878303</v>
      </c>
      <c r="AH16" s="29"/>
      <c r="AI16" s="37">
        <v>1961</v>
      </c>
      <c r="AJ16" s="5">
        <v>0</v>
      </c>
      <c r="AK16" s="5">
        <v>0</v>
      </c>
      <c r="AL16" s="5">
        <v>0</v>
      </c>
      <c r="AM16" s="5">
        <v>0</v>
      </c>
      <c r="AN16" s="5">
        <v>0</v>
      </c>
      <c r="AO16" s="5">
        <v>0</v>
      </c>
      <c r="AP16" s="5">
        <v>0</v>
      </c>
      <c r="AQ16" s="5">
        <v>0</v>
      </c>
      <c r="AR16" s="5">
        <v>0</v>
      </c>
      <c r="AS16" s="5">
        <v>0</v>
      </c>
      <c r="AT16" s="5">
        <v>0</v>
      </c>
      <c r="AU16" s="29">
        <v>0</v>
      </c>
      <c r="AV16" s="5">
        <v>0</v>
      </c>
      <c r="AW16" s="5">
        <v>0</v>
      </c>
      <c r="AX16" s="5">
        <f t="shared" si="2"/>
        <v>0</v>
      </c>
      <c r="AZ16" s="5">
        <f t="shared" si="3"/>
        <v>1.105099007967618</v>
      </c>
      <c r="BA16" s="5">
        <f t="shared" si="4"/>
        <v>6.3065920628878303</v>
      </c>
      <c r="BB16" s="5">
        <f t="shared" si="5"/>
        <v>0</v>
      </c>
      <c r="BC16" s="5">
        <f t="shared" si="6"/>
        <v>7.411691070855448</v>
      </c>
      <c r="BD16" s="5"/>
    </row>
    <row r="17" spans="1:56">
      <c r="A17" s="37">
        <v>1962</v>
      </c>
      <c r="B17" s="5">
        <v>0</v>
      </c>
      <c r="C17" s="5">
        <v>0.22411653354784367</v>
      </c>
      <c r="D17" s="5">
        <v>4.4046073512208048</v>
      </c>
      <c r="E17" s="5">
        <v>0</v>
      </c>
      <c r="F17" s="5">
        <v>0</v>
      </c>
      <c r="G17" s="5">
        <v>0</v>
      </c>
      <c r="H17" s="5">
        <v>0</v>
      </c>
      <c r="I17" s="5">
        <v>0</v>
      </c>
      <c r="J17" s="5">
        <v>0</v>
      </c>
      <c r="K17" s="5">
        <v>0</v>
      </c>
      <c r="L17" s="5">
        <v>0</v>
      </c>
      <c r="M17" s="29">
        <v>0</v>
      </c>
      <c r="N17" s="29">
        <v>0</v>
      </c>
      <c r="O17" s="29">
        <v>0</v>
      </c>
      <c r="P17" s="5">
        <f t="shared" si="0"/>
        <v>4.6287238847686485</v>
      </c>
      <c r="Q17" s="29"/>
      <c r="R17" s="37">
        <v>1962</v>
      </c>
      <c r="S17" s="5">
        <v>0</v>
      </c>
      <c r="T17" s="5">
        <v>6.684279086644473</v>
      </c>
      <c r="U17" s="5">
        <v>0.44790200000000002</v>
      </c>
      <c r="V17" s="5">
        <v>0</v>
      </c>
      <c r="W17" s="5">
        <v>0</v>
      </c>
      <c r="X17" s="5">
        <v>0</v>
      </c>
      <c r="Y17" s="5">
        <v>0</v>
      </c>
      <c r="Z17" s="5">
        <v>0</v>
      </c>
      <c r="AA17" s="5">
        <v>0</v>
      </c>
      <c r="AB17" s="5">
        <v>0</v>
      </c>
      <c r="AC17" s="5">
        <v>0</v>
      </c>
      <c r="AD17" s="29">
        <v>0</v>
      </c>
      <c r="AE17" s="39">
        <v>0.34612029692307689</v>
      </c>
      <c r="AF17" s="5">
        <v>0</v>
      </c>
      <c r="AG17" s="5">
        <f t="shared" si="1"/>
        <v>7.4783013835675503</v>
      </c>
      <c r="AH17" s="29"/>
      <c r="AI17" s="37">
        <v>1962</v>
      </c>
      <c r="AJ17" s="5">
        <v>0</v>
      </c>
      <c r="AK17" s="5">
        <v>0</v>
      </c>
      <c r="AL17" s="5">
        <v>0</v>
      </c>
      <c r="AM17" s="5">
        <v>0</v>
      </c>
      <c r="AN17" s="5">
        <v>0</v>
      </c>
      <c r="AO17" s="5">
        <v>0</v>
      </c>
      <c r="AP17" s="5">
        <v>0</v>
      </c>
      <c r="AQ17" s="5">
        <v>0</v>
      </c>
      <c r="AR17" s="5">
        <v>0</v>
      </c>
      <c r="AS17" s="5">
        <v>0</v>
      </c>
      <c r="AT17" s="5">
        <v>0</v>
      </c>
      <c r="AU17" s="29">
        <v>0</v>
      </c>
      <c r="AV17" s="5">
        <v>0</v>
      </c>
      <c r="AW17" s="5">
        <v>0</v>
      </c>
      <c r="AX17" s="5">
        <f t="shared" si="2"/>
        <v>0</v>
      </c>
      <c r="AZ17" s="5">
        <f t="shared" si="3"/>
        <v>4.6287238847686485</v>
      </c>
      <c r="BA17" s="5">
        <f t="shared" si="4"/>
        <v>7.4783013835675503</v>
      </c>
      <c r="BB17" s="5">
        <f t="shared" si="5"/>
        <v>0</v>
      </c>
      <c r="BC17" s="5">
        <f t="shared" si="6"/>
        <v>12.107025268336198</v>
      </c>
      <c r="BD17" s="5"/>
    </row>
    <row r="18" spans="1:56">
      <c r="A18" s="37">
        <v>1963</v>
      </c>
      <c r="B18" s="5">
        <v>0</v>
      </c>
      <c r="C18" s="5">
        <v>0.35774749234675229</v>
      </c>
      <c r="D18" s="5">
        <v>1.5599794853574522</v>
      </c>
      <c r="E18" s="5">
        <v>0</v>
      </c>
      <c r="F18" s="5">
        <v>0</v>
      </c>
      <c r="G18" s="5">
        <v>0</v>
      </c>
      <c r="H18" s="5">
        <v>0</v>
      </c>
      <c r="I18" s="5">
        <v>0</v>
      </c>
      <c r="J18" s="5">
        <v>0</v>
      </c>
      <c r="K18" s="5">
        <v>0</v>
      </c>
      <c r="L18" s="5">
        <v>0</v>
      </c>
      <c r="M18" s="29">
        <v>0</v>
      </c>
      <c r="N18" s="29">
        <v>0.16365889333333333</v>
      </c>
      <c r="O18" s="29">
        <v>1.3365999999999999E-2</v>
      </c>
      <c r="P18" s="5">
        <f t="shared" si="0"/>
        <v>2.0947518710375377</v>
      </c>
      <c r="Q18" s="29"/>
      <c r="R18" s="37">
        <v>1963</v>
      </c>
      <c r="S18" s="5">
        <v>0</v>
      </c>
      <c r="T18" s="5">
        <v>7.6926372270122076</v>
      </c>
      <c r="U18" s="5">
        <v>0.52301600000000004</v>
      </c>
      <c r="V18" s="5">
        <v>0</v>
      </c>
      <c r="W18" s="5">
        <v>0</v>
      </c>
      <c r="X18" s="5">
        <v>0</v>
      </c>
      <c r="Y18" s="5">
        <v>0</v>
      </c>
      <c r="Z18" s="5">
        <v>0</v>
      </c>
      <c r="AA18" s="5">
        <v>0</v>
      </c>
      <c r="AB18" s="5">
        <v>0</v>
      </c>
      <c r="AC18" s="5">
        <v>0</v>
      </c>
      <c r="AD18" s="29">
        <v>0</v>
      </c>
      <c r="AE18" s="39">
        <v>7.449749999999998E-2</v>
      </c>
      <c r="AF18" s="5">
        <v>0</v>
      </c>
      <c r="AG18" s="5">
        <f t="shared" si="1"/>
        <v>8.2901507270122075</v>
      </c>
      <c r="AH18" s="29"/>
      <c r="AI18" s="37">
        <v>1963</v>
      </c>
      <c r="AJ18" s="5">
        <v>0</v>
      </c>
      <c r="AK18" s="5">
        <v>0</v>
      </c>
      <c r="AL18" s="5">
        <v>0</v>
      </c>
      <c r="AM18" s="5">
        <v>0</v>
      </c>
      <c r="AN18" s="5">
        <v>0</v>
      </c>
      <c r="AO18" s="5">
        <v>0</v>
      </c>
      <c r="AP18" s="5">
        <v>0</v>
      </c>
      <c r="AQ18" s="5">
        <v>0</v>
      </c>
      <c r="AR18" s="5">
        <v>0</v>
      </c>
      <c r="AS18" s="5">
        <v>0</v>
      </c>
      <c r="AT18" s="5">
        <v>0</v>
      </c>
      <c r="AU18" s="29">
        <v>0</v>
      </c>
      <c r="AV18" s="5">
        <v>0</v>
      </c>
      <c r="AW18" s="5">
        <v>0</v>
      </c>
      <c r="AX18" s="5">
        <f t="shared" si="2"/>
        <v>0</v>
      </c>
      <c r="AZ18" s="5">
        <f t="shared" si="3"/>
        <v>2.0947518710375377</v>
      </c>
      <c r="BA18" s="5">
        <f t="shared" si="4"/>
        <v>8.2901507270122075</v>
      </c>
      <c r="BB18" s="5">
        <f t="shared" si="5"/>
        <v>0</v>
      </c>
      <c r="BC18" s="5">
        <f t="shared" si="6"/>
        <v>10.384902598049745</v>
      </c>
      <c r="BD18" s="5"/>
    </row>
    <row r="19" spans="1:56">
      <c r="A19" s="37">
        <v>1964</v>
      </c>
      <c r="B19" s="5">
        <v>0</v>
      </c>
      <c r="C19" s="5">
        <v>0.57196776023900164</v>
      </c>
      <c r="D19" s="5">
        <v>2.9067027175336619</v>
      </c>
      <c r="E19" s="5">
        <v>0</v>
      </c>
      <c r="F19" s="5">
        <v>0</v>
      </c>
      <c r="G19" s="5">
        <v>0</v>
      </c>
      <c r="H19" s="5">
        <v>0</v>
      </c>
      <c r="I19" s="5">
        <v>0</v>
      </c>
      <c r="J19" s="5">
        <v>0</v>
      </c>
      <c r="K19" s="5">
        <v>0</v>
      </c>
      <c r="L19" s="5">
        <v>0</v>
      </c>
      <c r="M19" s="29">
        <v>0</v>
      </c>
      <c r="N19" s="29">
        <v>0</v>
      </c>
      <c r="O19" s="29">
        <v>0</v>
      </c>
      <c r="P19" s="5">
        <f t="shared" si="0"/>
        <v>3.4786704777726634</v>
      </c>
      <c r="Q19" s="29"/>
      <c r="R19" s="37">
        <v>1964</v>
      </c>
      <c r="S19" s="5">
        <v>0</v>
      </c>
      <c r="T19" s="5">
        <v>9.752109112679836</v>
      </c>
      <c r="U19" s="5">
        <v>0.48476999999999998</v>
      </c>
      <c r="V19" s="5">
        <v>0</v>
      </c>
      <c r="W19" s="5">
        <v>0</v>
      </c>
      <c r="X19" s="5">
        <v>0</v>
      </c>
      <c r="Y19" s="5">
        <v>0</v>
      </c>
      <c r="Z19" s="5">
        <v>0</v>
      </c>
      <c r="AA19" s="5">
        <v>0</v>
      </c>
      <c r="AB19" s="5">
        <v>0</v>
      </c>
      <c r="AC19" s="5">
        <v>0</v>
      </c>
      <c r="AD19" s="29">
        <v>0</v>
      </c>
      <c r="AE19" s="39">
        <v>7.4430370384615377E-2</v>
      </c>
      <c r="AF19" s="5">
        <v>0</v>
      </c>
      <c r="AG19" s="5">
        <f t="shared" si="1"/>
        <v>10.31130948306445</v>
      </c>
      <c r="AH19" s="29"/>
      <c r="AI19" s="37">
        <v>1964</v>
      </c>
      <c r="AJ19" s="5">
        <v>0</v>
      </c>
      <c r="AK19" s="5">
        <v>0</v>
      </c>
      <c r="AL19" s="5">
        <v>0</v>
      </c>
      <c r="AM19" s="5">
        <v>0</v>
      </c>
      <c r="AN19" s="5">
        <v>0</v>
      </c>
      <c r="AO19" s="5">
        <v>0</v>
      </c>
      <c r="AP19" s="5">
        <v>0</v>
      </c>
      <c r="AQ19" s="5">
        <v>0</v>
      </c>
      <c r="AR19" s="5">
        <v>0</v>
      </c>
      <c r="AS19" s="5">
        <v>0</v>
      </c>
      <c r="AT19" s="5">
        <v>0</v>
      </c>
      <c r="AU19" s="29">
        <v>0</v>
      </c>
      <c r="AV19" s="5">
        <v>0</v>
      </c>
      <c r="AW19" s="5">
        <v>0</v>
      </c>
      <c r="AX19" s="5">
        <f t="shared" si="2"/>
        <v>0</v>
      </c>
      <c r="AZ19" s="5">
        <f t="shared" si="3"/>
        <v>3.4786704777726634</v>
      </c>
      <c r="BA19" s="5">
        <f t="shared" si="4"/>
        <v>10.31130948306445</v>
      </c>
      <c r="BB19" s="5">
        <f t="shared" si="5"/>
        <v>0</v>
      </c>
      <c r="BC19" s="5">
        <f t="shared" si="6"/>
        <v>13.789979960837114</v>
      </c>
      <c r="BD19" s="5"/>
    </row>
    <row r="20" spans="1:56">
      <c r="A20" s="37">
        <v>1965</v>
      </c>
      <c r="B20" s="5">
        <v>0</v>
      </c>
      <c r="C20" s="5">
        <v>0.57342423262128217</v>
      </c>
      <c r="D20" s="5">
        <v>2.2026264703338692</v>
      </c>
      <c r="E20" s="5">
        <v>0</v>
      </c>
      <c r="F20" s="5">
        <v>0</v>
      </c>
      <c r="G20" s="5">
        <v>0</v>
      </c>
      <c r="H20" s="5">
        <v>0</v>
      </c>
      <c r="I20" s="5">
        <v>0</v>
      </c>
      <c r="J20" s="5">
        <v>0</v>
      </c>
      <c r="K20" s="5">
        <v>0</v>
      </c>
      <c r="L20" s="5">
        <v>0</v>
      </c>
      <c r="M20" s="29">
        <v>0</v>
      </c>
      <c r="N20" s="29">
        <v>0.15973311541666665</v>
      </c>
      <c r="O20" s="29">
        <v>1.359E-3</v>
      </c>
      <c r="P20" s="5">
        <f t="shared" si="0"/>
        <v>2.937142818371818</v>
      </c>
      <c r="Q20" s="29"/>
      <c r="R20" s="37">
        <v>1965</v>
      </c>
      <c r="S20" s="5">
        <v>0</v>
      </c>
      <c r="T20" s="5">
        <v>10.44416340539204</v>
      </c>
      <c r="U20" s="5">
        <v>0.69672199999999995</v>
      </c>
      <c r="V20" s="5">
        <v>0</v>
      </c>
      <c r="W20" s="5">
        <v>0</v>
      </c>
      <c r="X20" s="5">
        <v>0</v>
      </c>
      <c r="Y20" s="5">
        <v>0</v>
      </c>
      <c r="Z20" s="5">
        <v>0</v>
      </c>
      <c r="AA20" s="5">
        <v>0</v>
      </c>
      <c r="AB20" s="5">
        <v>0</v>
      </c>
      <c r="AC20" s="5">
        <v>0</v>
      </c>
      <c r="AD20" s="29">
        <v>0</v>
      </c>
      <c r="AE20" s="39">
        <v>0.11199184615384614</v>
      </c>
      <c r="AF20" s="5">
        <v>0</v>
      </c>
      <c r="AG20" s="5">
        <f t="shared" si="1"/>
        <v>11.252877251545884</v>
      </c>
      <c r="AH20" s="29"/>
      <c r="AI20" s="37">
        <v>1965</v>
      </c>
      <c r="AJ20" s="5">
        <v>0</v>
      </c>
      <c r="AK20" s="5">
        <v>0</v>
      </c>
      <c r="AL20" s="5">
        <v>0</v>
      </c>
      <c r="AM20" s="5">
        <v>0</v>
      </c>
      <c r="AN20" s="5">
        <v>0</v>
      </c>
      <c r="AO20" s="5">
        <v>0</v>
      </c>
      <c r="AP20" s="5">
        <v>0</v>
      </c>
      <c r="AQ20" s="5">
        <v>0</v>
      </c>
      <c r="AR20" s="5">
        <v>0</v>
      </c>
      <c r="AS20" s="5">
        <v>0</v>
      </c>
      <c r="AT20" s="5">
        <v>0</v>
      </c>
      <c r="AU20" s="29">
        <v>0</v>
      </c>
      <c r="AV20" s="5">
        <v>0</v>
      </c>
      <c r="AW20" s="5">
        <v>0</v>
      </c>
      <c r="AX20" s="5">
        <f t="shared" si="2"/>
        <v>0</v>
      </c>
      <c r="AZ20" s="5">
        <f t="shared" si="3"/>
        <v>2.937142818371818</v>
      </c>
      <c r="BA20" s="5">
        <f t="shared" si="4"/>
        <v>11.252877251545884</v>
      </c>
      <c r="BB20" s="5">
        <f t="shared" si="5"/>
        <v>0</v>
      </c>
      <c r="BC20" s="5">
        <f t="shared" si="6"/>
        <v>14.190020069917702</v>
      </c>
      <c r="BD20" s="5"/>
    </row>
    <row r="21" spans="1:56">
      <c r="A21" s="37">
        <v>1966</v>
      </c>
      <c r="B21" s="5">
        <v>0</v>
      </c>
      <c r="C21" s="5">
        <v>0.56798404639830535</v>
      </c>
      <c r="D21" s="5">
        <v>5.8667873965016373</v>
      </c>
      <c r="E21" s="5">
        <v>0</v>
      </c>
      <c r="F21" s="5">
        <v>0</v>
      </c>
      <c r="G21" s="5">
        <v>0</v>
      </c>
      <c r="H21" s="5">
        <v>0</v>
      </c>
      <c r="I21" s="5">
        <v>0</v>
      </c>
      <c r="J21" s="5">
        <v>0</v>
      </c>
      <c r="K21" s="5">
        <v>0</v>
      </c>
      <c r="L21" s="5">
        <v>0</v>
      </c>
      <c r="M21" s="29">
        <v>0</v>
      </c>
      <c r="N21" s="29">
        <v>0</v>
      </c>
      <c r="O21" s="29">
        <v>0</v>
      </c>
      <c r="P21" s="5">
        <f t="shared" si="0"/>
        <v>6.434771442899943</v>
      </c>
      <c r="Q21" s="29"/>
      <c r="R21" s="37">
        <v>1966</v>
      </c>
      <c r="S21" s="5">
        <v>0</v>
      </c>
      <c r="T21" s="5">
        <v>10.369445738529398</v>
      </c>
      <c r="U21" s="5">
        <v>0.4607928</v>
      </c>
      <c r="V21" s="5">
        <v>0</v>
      </c>
      <c r="W21" s="5">
        <v>0</v>
      </c>
      <c r="X21" s="5">
        <v>0</v>
      </c>
      <c r="Y21" s="5">
        <v>0</v>
      </c>
      <c r="Z21" s="5">
        <v>0</v>
      </c>
      <c r="AA21" s="5">
        <v>0</v>
      </c>
      <c r="AB21" s="5">
        <v>0</v>
      </c>
      <c r="AC21" s="5">
        <v>0</v>
      </c>
      <c r="AD21" s="29">
        <v>0</v>
      </c>
      <c r="AE21" s="39">
        <v>0.34315676999999994</v>
      </c>
      <c r="AF21" s="5">
        <v>0</v>
      </c>
      <c r="AG21" s="5">
        <f t="shared" si="1"/>
        <v>11.173395308529399</v>
      </c>
      <c r="AH21" s="29"/>
      <c r="AI21" s="37">
        <v>1966</v>
      </c>
      <c r="AJ21" s="5">
        <v>0</v>
      </c>
      <c r="AK21" s="5">
        <v>0</v>
      </c>
      <c r="AL21" s="5">
        <v>0</v>
      </c>
      <c r="AM21" s="5">
        <v>0</v>
      </c>
      <c r="AN21" s="5">
        <v>0</v>
      </c>
      <c r="AO21" s="5">
        <v>0</v>
      </c>
      <c r="AP21" s="5">
        <v>0</v>
      </c>
      <c r="AQ21" s="5">
        <v>0</v>
      </c>
      <c r="AR21" s="5">
        <v>0</v>
      </c>
      <c r="AS21" s="5">
        <v>0</v>
      </c>
      <c r="AT21" s="5">
        <v>0</v>
      </c>
      <c r="AU21" s="29">
        <v>0</v>
      </c>
      <c r="AV21" s="5">
        <v>0</v>
      </c>
      <c r="AW21" s="5">
        <v>0</v>
      </c>
      <c r="AX21" s="5">
        <f t="shared" si="2"/>
        <v>0</v>
      </c>
      <c r="AZ21" s="5">
        <f t="shared" si="3"/>
        <v>6.434771442899943</v>
      </c>
      <c r="BA21" s="5">
        <f t="shared" si="4"/>
        <v>11.173395308529399</v>
      </c>
      <c r="BB21" s="5">
        <f t="shared" si="5"/>
        <v>0</v>
      </c>
      <c r="BC21" s="5">
        <f t="shared" si="6"/>
        <v>17.608166751429341</v>
      </c>
      <c r="BD21" s="5"/>
    </row>
    <row r="22" spans="1:56">
      <c r="A22" s="37">
        <v>1967</v>
      </c>
      <c r="B22" s="5">
        <v>0</v>
      </c>
      <c r="C22" s="5">
        <v>0.53612297974453271</v>
      </c>
      <c r="D22" s="5">
        <v>4.7633162616305613</v>
      </c>
      <c r="E22" s="5">
        <v>0</v>
      </c>
      <c r="F22" s="5">
        <v>0</v>
      </c>
      <c r="G22" s="5">
        <v>0</v>
      </c>
      <c r="H22" s="5">
        <v>0</v>
      </c>
      <c r="I22" s="5">
        <v>0</v>
      </c>
      <c r="J22" s="5">
        <v>0</v>
      </c>
      <c r="K22" s="5">
        <v>0</v>
      </c>
      <c r="L22" s="5">
        <v>0</v>
      </c>
      <c r="M22" s="29">
        <v>0</v>
      </c>
      <c r="N22" s="29">
        <v>0.14057789000000001</v>
      </c>
      <c r="O22" s="29">
        <v>2.7680000000000001E-3</v>
      </c>
      <c r="P22" s="5">
        <f t="shared" si="0"/>
        <v>5.4427851313750937</v>
      </c>
      <c r="Q22" s="29"/>
      <c r="R22" s="37">
        <v>1967</v>
      </c>
      <c r="S22" s="5">
        <v>0</v>
      </c>
      <c r="T22" s="5">
        <v>11.898128664117287</v>
      </c>
      <c r="U22" s="5">
        <v>0.32752199999999998</v>
      </c>
      <c r="V22" s="5">
        <v>0</v>
      </c>
      <c r="W22" s="5">
        <v>0</v>
      </c>
      <c r="X22" s="5">
        <v>0</v>
      </c>
      <c r="Y22" s="5">
        <v>0</v>
      </c>
      <c r="Z22" s="5">
        <v>0</v>
      </c>
      <c r="AA22" s="5">
        <v>0</v>
      </c>
      <c r="AB22" s="5">
        <v>0</v>
      </c>
      <c r="AC22" s="5">
        <v>0</v>
      </c>
      <c r="AD22" s="29">
        <v>0</v>
      </c>
      <c r="AE22" s="39">
        <v>0.2514904615384615</v>
      </c>
      <c r="AF22" s="5">
        <v>0</v>
      </c>
      <c r="AG22" s="5">
        <f t="shared" si="1"/>
        <v>12.477141125655749</v>
      </c>
      <c r="AH22" s="29"/>
      <c r="AI22" s="37">
        <v>1967</v>
      </c>
      <c r="AJ22" s="5">
        <v>0</v>
      </c>
      <c r="AK22" s="5">
        <v>0</v>
      </c>
      <c r="AL22" s="5">
        <v>0</v>
      </c>
      <c r="AM22" s="5">
        <v>0</v>
      </c>
      <c r="AN22" s="5">
        <v>0</v>
      </c>
      <c r="AO22" s="5">
        <v>0</v>
      </c>
      <c r="AP22" s="5">
        <v>0</v>
      </c>
      <c r="AQ22" s="5">
        <v>0</v>
      </c>
      <c r="AR22" s="5">
        <v>0</v>
      </c>
      <c r="AS22" s="5">
        <v>0</v>
      </c>
      <c r="AT22" s="5">
        <v>0</v>
      </c>
      <c r="AU22" s="29">
        <v>0</v>
      </c>
      <c r="AV22" s="5">
        <v>0</v>
      </c>
      <c r="AW22" s="5">
        <v>0</v>
      </c>
      <c r="AX22" s="5">
        <f t="shared" si="2"/>
        <v>0</v>
      </c>
      <c r="AZ22" s="5">
        <f t="shared" si="3"/>
        <v>5.4427851313750937</v>
      </c>
      <c r="BA22" s="5">
        <f t="shared" si="4"/>
        <v>12.477141125655749</v>
      </c>
      <c r="BB22" s="5">
        <f t="shared" si="5"/>
        <v>0</v>
      </c>
      <c r="BC22" s="5">
        <f t="shared" si="6"/>
        <v>17.919926257030841</v>
      </c>
      <c r="BD22" s="5"/>
    </row>
    <row r="23" spans="1:56">
      <c r="A23" s="37">
        <v>1968</v>
      </c>
      <c r="B23" s="5">
        <v>0</v>
      </c>
      <c r="C23" s="5">
        <v>0.43653032078584042</v>
      </c>
      <c r="D23" s="5">
        <v>11.420054928599811</v>
      </c>
      <c r="E23" s="5">
        <v>0</v>
      </c>
      <c r="F23" s="5">
        <v>0</v>
      </c>
      <c r="G23" s="5">
        <v>0</v>
      </c>
      <c r="H23" s="5">
        <v>0</v>
      </c>
      <c r="I23" s="5">
        <v>0</v>
      </c>
      <c r="J23" s="5">
        <v>0</v>
      </c>
      <c r="K23" s="5">
        <v>0</v>
      </c>
      <c r="L23" s="5">
        <v>0</v>
      </c>
      <c r="M23" s="29">
        <v>0</v>
      </c>
      <c r="N23" s="29">
        <v>0</v>
      </c>
      <c r="O23" s="29">
        <v>0</v>
      </c>
      <c r="P23" s="5">
        <f t="shared" si="0"/>
        <v>11.856585249385651</v>
      </c>
      <c r="Q23" s="29"/>
      <c r="R23" s="37">
        <v>1968</v>
      </c>
      <c r="S23" s="5">
        <v>0</v>
      </c>
      <c r="T23" s="5">
        <v>7.9445738853100529</v>
      </c>
      <c r="U23" s="5">
        <v>0.79456000000000004</v>
      </c>
      <c r="V23" s="5">
        <v>0</v>
      </c>
      <c r="W23" s="5">
        <v>0</v>
      </c>
      <c r="X23" s="5">
        <v>0</v>
      </c>
      <c r="Y23" s="5">
        <v>0</v>
      </c>
      <c r="Z23" s="5">
        <v>0</v>
      </c>
      <c r="AA23" s="5">
        <v>0</v>
      </c>
      <c r="AB23" s="5">
        <v>0</v>
      </c>
      <c r="AC23" s="5">
        <v>0</v>
      </c>
      <c r="AD23" s="29">
        <v>0</v>
      </c>
      <c r="AE23" s="39">
        <v>0.16984938807692307</v>
      </c>
      <c r="AF23" s="5">
        <v>1.4427000000000001E-2</v>
      </c>
      <c r="AG23" s="5">
        <f t="shared" si="1"/>
        <v>8.9234102733869758</v>
      </c>
      <c r="AH23" s="29"/>
      <c r="AI23" s="37">
        <v>1968</v>
      </c>
      <c r="AJ23" s="5">
        <v>0</v>
      </c>
      <c r="AK23" s="5">
        <v>0</v>
      </c>
      <c r="AL23" s="5">
        <v>0</v>
      </c>
      <c r="AM23" s="5">
        <v>0</v>
      </c>
      <c r="AN23" s="5">
        <v>0</v>
      </c>
      <c r="AO23" s="5">
        <v>0</v>
      </c>
      <c r="AP23" s="5">
        <v>0</v>
      </c>
      <c r="AQ23" s="5">
        <v>0</v>
      </c>
      <c r="AR23" s="5">
        <v>0</v>
      </c>
      <c r="AS23" s="5">
        <v>0</v>
      </c>
      <c r="AT23" s="5">
        <v>0</v>
      </c>
      <c r="AU23" s="29">
        <v>0</v>
      </c>
      <c r="AV23" s="5">
        <v>0</v>
      </c>
      <c r="AW23" s="5">
        <v>0</v>
      </c>
      <c r="AX23" s="5">
        <f t="shared" si="2"/>
        <v>0</v>
      </c>
      <c r="AZ23" s="5">
        <f t="shared" si="3"/>
        <v>11.856585249385651</v>
      </c>
      <c r="BA23" s="5">
        <f t="shared" si="4"/>
        <v>8.9234102733869758</v>
      </c>
      <c r="BB23" s="5">
        <f t="shared" si="5"/>
        <v>0</v>
      </c>
      <c r="BC23" s="5">
        <f t="shared" si="6"/>
        <v>20.779995522772627</v>
      </c>
      <c r="BD23" s="5"/>
    </row>
    <row r="24" spans="1:56">
      <c r="A24" s="37">
        <v>1969</v>
      </c>
      <c r="B24" s="5">
        <v>0</v>
      </c>
      <c r="C24" s="5">
        <v>0.82294568007082347</v>
      </c>
      <c r="D24" s="5">
        <v>4.8004932902620698</v>
      </c>
      <c r="E24" s="5">
        <v>0</v>
      </c>
      <c r="F24" s="5">
        <v>0</v>
      </c>
      <c r="G24" s="5">
        <v>0</v>
      </c>
      <c r="H24" s="5">
        <v>0</v>
      </c>
      <c r="I24" s="5">
        <v>0</v>
      </c>
      <c r="J24" s="5">
        <v>0</v>
      </c>
      <c r="K24" s="5">
        <v>0</v>
      </c>
      <c r="L24" s="5">
        <v>0</v>
      </c>
      <c r="M24" s="29">
        <v>0</v>
      </c>
      <c r="N24" s="29">
        <v>0.43927241520000004</v>
      </c>
      <c r="O24" s="29">
        <v>2.382E-3</v>
      </c>
      <c r="P24" s="5">
        <f t="shared" si="0"/>
        <v>6.0650933855328928</v>
      </c>
      <c r="Q24" s="29"/>
      <c r="R24" s="37">
        <v>1969</v>
      </c>
      <c r="S24" s="5">
        <v>0</v>
      </c>
      <c r="T24" s="5">
        <v>11.277945028547739</v>
      </c>
      <c r="U24" s="5">
        <v>0.34372000000000003</v>
      </c>
      <c r="V24" s="5">
        <v>0</v>
      </c>
      <c r="W24" s="5">
        <v>0</v>
      </c>
      <c r="X24" s="5">
        <v>0</v>
      </c>
      <c r="Y24" s="5">
        <v>0</v>
      </c>
      <c r="Z24" s="5">
        <v>0</v>
      </c>
      <c r="AA24" s="5">
        <v>0</v>
      </c>
      <c r="AB24" s="5">
        <v>0</v>
      </c>
      <c r="AC24" s="5">
        <v>0</v>
      </c>
      <c r="AD24" s="29">
        <v>0</v>
      </c>
      <c r="AE24" s="39">
        <v>0.35758799999999996</v>
      </c>
      <c r="AF24" s="5">
        <v>1.4279E-2</v>
      </c>
      <c r="AG24" s="5">
        <f t="shared" si="1"/>
        <v>11.993532028547738</v>
      </c>
      <c r="AH24" s="29"/>
      <c r="AI24" s="37">
        <v>1969</v>
      </c>
      <c r="AJ24" s="5">
        <v>0</v>
      </c>
      <c r="AK24" s="5">
        <v>0</v>
      </c>
      <c r="AL24" s="5">
        <v>0</v>
      </c>
      <c r="AM24" s="5">
        <v>0</v>
      </c>
      <c r="AN24" s="5">
        <v>0</v>
      </c>
      <c r="AO24" s="5">
        <v>0</v>
      </c>
      <c r="AP24" s="5">
        <v>0</v>
      </c>
      <c r="AQ24" s="5">
        <v>0</v>
      </c>
      <c r="AR24" s="5">
        <v>0</v>
      </c>
      <c r="AS24" s="5">
        <v>0</v>
      </c>
      <c r="AT24" s="5">
        <v>0</v>
      </c>
      <c r="AU24" s="29">
        <v>0</v>
      </c>
      <c r="AV24" s="5">
        <v>0</v>
      </c>
      <c r="AW24" s="5">
        <v>0</v>
      </c>
      <c r="AX24" s="5">
        <f t="shared" si="2"/>
        <v>0</v>
      </c>
      <c r="AZ24" s="5">
        <f t="shared" si="3"/>
        <v>6.0650933855328928</v>
      </c>
      <c r="BA24" s="5">
        <f t="shared" si="4"/>
        <v>11.993532028547738</v>
      </c>
      <c r="BB24" s="5">
        <f t="shared" si="5"/>
        <v>0</v>
      </c>
      <c r="BC24" s="5">
        <f t="shared" si="6"/>
        <v>18.05862541408063</v>
      </c>
      <c r="BD24" s="5"/>
    </row>
    <row r="25" spans="1:56">
      <c r="A25" s="37">
        <v>1970</v>
      </c>
      <c r="B25" s="5">
        <v>0</v>
      </c>
      <c r="C25" s="5">
        <v>0.66217799626073093</v>
      </c>
      <c r="D25" s="5">
        <v>9.2446644582986437</v>
      </c>
      <c r="E25" s="5">
        <v>0</v>
      </c>
      <c r="F25" s="5">
        <v>0</v>
      </c>
      <c r="G25" s="5">
        <v>0</v>
      </c>
      <c r="H25" s="5">
        <v>0</v>
      </c>
      <c r="I25" s="5">
        <v>0</v>
      </c>
      <c r="J25" s="5">
        <v>0</v>
      </c>
      <c r="K25" s="5">
        <v>0</v>
      </c>
      <c r="L25" s="5">
        <v>0</v>
      </c>
      <c r="M25" s="29">
        <v>0</v>
      </c>
      <c r="N25" s="29">
        <v>0</v>
      </c>
      <c r="O25" s="29">
        <v>0</v>
      </c>
      <c r="P25" s="5">
        <f t="shared" si="0"/>
        <v>9.9068424545593743</v>
      </c>
      <c r="Q25" s="29"/>
      <c r="R25" s="37">
        <v>1970</v>
      </c>
      <c r="S25" s="5">
        <v>0</v>
      </c>
      <c r="T25" s="5">
        <v>13.05670334374031</v>
      </c>
      <c r="U25" s="5">
        <v>0.46566000000000002</v>
      </c>
      <c r="V25" s="5">
        <v>0</v>
      </c>
      <c r="W25" s="5">
        <v>0</v>
      </c>
      <c r="X25" s="5">
        <v>0</v>
      </c>
      <c r="Y25" s="5">
        <v>0</v>
      </c>
      <c r="Z25" s="5">
        <v>0</v>
      </c>
      <c r="AA25" s="5">
        <v>0</v>
      </c>
      <c r="AB25" s="5">
        <v>0</v>
      </c>
      <c r="AC25" s="5">
        <v>0</v>
      </c>
      <c r="AD25" s="29">
        <v>0</v>
      </c>
      <c r="AE25" s="39">
        <v>0.57243387807692292</v>
      </c>
      <c r="AF25" s="5">
        <v>2.2842000000000001E-2</v>
      </c>
      <c r="AG25" s="5">
        <f t="shared" si="1"/>
        <v>14.117639221817234</v>
      </c>
      <c r="AH25" s="29"/>
      <c r="AI25" s="37">
        <v>1970</v>
      </c>
      <c r="AJ25" s="5">
        <v>0</v>
      </c>
      <c r="AK25" s="5">
        <v>0</v>
      </c>
      <c r="AL25" s="5">
        <v>0</v>
      </c>
      <c r="AM25" s="5">
        <v>0</v>
      </c>
      <c r="AN25" s="5">
        <v>0</v>
      </c>
      <c r="AO25" s="5">
        <v>0</v>
      </c>
      <c r="AP25" s="5">
        <v>0</v>
      </c>
      <c r="AQ25" s="5">
        <v>0</v>
      </c>
      <c r="AR25" s="5">
        <v>0</v>
      </c>
      <c r="AS25" s="5">
        <v>0</v>
      </c>
      <c r="AT25" s="5">
        <v>0</v>
      </c>
      <c r="AU25" s="29">
        <v>0</v>
      </c>
      <c r="AV25" s="5">
        <v>0</v>
      </c>
      <c r="AW25" s="5">
        <v>0</v>
      </c>
      <c r="AX25" s="5">
        <f t="shared" si="2"/>
        <v>0</v>
      </c>
      <c r="AZ25" s="5">
        <f t="shared" si="3"/>
        <v>9.9068424545593743</v>
      </c>
      <c r="BA25" s="5">
        <f t="shared" si="4"/>
        <v>14.117639221817234</v>
      </c>
      <c r="BB25" s="5">
        <f t="shared" si="5"/>
        <v>0</v>
      </c>
      <c r="BC25" s="5">
        <f t="shared" si="6"/>
        <v>24.02448167637661</v>
      </c>
      <c r="BD25" s="5"/>
    </row>
    <row r="26" spans="1:56">
      <c r="A26" s="37">
        <v>1971</v>
      </c>
      <c r="B26" s="5">
        <v>0</v>
      </c>
      <c r="C26" s="5">
        <v>2.2341993258792647</v>
      </c>
      <c r="D26" s="5">
        <v>5.1949000858311685</v>
      </c>
      <c r="E26" s="5">
        <v>0</v>
      </c>
      <c r="F26" s="5">
        <v>0</v>
      </c>
      <c r="G26" s="5">
        <v>0</v>
      </c>
      <c r="H26" s="5">
        <v>0</v>
      </c>
      <c r="I26" s="5">
        <v>0</v>
      </c>
      <c r="J26" s="5">
        <v>0</v>
      </c>
      <c r="K26" s="5">
        <v>0</v>
      </c>
      <c r="L26" s="5">
        <v>0</v>
      </c>
      <c r="M26" s="29">
        <v>0</v>
      </c>
      <c r="N26" s="29">
        <v>0.47842546000000002</v>
      </c>
      <c r="O26" s="29">
        <v>3.2360000000000002E-3</v>
      </c>
      <c r="P26" s="5">
        <f t="shared" si="0"/>
        <v>7.9107608717104343</v>
      </c>
      <c r="Q26" s="29"/>
      <c r="R26" s="37">
        <v>1971</v>
      </c>
      <c r="S26" s="5">
        <v>9.5000000000000005E-5</v>
      </c>
      <c r="T26" s="5">
        <v>18.171157614883679</v>
      </c>
      <c r="U26" s="5">
        <v>0.97760000000000002</v>
      </c>
      <c r="V26" s="5">
        <v>0</v>
      </c>
      <c r="W26" s="5">
        <v>0</v>
      </c>
      <c r="X26" s="5">
        <v>0</v>
      </c>
      <c r="Y26" s="5">
        <v>0</v>
      </c>
      <c r="Z26" s="5">
        <v>0</v>
      </c>
      <c r="AA26" s="5">
        <v>0</v>
      </c>
      <c r="AB26" s="5">
        <v>0</v>
      </c>
      <c r="AC26" s="5">
        <v>0</v>
      </c>
      <c r="AD26" s="29">
        <v>0</v>
      </c>
      <c r="AE26" s="39">
        <v>0.85000828846153842</v>
      </c>
      <c r="AF26" s="5">
        <v>1.7915E-2</v>
      </c>
      <c r="AG26" s="5">
        <f t="shared" si="1"/>
        <v>20.016775903345216</v>
      </c>
      <c r="AH26" s="29"/>
      <c r="AI26" s="37">
        <v>1971</v>
      </c>
      <c r="AJ26" s="5">
        <v>0</v>
      </c>
      <c r="AK26" s="5">
        <v>0</v>
      </c>
      <c r="AL26" s="5">
        <v>0</v>
      </c>
      <c r="AM26" s="5">
        <v>0</v>
      </c>
      <c r="AN26" s="5">
        <v>0</v>
      </c>
      <c r="AO26" s="5">
        <v>0</v>
      </c>
      <c r="AP26" s="5">
        <v>0</v>
      </c>
      <c r="AQ26" s="5">
        <v>0</v>
      </c>
      <c r="AR26" s="5">
        <v>0</v>
      </c>
      <c r="AS26" s="5">
        <v>0</v>
      </c>
      <c r="AT26" s="5">
        <v>0</v>
      </c>
      <c r="AU26" s="29">
        <v>0</v>
      </c>
      <c r="AV26" s="5">
        <v>0</v>
      </c>
      <c r="AW26" s="5">
        <v>0</v>
      </c>
      <c r="AX26" s="5">
        <f t="shared" si="2"/>
        <v>0</v>
      </c>
      <c r="AZ26" s="5">
        <f t="shared" si="3"/>
        <v>7.9107608717104343</v>
      </c>
      <c r="BA26" s="5">
        <f t="shared" si="4"/>
        <v>20.016775903345216</v>
      </c>
      <c r="BB26" s="5">
        <f t="shared" si="5"/>
        <v>0</v>
      </c>
      <c r="BC26" s="5">
        <f t="shared" si="6"/>
        <v>27.92753677505565</v>
      </c>
      <c r="BD26" s="5"/>
    </row>
    <row r="27" spans="1:56">
      <c r="A27" s="37">
        <v>1972</v>
      </c>
      <c r="B27" s="5">
        <v>0</v>
      </c>
      <c r="C27" s="5">
        <v>0.42854788445067937</v>
      </c>
      <c r="D27" s="5">
        <v>18.292462076283371</v>
      </c>
      <c r="E27" s="5">
        <v>7.9852631658317401E-3</v>
      </c>
      <c r="F27" s="5">
        <v>0</v>
      </c>
      <c r="G27" s="5">
        <v>0</v>
      </c>
      <c r="H27" s="5">
        <v>0</v>
      </c>
      <c r="I27" s="5">
        <v>0</v>
      </c>
      <c r="J27" s="5">
        <v>0</v>
      </c>
      <c r="K27" s="5">
        <v>0</v>
      </c>
      <c r="L27" s="5">
        <v>0</v>
      </c>
      <c r="M27" s="29">
        <v>0</v>
      </c>
      <c r="N27" s="29">
        <v>0</v>
      </c>
      <c r="O27" s="29">
        <v>0</v>
      </c>
      <c r="P27" s="5">
        <f t="shared" si="0"/>
        <v>18.728995223899883</v>
      </c>
      <c r="Q27" s="29"/>
      <c r="R27" s="37">
        <v>1972</v>
      </c>
      <c r="S27" s="5">
        <v>4.0999999999999999E-4</v>
      </c>
      <c r="T27" s="5">
        <v>18.888733092031252</v>
      </c>
      <c r="U27" s="5">
        <v>0.56784000000000001</v>
      </c>
      <c r="V27" s="5">
        <v>0</v>
      </c>
      <c r="W27" s="5">
        <v>0</v>
      </c>
      <c r="X27" s="5">
        <v>0</v>
      </c>
      <c r="Y27" s="5">
        <v>0</v>
      </c>
      <c r="Z27" s="5">
        <v>0</v>
      </c>
      <c r="AA27" s="5">
        <v>0</v>
      </c>
      <c r="AB27" s="5">
        <v>0</v>
      </c>
      <c r="AC27" s="5">
        <v>0</v>
      </c>
      <c r="AD27" s="29">
        <v>0</v>
      </c>
      <c r="AE27" s="39">
        <v>1.0393956692307691</v>
      </c>
      <c r="AF27" s="5">
        <v>2.6948E-2</v>
      </c>
      <c r="AG27" s="5">
        <f t="shared" si="1"/>
        <v>20.52332676126202</v>
      </c>
      <c r="AH27" s="29"/>
      <c r="AI27" s="37">
        <v>1972</v>
      </c>
      <c r="AJ27" s="5">
        <v>0</v>
      </c>
      <c r="AK27" s="5">
        <v>0</v>
      </c>
      <c r="AL27" s="5">
        <v>0</v>
      </c>
      <c r="AM27" s="5">
        <v>0</v>
      </c>
      <c r="AN27" s="5">
        <v>0</v>
      </c>
      <c r="AO27" s="5">
        <v>0</v>
      </c>
      <c r="AP27" s="5">
        <v>0</v>
      </c>
      <c r="AQ27" s="5">
        <v>0</v>
      </c>
      <c r="AR27" s="5">
        <v>0</v>
      </c>
      <c r="AS27" s="5">
        <v>0</v>
      </c>
      <c r="AT27" s="5">
        <v>0</v>
      </c>
      <c r="AU27" s="29">
        <v>0</v>
      </c>
      <c r="AV27" s="5">
        <v>0</v>
      </c>
      <c r="AW27" s="5">
        <v>0</v>
      </c>
      <c r="AX27" s="5">
        <f t="shared" si="2"/>
        <v>0</v>
      </c>
      <c r="AZ27" s="5">
        <f t="shared" si="3"/>
        <v>18.728995223899883</v>
      </c>
      <c r="BA27" s="5">
        <f t="shared" si="4"/>
        <v>20.52332676126202</v>
      </c>
      <c r="BB27" s="5">
        <f t="shared" si="5"/>
        <v>0</v>
      </c>
      <c r="BC27" s="5">
        <f t="shared" si="6"/>
        <v>39.252321985161899</v>
      </c>
      <c r="BD27" s="5"/>
    </row>
    <row r="28" spans="1:56">
      <c r="A28" s="37">
        <v>1973</v>
      </c>
      <c r="B28" s="5">
        <v>0</v>
      </c>
      <c r="C28" s="5">
        <v>1.2248873263277602</v>
      </c>
      <c r="D28" s="5">
        <v>15.580360887625631</v>
      </c>
      <c r="E28" s="5">
        <v>1.5571263173371897E-2</v>
      </c>
      <c r="F28" s="5">
        <v>0</v>
      </c>
      <c r="G28" s="5">
        <v>0</v>
      </c>
      <c r="H28" s="5">
        <v>0</v>
      </c>
      <c r="I28" s="5">
        <v>0</v>
      </c>
      <c r="J28" s="5">
        <v>0</v>
      </c>
      <c r="K28" s="5">
        <v>0</v>
      </c>
      <c r="L28" s="5">
        <v>0</v>
      </c>
      <c r="M28" s="29">
        <v>0</v>
      </c>
      <c r="N28" s="29">
        <v>0.67434584863333336</v>
      </c>
      <c r="O28" s="29">
        <v>3.8679999999999999E-3</v>
      </c>
      <c r="P28" s="5">
        <f t="shared" si="0"/>
        <v>17.499033325760095</v>
      </c>
      <c r="Q28" s="29"/>
      <c r="R28" s="37">
        <v>1973</v>
      </c>
      <c r="S28" s="5">
        <v>5.0699999999999996E-4</v>
      </c>
      <c r="T28" s="5">
        <v>20.065562732292712</v>
      </c>
      <c r="U28" s="5">
        <v>1.07172</v>
      </c>
      <c r="V28" s="5">
        <v>0</v>
      </c>
      <c r="W28" s="5">
        <v>0</v>
      </c>
      <c r="X28" s="5">
        <v>0</v>
      </c>
      <c r="Y28" s="5">
        <v>0</v>
      </c>
      <c r="Z28" s="5">
        <v>0</v>
      </c>
      <c r="AA28" s="5">
        <v>0</v>
      </c>
      <c r="AB28" s="5">
        <v>0</v>
      </c>
      <c r="AC28" s="5">
        <v>0</v>
      </c>
      <c r="AD28" s="29">
        <v>0</v>
      </c>
      <c r="AE28" s="39">
        <v>0.83131023461538445</v>
      </c>
      <c r="AF28" s="5">
        <v>3.4686000000000002E-2</v>
      </c>
      <c r="AG28" s="5">
        <f t="shared" si="1"/>
        <v>22.003785966908094</v>
      </c>
      <c r="AH28" s="29"/>
      <c r="AI28" s="37">
        <v>1973</v>
      </c>
      <c r="AJ28" s="5">
        <v>0</v>
      </c>
      <c r="AK28" s="5">
        <v>0</v>
      </c>
      <c r="AL28" s="5">
        <v>0</v>
      </c>
      <c r="AM28" s="5">
        <v>0</v>
      </c>
      <c r="AN28" s="5">
        <v>0</v>
      </c>
      <c r="AO28" s="5">
        <v>0</v>
      </c>
      <c r="AP28" s="5">
        <v>0</v>
      </c>
      <c r="AQ28" s="5">
        <v>0</v>
      </c>
      <c r="AR28" s="5">
        <v>0</v>
      </c>
      <c r="AS28" s="5">
        <v>0</v>
      </c>
      <c r="AT28" s="5">
        <v>0</v>
      </c>
      <c r="AU28" s="29">
        <v>0</v>
      </c>
      <c r="AV28" s="5">
        <v>0</v>
      </c>
      <c r="AW28" s="5">
        <v>0</v>
      </c>
      <c r="AX28" s="5">
        <f t="shared" si="2"/>
        <v>0</v>
      </c>
      <c r="AZ28" s="5">
        <f t="shared" si="3"/>
        <v>17.499033325760095</v>
      </c>
      <c r="BA28" s="5">
        <f t="shared" si="4"/>
        <v>22.003785966908094</v>
      </c>
      <c r="BB28" s="5">
        <f t="shared" si="5"/>
        <v>0</v>
      </c>
      <c r="BC28" s="5">
        <f t="shared" si="6"/>
        <v>39.502819292668192</v>
      </c>
      <c r="BD28" s="5"/>
    </row>
    <row r="29" spans="1:56">
      <c r="A29" s="37">
        <v>1974</v>
      </c>
      <c r="B29" s="5">
        <v>0</v>
      </c>
      <c r="C29" s="5">
        <v>0.25064843746514137</v>
      </c>
      <c r="D29" s="5">
        <v>16.372297408611754</v>
      </c>
      <c r="E29" s="5">
        <v>1.1379000011310231E-2</v>
      </c>
      <c r="F29" s="5">
        <v>0</v>
      </c>
      <c r="G29" s="5">
        <v>0</v>
      </c>
      <c r="H29" s="5">
        <v>0</v>
      </c>
      <c r="I29" s="5">
        <v>0</v>
      </c>
      <c r="J29" s="5">
        <v>0</v>
      </c>
      <c r="K29" s="5">
        <v>0</v>
      </c>
      <c r="L29" s="5">
        <v>0</v>
      </c>
      <c r="M29" s="29">
        <v>0</v>
      </c>
      <c r="N29" s="29">
        <v>0</v>
      </c>
      <c r="O29" s="29">
        <v>0</v>
      </c>
      <c r="P29" s="5">
        <f t="shared" si="0"/>
        <v>16.634324846088205</v>
      </c>
      <c r="Q29" s="29"/>
      <c r="R29" s="37">
        <v>1974</v>
      </c>
      <c r="S29" s="5">
        <v>2.7300000000000002E-4</v>
      </c>
      <c r="T29" s="5">
        <v>25.064177174458731</v>
      </c>
      <c r="U29" s="5">
        <v>0.7638482267859471</v>
      </c>
      <c r="V29" s="5">
        <v>9.6276902334214345E-3</v>
      </c>
      <c r="W29" s="5">
        <v>6.4111222685331828E-2</v>
      </c>
      <c r="X29" s="5">
        <v>0</v>
      </c>
      <c r="Y29" s="5">
        <v>0</v>
      </c>
      <c r="Z29" s="5">
        <v>0</v>
      </c>
      <c r="AA29" s="5">
        <v>0</v>
      </c>
      <c r="AB29" s="5">
        <v>0</v>
      </c>
      <c r="AC29" s="5">
        <v>0</v>
      </c>
      <c r="AD29" s="29">
        <v>0</v>
      </c>
      <c r="AE29" s="39">
        <v>0.65409459923076918</v>
      </c>
      <c r="AF29" s="5">
        <v>7.5911000000000006E-2</v>
      </c>
      <c r="AG29" s="5">
        <f t="shared" si="1"/>
        <v>26.632042913394201</v>
      </c>
      <c r="AH29" s="29"/>
      <c r="AI29" s="37">
        <v>1974</v>
      </c>
      <c r="AJ29" s="5">
        <v>0</v>
      </c>
      <c r="AK29" s="5">
        <v>0</v>
      </c>
      <c r="AL29" s="5">
        <v>0</v>
      </c>
      <c r="AM29" s="5">
        <v>0</v>
      </c>
      <c r="AN29" s="5">
        <v>0</v>
      </c>
      <c r="AO29" s="5">
        <v>0</v>
      </c>
      <c r="AP29" s="5">
        <v>0</v>
      </c>
      <c r="AQ29" s="5">
        <v>0</v>
      </c>
      <c r="AR29" s="5">
        <v>0</v>
      </c>
      <c r="AS29" s="5">
        <v>0</v>
      </c>
      <c r="AT29" s="5">
        <v>0</v>
      </c>
      <c r="AU29" s="29">
        <v>0</v>
      </c>
      <c r="AV29" s="5">
        <v>0</v>
      </c>
      <c r="AW29" s="5">
        <v>0</v>
      </c>
      <c r="AX29" s="5">
        <f t="shared" si="2"/>
        <v>0</v>
      </c>
      <c r="AZ29" s="5">
        <f t="shared" si="3"/>
        <v>16.634324846088205</v>
      </c>
      <c r="BA29" s="5">
        <f t="shared" si="4"/>
        <v>26.632042913394201</v>
      </c>
      <c r="BB29" s="5">
        <f t="shared" si="5"/>
        <v>0</v>
      </c>
      <c r="BC29" s="5">
        <f t="shared" si="6"/>
        <v>43.266367759482407</v>
      </c>
      <c r="BD29" s="5"/>
    </row>
    <row r="30" spans="1:56">
      <c r="A30" s="37">
        <v>1975</v>
      </c>
      <c r="B30" s="5">
        <v>0</v>
      </c>
      <c r="C30" s="5">
        <v>1.8483157200053562</v>
      </c>
      <c r="D30" s="5">
        <v>18.183469334577083</v>
      </c>
      <c r="E30" s="5">
        <v>1.796684212312142E-2</v>
      </c>
      <c r="F30" s="5">
        <v>0</v>
      </c>
      <c r="G30" s="5">
        <v>0</v>
      </c>
      <c r="H30" s="5">
        <v>0</v>
      </c>
      <c r="I30" s="5">
        <v>0</v>
      </c>
      <c r="J30" s="5">
        <v>0</v>
      </c>
      <c r="K30" s="5">
        <v>0</v>
      </c>
      <c r="L30" s="5">
        <v>0</v>
      </c>
      <c r="M30" s="29">
        <v>0</v>
      </c>
      <c r="N30" s="29">
        <v>0.80413099244999997</v>
      </c>
      <c r="O30" s="29">
        <v>8.6420000000000004E-3</v>
      </c>
      <c r="P30" s="5">
        <f t="shared" si="0"/>
        <v>20.862524889155559</v>
      </c>
      <c r="Q30" s="29"/>
      <c r="R30" s="37">
        <v>1975</v>
      </c>
      <c r="S30" s="5">
        <v>1.8200000000000001E-4</v>
      </c>
      <c r="T30" s="5">
        <v>32.564356313311983</v>
      </c>
      <c r="U30" s="5">
        <v>0.69110077662204739</v>
      </c>
      <c r="V30" s="5">
        <v>8.7107673540479623E-3</v>
      </c>
      <c r="W30" s="5">
        <v>5.8005391953395498E-2</v>
      </c>
      <c r="X30" s="5">
        <v>0</v>
      </c>
      <c r="Y30" s="5">
        <v>0</v>
      </c>
      <c r="Z30" s="5">
        <v>0</v>
      </c>
      <c r="AA30" s="5">
        <v>0</v>
      </c>
      <c r="AB30" s="5">
        <v>0</v>
      </c>
      <c r="AC30" s="5">
        <v>0</v>
      </c>
      <c r="AD30" s="29">
        <v>0</v>
      </c>
      <c r="AE30" s="39">
        <v>0.73945769877692302</v>
      </c>
      <c r="AF30" s="5">
        <v>5.4896E-2</v>
      </c>
      <c r="AG30" s="5">
        <f t="shared" si="1"/>
        <v>34.116708948018399</v>
      </c>
      <c r="AH30" s="29"/>
      <c r="AI30" s="37">
        <v>1975</v>
      </c>
      <c r="AJ30" s="5">
        <v>0</v>
      </c>
      <c r="AK30" s="5">
        <v>0</v>
      </c>
      <c r="AL30" s="5">
        <v>0</v>
      </c>
      <c r="AM30" s="5">
        <v>0</v>
      </c>
      <c r="AN30" s="5">
        <v>0</v>
      </c>
      <c r="AO30" s="5">
        <v>0</v>
      </c>
      <c r="AP30" s="5">
        <v>0</v>
      </c>
      <c r="AQ30" s="5">
        <v>0</v>
      </c>
      <c r="AR30" s="5">
        <v>0</v>
      </c>
      <c r="AS30" s="5">
        <v>0</v>
      </c>
      <c r="AT30" s="5">
        <v>0</v>
      </c>
      <c r="AU30" s="29">
        <v>0</v>
      </c>
      <c r="AV30" s="5">
        <v>0</v>
      </c>
      <c r="AW30" s="5">
        <v>0</v>
      </c>
      <c r="AX30" s="5">
        <f t="shared" si="2"/>
        <v>0</v>
      </c>
      <c r="AZ30" s="5">
        <f t="shared" si="3"/>
        <v>20.862524889155559</v>
      </c>
      <c r="BA30" s="5">
        <f t="shared" si="4"/>
        <v>34.116708948018399</v>
      </c>
      <c r="BB30" s="5">
        <f t="shared" si="5"/>
        <v>0</v>
      </c>
      <c r="BC30" s="5">
        <f t="shared" si="6"/>
        <v>54.979233837173958</v>
      </c>
      <c r="BD30" s="5"/>
    </row>
    <row r="31" spans="1:56">
      <c r="A31" s="37">
        <v>1976</v>
      </c>
      <c r="B31" s="5">
        <v>0</v>
      </c>
      <c r="C31" s="5">
        <v>1.0789068590261304</v>
      </c>
      <c r="D31" s="5">
        <v>20.401921106473647</v>
      </c>
      <c r="E31" s="5">
        <v>1.8965000018850386E-2</v>
      </c>
      <c r="F31" s="5">
        <v>0</v>
      </c>
      <c r="G31" s="5">
        <v>0</v>
      </c>
      <c r="H31" s="5">
        <v>0</v>
      </c>
      <c r="I31" s="5">
        <v>0</v>
      </c>
      <c r="J31" s="5">
        <v>9.3012146484516226E-4</v>
      </c>
      <c r="K31" s="5">
        <v>0</v>
      </c>
      <c r="L31" s="5">
        <v>0</v>
      </c>
      <c r="M31" s="29">
        <v>0</v>
      </c>
      <c r="N31" s="29">
        <v>0</v>
      </c>
      <c r="O31" s="29">
        <v>0</v>
      </c>
      <c r="P31" s="5">
        <f t="shared" si="0"/>
        <v>21.500723086983474</v>
      </c>
      <c r="Q31" s="29"/>
      <c r="R31" s="37">
        <v>1976</v>
      </c>
      <c r="S31" s="5">
        <v>4.4000000000000002E-4</v>
      </c>
      <c r="T31" s="5">
        <v>23.502087294417812</v>
      </c>
      <c r="U31" s="5">
        <v>0.74566136426447205</v>
      </c>
      <c r="V31" s="5">
        <v>9.3984595135780669E-3</v>
      </c>
      <c r="W31" s="5">
        <v>6.2584765002347734E-2</v>
      </c>
      <c r="X31" s="5">
        <v>0</v>
      </c>
      <c r="Y31" s="5">
        <v>0</v>
      </c>
      <c r="Z31" s="5">
        <v>0</v>
      </c>
      <c r="AA31" s="5">
        <v>0</v>
      </c>
      <c r="AB31" s="5">
        <v>0</v>
      </c>
      <c r="AC31" s="5">
        <v>0</v>
      </c>
      <c r="AD31" s="29">
        <v>0</v>
      </c>
      <c r="AE31" s="39">
        <v>0.93133552278461518</v>
      </c>
      <c r="AF31" s="5">
        <v>0.194602</v>
      </c>
      <c r="AG31" s="5">
        <f t="shared" si="1"/>
        <v>25.446109405982824</v>
      </c>
      <c r="AH31" s="29"/>
      <c r="AI31" s="37">
        <v>1976</v>
      </c>
      <c r="AJ31" s="5">
        <v>0</v>
      </c>
      <c r="AK31" s="5">
        <v>0</v>
      </c>
      <c r="AL31" s="5">
        <v>0</v>
      </c>
      <c r="AM31" s="5">
        <v>0</v>
      </c>
      <c r="AN31" s="5">
        <v>0</v>
      </c>
      <c r="AO31" s="5">
        <v>0</v>
      </c>
      <c r="AP31" s="5">
        <v>0</v>
      </c>
      <c r="AQ31" s="5">
        <v>0</v>
      </c>
      <c r="AR31" s="5">
        <v>0</v>
      </c>
      <c r="AS31" s="5">
        <v>0</v>
      </c>
      <c r="AT31" s="5">
        <v>0</v>
      </c>
      <c r="AU31" s="29">
        <v>0</v>
      </c>
      <c r="AV31" s="5">
        <v>0</v>
      </c>
      <c r="AW31" s="5">
        <v>0</v>
      </c>
      <c r="AX31" s="5">
        <f t="shared" si="2"/>
        <v>0</v>
      </c>
      <c r="AZ31" s="5">
        <f t="shared" si="3"/>
        <v>21.500723086983474</v>
      </c>
      <c r="BA31" s="5">
        <f t="shared" si="4"/>
        <v>25.446109405982824</v>
      </c>
      <c r="BB31" s="5">
        <f t="shared" si="5"/>
        <v>0</v>
      </c>
      <c r="BC31" s="5">
        <f t="shared" si="6"/>
        <v>46.946832492966294</v>
      </c>
      <c r="BD31" s="5"/>
    </row>
    <row r="32" spans="1:56">
      <c r="A32" s="37">
        <v>1977</v>
      </c>
      <c r="B32" s="5">
        <v>0</v>
      </c>
      <c r="C32" s="5">
        <v>1.5191872253380567</v>
      </c>
      <c r="D32" s="5">
        <v>10.159959437212947</v>
      </c>
      <c r="E32" s="5">
        <v>2.1560210547745699E-2</v>
      </c>
      <c r="F32" s="5">
        <v>0</v>
      </c>
      <c r="G32" s="5">
        <v>0</v>
      </c>
      <c r="H32" s="5">
        <v>0</v>
      </c>
      <c r="I32" s="5">
        <v>0.12857576968463391</v>
      </c>
      <c r="J32" s="5">
        <v>0</v>
      </c>
      <c r="K32" s="5">
        <v>4.3999999999999997E-2</v>
      </c>
      <c r="L32" s="5">
        <v>0</v>
      </c>
      <c r="M32" s="29">
        <v>0</v>
      </c>
      <c r="N32" s="29">
        <v>0.80413099244999997</v>
      </c>
      <c r="O32" s="29">
        <v>1.7193E-2</v>
      </c>
      <c r="P32" s="5">
        <f t="shared" si="0"/>
        <v>12.694606635233384</v>
      </c>
      <c r="Q32" s="29"/>
      <c r="R32" s="37">
        <v>1977</v>
      </c>
      <c r="S32" s="5">
        <v>2.0699999999999999E-4</v>
      </c>
      <c r="T32" s="5">
        <v>18.360543471217945</v>
      </c>
      <c r="U32" s="5">
        <v>0.60016646391067274</v>
      </c>
      <c r="V32" s="5">
        <v>7.564613754831126E-3</v>
      </c>
      <c r="W32" s="5">
        <v>5.037310353847501E-2</v>
      </c>
      <c r="X32" s="5">
        <v>0</v>
      </c>
      <c r="Y32" s="5">
        <v>0</v>
      </c>
      <c r="Z32" s="5">
        <v>0</v>
      </c>
      <c r="AA32" s="5">
        <v>9.9919158233815539E-5</v>
      </c>
      <c r="AB32" s="5">
        <v>0</v>
      </c>
      <c r="AC32" s="5">
        <v>0</v>
      </c>
      <c r="AD32" s="29">
        <v>0</v>
      </c>
      <c r="AE32" s="39">
        <v>1.2893132183884615</v>
      </c>
      <c r="AF32" s="5">
        <v>0.13929014445688689</v>
      </c>
      <c r="AG32" s="5">
        <f t="shared" si="1"/>
        <v>20.447557934425504</v>
      </c>
      <c r="AH32" s="29"/>
      <c r="AI32" s="37">
        <v>1977</v>
      </c>
      <c r="AJ32" s="5">
        <v>0</v>
      </c>
      <c r="AK32" s="5">
        <v>0</v>
      </c>
      <c r="AL32" s="5">
        <v>0</v>
      </c>
      <c r="AM32" s="5">
        <v>0</v>
      </c>
      <c r="AN32" s="5">
        <v>0</v>
      </c>
      <c r="AO32" s="5">
        <v>0</v>
      </c>
      <c r="AP32" s="5">
        <v>0</v>
      </c>
      <c r="AQ32" s="5">
        <v>0</v>
      </c>
      <c r="AR32" s="5">
        <v>5.7260419823741146E-3</v>
      </c>
      <c r="AS32" s="5">
        <v>0</v>
      </c>
      <c r="AT32" s="5">
        <v>0</v>
      </c>
      <c r="AU32" s="29">
        <v>0</v>
      </c>
      <c r="AV32" s="5">
        <v>0</v>
      </c>
      <c r="AW32" s="5">
        <v>0</v>
      </c>
      <c r="AX32" s="5">
        <f t="shared" si="2"/>
        <v>5.7260419823741146E-3</v>
      </c>
      <c r="AZ32" s="5">
        <f t="shared" si="3"/>
        <v>12.694606635233384</v>
      </c>
      <c r="BA32" s="5">
        <f t="shared" si="4"/>
        <v>20.447557934425504</v>
      </c>
      <c r="BB32" s="5">
        <f t="shared" si="5"/>
        <v>5.7260419823741146E-3</v>
      </c>
      <c r="BC32" s="5">
        <f t="shared" si="6"/>
        <v>33.147890611641259</v>
      </c>
      <c r="BD32" s="5"/>
    </row>
    <row r="33" spans="1:56">
      <c r="A33" s="37">
        <v>1978</v>
      </c>
      <c r="B33" s="5">
        <v>0</v>
      </c>
      <c r="C33" s="5">
        <v>0.83201382219616027</v>
      </c>
      <c r="D33" s="5">
        <v>10.212537082399542</v>
      </c>
      <c r="E33" s="5">
        <v>1.5642157801616374E-2</v>
      </c>
      <c r="F33" s="5">
        <v>0</v>
      </c>
      <c r="G33" s="5">
        <v>0</v>
      </c>
      <c r="H33" s="5">
        <v>0</v>
      </c>
      <c r="I33" s="5">
        <v>0.19056246238671004</v>
      </c>
      <c r="J33" s="5">
        <v>5.8142638822947252E-3</v>
      </c>
      <c r="K33" s="5">
        <v>0.15462000000000001</v>
      </c>
      <c r="L33" s="5">
        <v>0</v>
      </c>
      <c r="M33" s="29">
        <v>0</v>
      </c>
      <c r="N33" s="29">
        <v>0</v>
      </c>
      <c r="O33" s="29">
        <v>0</v>
      </c>
      <c r="P33" s="5">
        <f t="shared" si="0"/>
        <v>11.411189788666324</v>
      </c>
      <c r="Q33" s="29"/>
      <c r="R33" s="37">
        <v>1978</v>
      </c>
      <c r="S33" s="5">
        <v>5.7799999999999995E-4</v>
      </c>
      <c r="T33" s="5">
        <v>20.014973592015338</v>
      </c>
      <c r="U33" s="5">
        <v>0.72747450171699735</v>
      </c>
      <c r="V33" s="5">
        <v>9.1692287937346992E-3</v>
      </c>
      <c r="W33" s="5">
        <v>6.1058307319363646E-2</v>
      </c>
      <c r="X33" s="5">
        <v>0</v>
      </c>
      <c r="Y33" s="5">
        <v>0</v>
      </c>
      <c r="Z33" s="5">
        <v>0</v>
      </c>
      <c r="AA33" s="5">
        <v>7.6396683563505826E-6</v>
      </c>
      <c r="AB33" s="5">
        <v>0</v>
      </c>
      <c r="AC33" s="5">
        <v>2.4952421652440743E-2</v>
      </c>
      <c r="AD33" s="29">
        <v>0</v>
      </c>
      <c r="AE33" s="39">
        <v>1.0289912992615384</v>
      </c>
      <c r="AF33" s="5">
        <v>0.79377399955425676</v>
      </c>
      <c r="AG33" s="5">
        <f t="shared" si="1"/>
        <v>22.660978989982027</v>
      </c>
      <c r="AH33" s="29"/>
      <c r="AI33" s="37">
        <v>1978</v>
      </c>
      <c r="AJ33" s="5">
        <v>0</v>
      </c>
      <c r="AK33" s="5">
        <v>0</v>
      </c>
      <c r="AL33" s="5">
        <v>0</v>
      </c>
      <c r="AM33" s="5">
        <v>0</v>
      </c>
      <c r="AN33" s="5">
        <v>0</v>
      </c>
      <c r="AO33" s="5">
        <v>0</v>
      </c>
      <c r="AP33" s="5">
        <v>0</v>
      </c>
      <c r="AQ33" s="5">
        <v>0</v>
      </c>
      <c r="AR33" s="5">
        <v>0</v>
      </c>
      <c r="AS33" s="5">
        <v>6.7916474182059408E-3</v>
      </c>
      <c r="AT33" s="5">
        <v>0</v>
      </c>
      <c r="AU33" s="29">
        <v>0</v>
      </c>
      <c r="AV33" s="5">
        <v>0</v>
      </c>
      <c r="AW33" s="5">
        <v>0</v>
      </c>
      <c r="AX33" s="5">
        <f t="shared" si="2"/>
        <v>6.7916474182059408E-3</v>
      </c>
      <c r="AZ33" s="5">
        <f t="shared" si="3"/>
        <v>11.411189788666324</v>
      </c>
      <c r="BA33" s="5">
        <f t="shared" si="4"/>
        <v>22.660978989982027</v>
      </c>
      <c r="BB33" s="5">
        <f t="shared" si="5"/>
        <v>6.7916474182059408E-3</v>
      </c>
      <c r="BC33" s="5">
        <f t="shared" si="6"/>
        <v>34.078960426066551</v>
      </c>
      <c r="BD33" s="5"/>
    </row>
    <row r="34" spans="1:56">
      <c r="A34" s="37">
        <v>1979</v>
      </c>
      <c r="B34" s="5">
        <v>0</v>
      </c>
      <c r="C34" s="5">
        <v>1.0945188264258974</v>
      </c>
      <c r="D34" s="5">
        <v>12.723969090205438</v>
      </c>
      <c r="E34" s="5">
        <v>1.9171226447135203E-2</v>
      </c>
      <c r="F34" s="5">
        <v>0</v>
      </c>
      <c r="G34" s="5">
        <v>0</v>
      </c>
      <c r="H34" s="5">
        <v>0</v>
      </c>
      <c r="I34" s="5">
        <v>0.67890415565339235</v>
      </c>
      <c r="J34" s="5">
        <v>8.8067738714082855E-2</v>
      </c>
      <c r="K34" s="5">
        <v>0.56295499999999998</v>
      </c>
      <c r="L34" s="5">
        <v>7.0794318997675507E-2</v>
      </c>
      <c r="M34" s="29">
        <v>0</v>
      </c>
      <c r="N34" s="29">
        <v>0.89791818785000022</v>
      </c>
      <c r="O34" s="29">
        <v>1.0451999999999999E-2</v>
      </c>
      <c r="P34" s="5">
        <f t="shared" si="0"/>
        <v>16.146750544293621</v>
      </c>
      <c r="Q34" s="29"/>
      <c r="R34" s="37">
        <v>1979</v>
      </c>
      <c r="S34" s="5">
        <v>2.6800000000000001E-4</v>
      </c>
      <c r="T34" s="5">
        <v>27.614598657876613</v>
      </c>
      <c r="U34" s="5">
        <v>0.67291391407457246</v>
      </c>
      <c r="V34" s="5">
        <v>8.4815366342045964E-3</v>
      </c>
      <c r="W34" s="5">
        <v>5.6478934270411375E-2</v>
      </c>
      <c r="X34" s="5">
        <v>0</v>
      </c>
      <c r="Y34" s="5">
        <v>0</v>
      </c>
      <c r="Z34" s="5">
        <v>0</v>
      </c>
      <c r="AA34" s="5">
        <v>0</v>
      </c>
      <c r="AB34" s="5">
        <v>0</v>
      </c>
      <c r="AC34" s="5">
        <v>6.1181755000701561E-2</v>
      </c>
      <c r="AD34" s="29">
        <v>1.7479569461538461E-2</v>
      </c>
      <c r="AE34" s="39">
        <v>1.0040159550807692</v>
      </c>
      <c r="AF34" s="5">
        <v>0.12645434501203531</v>
      </c>
      <c r="AG34" s="5">
        <f t="shared" si="1"/>
        <v>29.561872667410849</v>
      </c>
      <c r="AH34" s="29"/>
      <c r="AI34" s="37">
        <v>1979</v>
      </c>
      <c r="AJ34" s="5">
        <v>0</v>
      </c>
      <c r="AK34" s="5">
        <v>0</v>
      </c>
      <c r="AL34" s="5">
        <v>0</v>
      </c>
      <c r="AM34" s="5">
        <v>0</v>
      </c>
      <c r="AN34" s="5">
        <v>0</v>
      </c>
      <c r="AO34" s="5">
        <v>0</v>
      </c>
      <c r="AP34" s="5">
        <v>0</v>
      </c>
      <c r="AQ34" s="5">
        <v>0</v>
      </c>
      <c r="AR34" s="5">
        <v>0</v>
      </c>
      <c r="AS34" s="5">
        <v>3.3579132635592937E-2</v>
      </c>
      <c r="AT34" s="5">
        <v>0</v>
      </c>
      <c r="AU34" s="29">
        <v>0</v>
      </c>
      <c r="AV34" s="5">
        <v>0</v>
      </c>
      <c r="AW34" s="5">
        <v>0</v>
      </c>
      <c r="AX34" s="5">
        <f t="shared" si="2"/>
        <v>3.3579132635592937E-2</v>
      </c>
      <c r="AZ34" s="5">
        <f t="shared" si="3"/>
        <v>16.146750544293621</v>
      </c>
      <c r="BA34" s="5">
        <f t="shared" si="4"/>
        <v>29.561872667410849</v>
      </c>
      <c r="BB34" s="5">
        <f t="shared" si="5"/>
        <v>3.3579132635592937E-2</v>
      </c>
      <c r="BC34" s="5">
        <f t="shared" si="6"/>
        <v>45.742202344340065</v>
      </c>
      <c r="BD34" s="5"/>
    </row>
    <row r="35" spans="1:56">
      <c r="A35" s="37">
        <v>1980</v>
      </c>
      <c r="B35" s="5">
        <v>0</v>
      </c>
      <c r="C35" s="5">
        <v>0.32132332730865182</v>
      </c>
      <c r="D35" s="5">
        <v>11.991074499808811</v>
      </c>
      <c r="E35" s="5">
        <v>3.0860184367979437E-2</v>
      </c>
      <c r="F35" s="5">
        <v>0</v>
      </c>
      <c r="G35" s="5">
        <v>0</v>
      </c>
      <c r="H35" s="5">
        <v>0</v>
      </c>
      <c r="I35" s="5">
        <v>0.68179315423320541</v>
      </c>
      <c r="J35" s="5">
        <v>0.16886203937179137</v>
      </c>
      <c r="K35" s="5">
        <v>1.5838369999999999</v>
      </c>
      <c r="L35" s="5">
        <v>0.10482694274870318</v>
      </c>
      <c r="M35" s="29">
        <v>4.60168E-4</v>
      </c>
      <c r="N35" s="29">
        <v>2.6412500000000002E-5</v>
      </c>
      <c r="O35" s="29">
        <v>0</v>
      </c>
      <c r="P35" s="5">
        <f t="shared" si="0"/>
        <v>14.883063728339142</v>
      </c>
      <c r="Q35" s="29"/>
      <c r="R35" s="37">
        <v>1980</v>
      </c>
      <c r="S35" s="5">
        <v>3.21E-4</v>
      </c>
      <c r="T35" s="5">
        <v>26.119579120680772</v>
      </c>
      <c r="U35" s="5">
        <v>0.58197960136319771</v>
      </c>
      <c r="V35" s="5">
        <v>7.3353830349877584E-3</v>
      </c>
      <c r="W35" s="5">
        <v>4.8846645855490908E-2</v>
      </c>
      <c r="X35" s="5">
        <v>0</v>
      </c>
      <c r="Y35" s="5">
        <v>0</v>
      </c>
      <c r="Z35" s="5">
        <v>0</v>
      </c>
      <c r="AA35" s="5">
        <v>0</v>
      </c>
      <c r="AB35" s="5">
        <v>0</v>
      </c>
      <c r="AC35" s="5">
        <v>6.8722065015586933E-2</v>
      </c>
      <c r="AD35" s="29">
        <v>3.9268434530769218E-2</v>
      </c>
      <c r="AE35" s="39">
        <v>0.92451988568076915</v>
      </c>
      <c r="AF35" s="5">
        <v>0.34647240285554987</v>
      </c>
      <c r="AG35" s="5">
        <f t="shared" si="1"/>
        <v>28.137044539017126</v>
      </c>
      <c r="AH35" s="29"/>
      <c r="AI35" s="37">
        <v>1980</v>
      </c>
      <c r="AJ35" s="5">
        <v>0</v>
      </c>
      <c r="AK35" s="5">
        <v>0</v>
      </c>
      <c r="AL35" s="5">
        <v>0</v>
      </c>
      <c r="AM35" s="5">
        <v>0</v>
      </c>
      <c r="AN35" s="5">
        <v>0</v>
      </c>
      <c r="AO35" s="5">
        <v>0</v>
      </c>
      <c r="AP35" s="5">
        <v>0</v>
      </c>
      <c r="AQ35" s="5">
        <v>3.8009679602003202E-2</v>
      </c>
      <c r="AR35" s="5">
        <v>2.6429262524895521E-4</v>
      </c>
      <c r="AS35" s="5">
        <v>2.3710864505405951E-2</v>
      </c>
      <c r="AT35" s="5">
        <v>0</v>
      </c>
      <c r="AU35" s="29">
        <v>0</v>
      </c>
      <c r="AV35" s="5">
        <v>0</v>
      </c>
      <c r="AW35" s="5">
        <v>0</v>
      </c>
      <c r="AX35" s="5">
        <f t="shared" si="2"/>
        <v>6.1984836732658109E-2</v>
      </c>
      <c r="AZ35" s="5">
        <f t="shared" si="3"/>
        <v>14.883063728339142</v>
      </c>
      <c r="BA35" s="5">
        <f t="shared" si="4"/>
        <v>28.137044539017126</v>
      </c>
      <c r="BB35" s="5">
        <f t="shared" si="5"/>
        <v>6.1984836732658109E-2</v>
      </c>
      <c r="BC35" s="5">
        <f t="shared" si="6"/>
        <v>43.082093104088919</v>
      </c>
      <c r="BD35" s="5"/>
    </row>
    <row r="36" spans="1:56">
      <c r="A36" s="37">
        <v>1981</v>
      </c>
      <c r="B36" s="5">
        <v>0</v>
      </c>
      <c r="C36" s="5">
        <v>1.3240673479993592</v>
      </c>
      <c r="D36" s="5">
        <v>6.203322556600444</v>
      </c>
      <c r="E36" s="5">
        <v>4.2660430368044654E-4</v>
      </c>
      <c r="F36" s="5">
        <v>0</v>
      </c>
      <c r="G36" s="5">
        <v>0</v>
      </c>
      <c r="H36" s="5">
        <v>0</v>
      </c>
      <c r="I36" s="5">
        <v>0.88410887172598129</v>
      </c>
      <c r="J36" s="5">
        <v>0.12413391278302105</v>
      </c>
      <c r="K36" s="5">
        <v>2.3619089999999998</v>
      </c>
      <c r="L36" s="5">
        <v>0.20721295089691666</v>
      </c>
      <c r="M36" s="29">
        <v>6.2611312000000002E-2</v>
      </c>
      <c r="N36" s="29">
        <v>1.0927456976666667</v>
      </c>
      <c r="O36" s="29">
        <v>5.6169999999999996E-3</v>
      </c>
      <c r="P36" s="5">
        <f t="shared" si="0"/>
        <v>12.26615525397607</v>
      </c>
      <c r="Q36" s="29"/>
      <c r="R36" s="37">
        <v>1981</v>
      </c>
      <c r="S36" s="5">
        <v>7.6900000000000004E-4</v>
      </c>
      <c r="T36" s="5">
        <v>33.50312137024617</v>
      </c>
      <c r="U36" s="5">
        <v>0.69110077662204739</v>
      </c>
      <c r="V36" s="5">
        <v>8.7107673540479623E-3</v>
      </c>
      <c r="W36" s="5">
        <v>5.8005391953395463E-2</v>
      </c>
      <c r="X36" s="5">
        <v>4.1319750000000003E-4</v>
      </c>
      <c r="Y36" s="5">
        <v>0</v>
      </c>
      <c r="Z36" s="5">
        <v>0</v>
      </c>
      <c r="AA36" s="5">
        <v>0</v>
      </c>
      <c r="AB36" s="5">
        <v>0</v>
      </c>
      <c r="AC36" s="5">
        <v>7.9180920800890994E-2</v>
      </c>
      <c r="AD36" s="29">
        <v>0.10648913334230767</v>
      </c>
      <c r="AE36" s="39">
        <v>0.90165458904230766</v>
      </c>
      <c r="AF36" s="5">
        <v>0.18815171797076524</v>
      </c>
      <c r="AG36" s="5">
        <f t="shared" si="1"/>
        <v>35.53759686483194</v>
      </c>
      <c r="AH36" s="29"/>
      <c r="AI36" s="37">
        <v>1981</v>
      </c>
      <c r="AJ36" s="5">
        <v>0</v>
      </c>
      <c r="AK36" s="5">
        <v>0</v>
      </c>
      <c r="AL36" s="5">
        <v>0</v>
      </c>
      <c r="AM36" s="5">
        <v>0</v>
      </c>
      <c r="AN36" s="5">
        <v>0</v>
      </c>
      <c r="AO36" s="5">
        <v>0</v>
      </c>
      <c r="AP36" s="5">
        <v>0</v>
      </c>
      <c r="AQ36" s="5">
        <v>0.32149077454853048</v>
      </c>
      <c r="AR36" s="5">
        <v>0.3568355439038608</v>
      </c>
      <c r="AS36" s="5">
        <v>2.3808093113369407E-2</v>
      </c>
      <c r="AT36" s="5">
        <v>0</v>
      </c>
      <c r="AU36" s="29">
        <v>0</v>
      </c>
      <c r="AV36" s="5">
        <v>0</v>
      </c>
      <c r="AW36" s="5">
        <v>9.4484800000000004E-3</v>
      </c>
      <c r="AX36" s="5">
        <f t="shared" si="2"/>
        <v>0.71158289156576071</v>
      </c>
      <c r="AZ36" s="5">
        <f t="shared" si="3"/>
        <v>12.26615525397607</v>
      </c>
      <c r="BA36" s="5">
        <f t="shared" si="4"/>
        <v>35.53759686483194</v>
      </c>
      <c r="BB36" s="5">
        <f t="shared" si="5"/>
        <v>0.71158289156576071</v>
      </c>
      <c r="BC36" s="5">
        <f t="shared" si="6"/>
        <v>48.515335010373768</v>
      </c>
      <c r="BD36" s="5"/>
    </row>
    <row r="37" spans="1:56">
      <c r="A37" s="37">
        <v>1982</v>
      </c>
      <c r="B37" s="5">
        <v>0</v>
      </c>
      <c r="C37" s="5">
        <v>1.1241128253957569</v>
      </c>
      <c r="D37" s="5">
        <v>7.7804781133698633</v>
      </c>
      <c r="E37" s="5">
        <v>1.0258287835747781E-2</v>
      </c>
      <c r="F37" s="5">
        <v>0</v>
      </c>
      <c r="G37" s="5">
        <v>0</v>
      </c>
      <c r="H37" s="5">
        <v>0</v>
      </c>
      <c r="I37" s="5">
        <v>1.0373478296708283</v>
      </c>
      <c r="J37" s="5">
        <v>0.18758715497079806</v>
      </c>
      <c r="K37" s="5">
        <v>5.9339519999999997</v>
      </c>
      <c r="L37" s="5">
        <v>0.17172871795256112</v>
      </c>
      <c r="M37" s="29">
        <v>0</v>
      </c>
      <c r="N37" s="29">
        <v>0.19403062708333335</v>
      </c>
      <c r="O37" s="29">
        <v>0</v>
      </c>
      <c r="P37" s="5">
        <f t="shared" si="0"/>
        <v>16.439495556278889</v>
      </c>
      <c r="Q37" s="29"/>
      <c r="R37" s="37">
        <v>1982</v>
      </c>
      <c r="S37" s="5">
        <v>9.7199999999999999E-4</v>
      </c>
      <c r="T37" s="5">
        <v>32.612536457542532</v>
      </c>
      <c r="U37" s="5">
        <v>0.63654018900562248</v>
      </c>
      <c r="V37" s="5">
        <v>8.0230751945178612E-3</v>
      </c>
      <c r="W37" s="5">
        <v>5.3426018904443193E-2</v>
      </c>
      <c r="X37" s="5">
        <v>6.7823249999999992E-4</v>
      </c>
      <c r="Y37" s="5">
        <v>0</v>
      </c>
      <c r="Z37" s="5">
        <v>0</v>
      </c>
      <c r="AA37" s="5">
        <v>7.6701885104397353E-3</v>
      </c>
      <c r="AB37" s="5">
        <v>5.9074032324931232E-3</v>
      </c>
      <c r="AC37" s="5">
        <v>0.13642911609405595</v>
      </c>
      <c r="AD37" s="29">
        <v>0.17157940013076925</v>
      </c>
      <c r="AE37" s="39">
        <v>1.1908646084076921</v>
      </c>
      <c r="AF37" s="5">
        <v>0.40787488448946319</v>
      </c>
      <c r="AG37" s="5">
        <f t="shared" si="1"/>
        <v>35.232501574012026</v>
      </c>
      <c r="AH37" s="29"/>
      <c r="AI37" s="37">
        <v>1982</v>
      </c>
      <c r="AJ37" s="5">
        <v>0</v>
      </c>
      <c r="AK37" s="5">
        <v>6.826905835717917E-4</v>
      </c>
      <c r="AL37" s="5">
        <v>0</v>
      </c>
      <c r="AM37" s="5">
        <v>0</v>
      </c>
      <c r="AN37" s="5">
        <v>0</v>
      </c>
      <c r="AO37" s="5">
        <v>0</v>
      </c>
      <c r="AP37" s="5">
        <v>0</v>
      </c>
      <c r="AQ37" s="5">
        <v>0.23547920189525937</v>
      </c>
      <c r="AR37" s="5">
        <v>0.26916119244446884</v>
      </c>
      <c r="AS37" s="5">
        <v>2.2116838028529481E-2</v>
      </c>
      <c r="AT37" s="5">
        <v>0</v>
      </c>
      <c r="AU37" s="29">
        <v>0</v>
      </c>
      <c r="AV37" s="5">
        <v>0</v>
      </c>
      <c r="AW37" s="5">
        <v>1.9359370000000001E-2</v>
      </c>
      <c r="AX37" s="5">
        <f t="shared" si="2"/>
        <v>0.5467992929518295</v>
      </c>
      <c r="AZ37" s="5">
        <f t="shared" si="3"/>
        <v>16.439495556278889</v>
      </c>
      <c r="BA37" s="5">
        <f t="shared" si="4"/>
        <v>35.232501574012026</v>
      </c>
      <c r="BB37" s="5">
        <f t="shared" si="5"/>
        <v>0.5467992929518295</v>
      </c>
      <c r="BC37" s="5">
        <f t="shared" si="6"/>
        <v>52.21879642324275</v>
      </c>
      <c r="BD37" s="5"/>
    </row>
    <row r="38" spans="1:56">
      <c r="A38" s="37">
        <v>1983</v>
      </c>
      <c r="B38" s="5">
        <v>0</v>
      </c>
      <c r="C38" s="5">
        <v>0.78006179524035635</v>
      </c>
      <c r="D38" s="5">
        <v>4.9741796325070409</v>
      </c>
      <c r="E38" s="5">
        <v>8.1017721672877845E-3</v>
      </c>
      <c r="F38" s="5">
        <v>0</v>
      </c>
      <c r="G38" s="5">
        <v>0</v>
      </c>
      <c r="H38" s="5">
        <v>0</v>
      </c>
      <c r="I38" s="5">
        <v>1.9066639138357011</v>
      </c>
      <c r="J38" s="5">
        <v>0.28270159225618852</v>
      </c>
      <c r="K38" s="5">
        <v>4.8040430000000001</v>
      </c>
      <c r="L38" s="5">
        <v>0.56842724860280469</v>
      </c>
      <c r="M38" s="29">
        <v>5.9299999999999999E-4</v>
      </c>
      <c r="N38" s="29">
        <v>0.93312837465000009</v>
      </c>
      <c r="O38" s="29">
        <v>1.755E-3</v>
      </c>
      <c r="P38" s="5">
        <f t="shared" si="0"/>
        <v>14.259655329259378</v>
      </c>
      <c r="Q38" s="29"/>
      <c r="R38" s="37">
        <v>1983</v>
      </c>
      <c r="S38" s="5">
        <v>2.1949999999999999E-3</v>
      </c>
      <c r="T38" s="5">
        <v>37.321849562067882</v>
      </c>
      <c r="U38" s="5">
        <v>0.63654018900562248</v>
      </c>
      <c r="V38" s="5">
        <v>8.0230751945178612E-3</v>
      </c>
      <c r="W38" s="5">
        <v>5.3426018904443193E-2</v>
      </c>
      <c r="X38" s="5">
        <v>2.0129100000000001E-3</v>
      </c>
      <c r="Y38" s="5">
        <v>0</v>
      </c>
      <c r="Z38" s="5">
        <v>0</v>
      </c>
      <c r="AA38" s="5">
        <v>0</v>
      </c>
      <c r="AB38" s="5">
        <v>3.1700000000000001E-3</v>
      </c>
      <c r="AC38" s="5">
        <v>0.23058248616210616</v>
      </c>
      <c r="AD38" s="29">
        <v>0.13794667691538459</v>
      </c>
      <c r="AE38" s="39">
        <v>1.3554708788076921</v>
      </c>
      <c r="AF38" s="5">
        <v>0.27332467726700255</v>
      </c>
      <c r="AG38" s="5">
        <f t="shared" si="1"/>
        <v>40.02454147432465</v>
      </c>
      <c r="AH38" s="29"/>
      <c r="AI38" s="37">
        <v>1983</v>
      </c>
      <c r="AJ38" s="5">
        <v>0</v>
      </c>
      <c r="AK38" s="5">
        <v>1.5409968215230341E-3</v>
      </c>
      <c r="AL38" s="5">
        <v>0</v>
      </c>
      <c r="AM38" s="5">
        <v>0</v>
      </c>
      <c r="AN38" s="5">
        <v>0</v>
      </c>
      <c r="AO38" s="5">
        <v>0</v>
      </c>
      <c r="AP38" s="5">
        <v>0</v>
      </c>
      <c r="AQ38" s="5">
        <v>0.17493844686139262</v>
      </c>
      <c r="AR38" s="5">
        <v>0.23944276614772927</v>
      </c>
      <c r="AS38" s="5">
        <v>1.617659091862526E-2</v>
      </c>
      <c r="AT38" s="5">
        <v>0</v>
      </c>
      <c r="AU38" s="29">
        <v>0</v>
      </c>
      <c r="AV38" s="5">
        <v>0</v>
      </c>
      <c r="AW38" s="5">
        <v>2.2574631999999997E-2</v>
      </c>
      <c r="AX38" s="5">
        <f t="shared" si="2"/>
        <v>0.45467343274927019</v>
      </c>
      <c r="AZ38" s="5">
        <f t="shared" si="3"/>
        <v>14.259655329259378</v>
      </c>
      <c r="BA38" s="5">
        <f t="shared" si="4"/>
        <v>40.02454147432465</v>
      </c>
      <c r="BB38" s="5">
        <f t="shared" si="5"/>
        <v>0.45467343274927019</v>
      </c>
      <c r="BC38" s="5">
        <f t="shared" si="6"/>
        <v>54.738870236333291</v>
      </c>
      <c r="BD38" s="5"/>
    </row>
    <row r="39" spans="1:56">
      <c r="A39" s="37">
        <v>1984</v>
      </c>
      <c r="B39" s="5">
        <v>0</v>
      </c>
      <c r="C39" s="5">
        <v>1.8034348373709363</v>
      </c>
      <c r="D39" s="5">
        <v>17.000588259205205</v>
      </c>
      <c r="E39" s="5">
        <v>1.6908368836308481E-2</v>
      </c>
      <c r="F39" s="5">
        <v>0</v>
      </c>
      <c r="G39" s="5">
        <v>0</v>
      </c>
      <c r="H39" s="5">
        <v>0</v>
      </c>
      <c r="I39" s="5">
        <v>2.8496464896865459</v>
      </c>
      <c r="J39" s="5">
        <v>0.27826827998311232</v>
      </c>
      <c r="K39" s="5">
        <v>5.2481999999999998</v>
      </c>
      <c r="L39" s="5">
        <v>0.61452499999999999</v>
      </c>
      <c r="M39" s="29">
        <v>2.8823180099999998E-2</v>
      </c>
      <c r="N39" s="29">
        <v>0.10295025511666667</v>
      </c>
      <c r="O39" s="29">
        <v>0</v>
      </c>
      <c r="P39" s="5">
        <f t="shared" si="0"/>
        <v>27.943344670298778</v>
      </c>
      <c r="Q39" s="29"/>
      <c r="R39" s="37">
        <v>1984</v>
      </c>
      <c r="S39" s="5">
        <v>2.8549999999999999E-3</v>
      </c>
      <c r="T39" s="5">
        <v>42.261701233486647</v>
      </c>
      <c r="U39" s="5">
        <v>0.61835332645814767</v>
      </c>
      <c r="V39" s="5">
        <v>7.7938444746744936E-3</v>
      </c>
      <c r="W39" s="5">
        <v>5.1899561221459105E-2</v>
      </c>
      <c r="X39" s="5">
        <v>2.3545425E-3</v>
      </c>
      <c r="Y39" s="5">
        <v>0</v>
      </c>
      <c r="Z39" s="5">
        <v>4.3700201152919733E-4</v>
      </c>
      <c r="AA39" s="5">
        <v>1.3470000000000001E-3</v>
      </c>
      <c r="AB39" s="5">
        <v>2.0000000000000002E-5</v>
      </c>
      <c r="AC39" s="5">
        <v>1.6845300000000001</v>
      </c>
      <c r="AD39" s="29">
        <v>0.25361501562692301</v>
      </c>
      <c r="AE39" s="39">
        <v>1.0447238941615384</v>
      </c>
      <c r="AF39" s="5">
        <v>0.46893505840939792</v>
      </c>
      <c r="AG39" s="5">
        <f t="shared" si="1"/>
        <v>46.398565478350321</v>
      </c>
      <c r="AH39" s="29"/>
      <c r="AI39" s="37">
        <v>1984</v>
      </c>
      <c r="AJ39" s="5">
        <v>0</v>
      </c>
      <c r="AK39" s="5">
        <v>2.0720801273719047E-3</v>
      </c>
      <c r="AL39" s="5">
        <v>0</v>
      </c>
      <c r="AM39" s="5">
        <v>0</v>
      </c>
      <c r="AN39" s="5">
        <v>0</v>
      </c>
      <c r="AO39" s="5">
        <v>0</v>
      </c>
      <c r="AP39" s="5">
        <v>0</v>
      </c>
      <c r="AQ39" s="5">
        <v>2.1999999999999999E-2</v>
      </c>
      <c r="AR39" s="5">
        <v>0.2903</v>
      </c>
      <c r="AS39" s="5">
        <v>1.0622612629394356E-2</v>
      </c>
      <c r="AT39" s="5">
        <v>0</v>
      </c>
      <c r="AU39" s="29">
        <v>0</v>
      </c>
      <c r="AV39" s="5">
        <v>0</v>
      </c>
      <c r="AW39" s="5">
        <v>2.1415E-2</v>
      </c>
      <c r="AX39" s="5">
        <f t="shared" si="2"/>
        <v>0.34640969275676625</v>
      </c>
      <c r="AZ39" s="5">
        <f t="shared" si="3"/>
        <v>27.943344670298778</v>
      </c>
      <c r="BA39" s="5">
        <f t="shared" si="4"/>
        <v>46.398565478350321</v>
      </c>
      <c r="BB39" s="5">
        <f t="shared" si="5"/>
        <v>0.34640969275676625</v>
      </c>
      <c r="BC39" s="5">
        <f t="shared" si="6"/>
        <v>74.688319841405871</v>
      </c>
      <c r="BD39" s="5"/>
    </row>
    <row r="40" spans="1:56">
      <c r="A40" s="37">
        <v>1985</v>
      </c>
      <c r="B40" s="5">
        <v>0</v>
      </c>
      <c r="C40" s="5">
        <v>7.4570285470984148</v>
      </c>
      <c r="D40" s="5">
        <v>3.8717212456688164</v>
      </c>
      <c r="E40" s="5">
        <v>7.1776330901110038E-3</v>
      </c>
      <c r="F40" s="5">
        <v>0</v>
      </c>
      <c r="G40" s="5">
        <v>0</v>
      </c>
      <c r="H40" s="5">
        <v>0</v>
      </c>
      <c r="I40" s="5">
        <v>3.4273842836340709</v>
      </c>
      <c r="J40" s="5">
        <v>0.33142222997602244</v>
      </c>
      <c r="K40" s="5">
        <v>8.4265709999999991</v>
      </c>
      <c r="L40" s="5">
        <v>1.8080609999999999</v>
      </c>
      <c r="M40" s="29">
        <v>1.4306124999999999E-3</v>
      </c>
      <c r="N40" s="29">
        <v>1.1834603797666667</v>
      </c>
      <c r="O40" s="29">
        <v>1.916E-3</v>
      </c>
      <c r="P40" s="5">
        <f t="shared" si="0"/>
        <v>26.516172931734101</v>
      </c>
      <c r="Q40" s="29"/>
      <c r="R40" s="37">
        <v>1985</v>
      </c>
      <c r="S40" s="5">
        <v>3.349E-3</v>
      </c>
      <c r="T40" s="5">
        <v>52.314415917941382</v>
      </c>
      <c r="U40" s="5">
        <v>0.63654018900562248</v>
      </c>
      <c r="V40" s="5">
        <v>8.0230751945178612E-3</v>
      </c>
      <c r="W40" s="5">
        <v>5.3426018904443193E-2</v>
      </c>
      <c r="X40" s="5">
        <v>2.79678E-3</v>
      </c>
      <c r="Y40" s="5">
        <v>0</v>
      </c>
      <c r="Z40" s="5">
        <v>0.1192762394179859</v>
      </c>
      <c r="AA40" s="5">
        <v>2.875E-3</v>
      </c>
      <c r="AB40" s="5">
        <v>1.527188</v>
      </c>
      <c r="AC40" s="5">
        <v>1.149653</v>
      </c>
      <c r="AD40" s="29">
        <v>0.36397862477307691</v>
      </c>
      <c r="AE40" s="39">
        <v>1.8796185227769229</v>
      </c>
      <c r="AF40" s="5">
        <v>0.45660277131262539</v>
      </c>
      <c r="AG40" s="5">
        <f t="shared" si="1"/>
        <v>58.517743139326576</v>
      </c>
      <c r="AH40" s="29"/>
      <c r="AI40" s="37">
        <v>1985</v>
      </c>
      <c r="AJ40" s="5">
        <v>0</v>
      </c>
      <c r="AK40" s="5">
        <v>2.5341028642615754E-3</v>
      </c>
      <c r="AL40" s="5">
        <v>0</v>
      </c>
      <c r="AM40" s="5">
        <v>0</v>
      </c>
      <c r="AN40" s="5">
        <v>0</v>
      </c>
      <c r="AO40" s="5">
        <v>0</v>
      </c>
      <c r="AP40" s="5">
        <v>0</v>
      </c>
      <c r="AQ40" s="5">
        <v>1.4222976883330232E-2</v>
      </c>
      <c r="AR40" s="5">
        <v>0.59870000000000001</v>
      </c>
      <c r="AS40" s="5">
        <v>5.8170304819413807E-2</v>
      </c>
      <c r="AT40" s="5">
        <v>0</v>
      </c>
      <c r="AU40" s="29">
        <v>1.3258000000000001E-5</v>
      </c>
      <c r="AV40" s="5">
        <v>0</v>
      </c>
      <c r="AW40" s="5">
        <v>9.8756900000000012E-3</v>
      </c>
      <c r="AX40" s="5">
        <f t="shared" si="2"/>
        <v>0.6835163325670055</v>
      </c>
      <c r="AZ40" s="5">
        <f t="shared" si="3"/>
        <v>26.516172931734101</v>
      </c>
      <c r="BA40" s="5">
        <f t="shared" si="4"/>
        <v>58.517743139326576</v>
      </c>
      <c r="BB40" s="5">
        <f t="shared" si="5"/>
        <v>0.6835163325670055</v>
      </c>
      <c r="BC40" s="5">
        <f t="shared" si="6"/>
        <v>85.717432403627683</v>
      </c>
      <c r="BD40" s="5"/>
    </row>
    <row r="41" spans="1:56">
      <c r="A41" s="37">
        <v>1986</v>
      </c>
      <c r="B41" s="5">
        <v>0</v>
      </c>
      <c r="C41" s="5">
        <v>3.7597473307852174</v>
      </c>
      <c r="D41" s="5">
        <v>9.5343960315235705</v>
      </c>
      <c r="E41" s="5">
        <v>1.7533105346730835E-2</v>
      </c>
      <c r="F41" s="5">
        <v>0</v>
      </c>
      <c r="G41" s="5">
        <v>0</v>
      </c>
      <c r="H41" s="5">
        <v>0</v>
      </c>
      <c r="I41" s="5">
        <v>2.9567054023116941</v>
      </c>
      <c r="J41" s="5">
        <v>0.4353807335693004</v>
      </c>
      <c r="K41" s="5">
        <v>7.2104559999999998</v>
      </c>
      <c r="L41" s="5">
        <v>1.0128729999999999</v>
      </c>
      <c r="M41" s="29">
        <v>0</v>
      </c>
      <c r="N41" s="29">
        <v>0.21325551106666668</v>
      </c>
      <c r="O41" s="29">
        <v>0</v>
      </c>
      <c r="P41" s="5">
        <f t="shared" si="0"/>
        <v>25.140347114603177</v>
      </c>
      <c r="Q41" s="29"/>
      <c r="R41" s="37">
        <v>1986</v>
      </c>
      <c r="S41" s="5">
        <v>4.4860000000000004E-3</v>
      </c>
      <c r="T41" s="5">
        <v>50.57389744707298</v>
      </c>
      <c r="U41" s="5">
        <v>0.65432942799562754</v>
      </c>
      <c r="V41" s="5">
        <v>9.3984595135780669E-3</v>
      </c>
      <c r="W41" s="5">
        <v>6.2584765002347734E-2</v>
      </c>
      <c r="X41" s="5">
        <v>3.9007575000000001E-3</v>
      </c>
      <c r="Y41" s="5">
        <v>0</v>
      </c>
      <c r="Z41" s="5">
        <v>7.8908999923860468E-2</v>
      </c>
      <c r="AA41" s="5">
        <v>2.3952000000000001E-2</v>
      </c>
      <c r="AB41" s="5">
        <v>0.26860000000000001</v>
      </c>
      <c r="AC41" s="5">
        <v>1.505911</v>
      </c>
      <c r="AD41" s="29">
        <v>0.41866375205769235</v>
      </c>
      <c r="AE41" s="39">
        <v>2.3535763168499999</v>
      </c>
      <c r="AF41" s="5">
        <v>0.50911068373739488</v>
      </c>
      <c r="AG41" s="5">
        <f t="shared" si="1"/>
        <v>56.46731960965348</v>
      </c>
      <c r="AH41" s="29"/>
      <c r="AI41" s="37">
        <v>1986</v>
      </c>
      <c r="AJ41" s="5">
        <v>0</v>
      </c>
      <c r="AK41" s="5">
        <v>3.182619140199093E-3</v>
      </c>
      <c r="AL41" s="5">
        <v>0</v>
      </c>
      <c r="AM41" s="5">
        <v>0</v>
      </c>
      <c r="AN41" s="5">
        <v>0</v>
      </c>
      <c r="AO41" s="5">
        <v>0</v>
      </c>
      <c r="AP41" s="5">
        <v>0</v>
      </c>
      <c r="AQ41" s="5">
        <v>1.0267517967328221</v>
      </c>
      <c r="AR41" s="5">
        <v>0.66676999999999997</v>
      </c>
      <c r="AS41" s="5">
        <v>5.8592330176247404E-2</v>
      </c>
      <c r="AT41" s="5">
        <v>5.16E-2</v>
      </c>
      <c r="AU41" s="29">
        <v>6.224E-5</v>
      </c>
      <c r="AV41" s="5">
        <v>0</v>
      </c>
      <c r="AW41" s="5">
        <v>3.2492965999999998E-2</v>
      </c>
      <c r="AX41" s="5">
        <f t="shared" si="2"/>
        <v>1.8394519520492689</v>
      </c>
      <c r="AZ41" s="5">
        <f t="shared" si="3"/>
        <v>25.140347114603177</v>
      </c>
      <c r="BA41" s="5">
        <f t="shared" si="4"/>
        <v>56.46731960965348</v>
      </c>
      <c r="BB41" s="5">
        <f t="shared" si="5"/>
        <v>1.8394519520492689</v>
      </c>
      <c r="BC41" s="5">
        <f t="shared" si="6"/>
        <v>83.447118676305934</v>
      </c>
      <c r="BD41" s="5"/>
    </row>
    <row r="42" spans="1:56">
      <c r="A42" s="37">
        <v>1987</v>
      </c>
      <c r="B42" s="5">
        <v>0</v>
      </c>
      <c r="C42" s="5">
        <v>5.5714612410878006</v>
      </c>
      <c r="D42" s="5">
        <v>4.2416679490381073</v>
      </c>
      <c r="E42" s="5">
        <v>2.460075857497724E-2</v>
      </c>
      <c r="F42" s="5">
        <v>0</v>
      </c>
      <c r="G42" s="5">
        <v>0</v>
      </c>
      <c r="H42" s="5">
        <v>0</v>
      </c>
      <c r="I42" s="5">
        <v>3.8931990784786534</v>
      </c>
      <c r="J42" s="5">
        <v>0.47980603298640895</v>
      </c>
      <c r="K42" s="5">
        <v>18.488427000000001</v>
      </c>
      <c r="L42" s="5">
        <v>1.9151990000000001</v>
      </c>
      <c r="M42" s="29">
        <v>4.7439999999999998E-4</v>
      </c>
      <c r="N42" s="29">
        <v>0.99936993858333334</v>
      </c>
      <c r="O42" s="29">
        <v>1.3840999999999999E-2</v>
      </c>
      <c r="P42" s="5">
        <f t="shared" si="0"/>
        <v>35.628046398749284</v>
      </c>
      <c r="Q42" s="29"/>
      <c r="R42" s="37">
        <v>1987</v>
      </c>
      <c r="S42" s="5">
        <v>6.0109999999999999E-3</v>
      </c>
      <c r="T42" s="5">
        <v>44.83532950344064</v>
      </c>
      <c r="U42" s="5">
        <v>0.76431724562751302</v>
      </c>
      <c r="V42" s="5">
        <v>6.7623062353793402E-3</v>
      </c>
      <c r="W42" s="5">
        <v>4.5030501648030685E-2</v>
      </c>
      <c r="X42" s="5">
        <v>1.4021520000000001E-2</v>
      </c>
      <c r="Y42" s="5">
        <v>0</v>
      </c>
      <c r="Z42" s="5">
        <v>7.4769495226689369E-3</v>
      </c>
      <c r="AA42" s="5">
        <v>9.6480000000000003E-3</v>
      </c>
      <c r="AB42" s="5">
        <v>0.37978400000000001</v>
      </c>
      <c r="AC42" s="5">
        <v>1.652072</v>
      </c>
      <c r="AD42" s="29">
        <v>0.31922203309615382</v>
      </c>
      <c r="AE42" s="39">
        <v>1.7933904008307693</v>
      </c>
      <c r="AF42" s="5">
        <v>0.75314764560862868</v>
      </c>
      <c r="AG42" s="5">
        <f t="shared" si="1"/>
        <v>50.586213106009772</v>
      </c>
      <c r="AH42" s="29"/>
      <c r="AI42" s="37">
        <v>1987</v>
      </c>
      <c r="AJ42" s="5">
        <v>0</v>
      </c>
      <c r="AK42" s="5">
        <v>3.7200425255274386E-3</v>
      </c>
      <c r="AL42" s="5">
        <v>0</v>
      </c>
      <c r="AM42" s="5">
        <v>0</v>
      </c>
      <c r="AN42" s="5">
        <v>0</v>
      </c>
      <c r="AO42" s="5">
        <v>0</v>
      </c>
      <c r="AP42" s="5">
        <v>0</v>
      </c>
      <c r="AQ42" s="5">
        <v>1.0789844532181556</v>
      </c>
      <c r="AR42" s="5">
        <v>0.90034038448760623</v>
      </c>
      <c r="AS42" s="5">
        <v>7.6105311302302525E-2</v>
      </c>
      <c r="AT42" s="5">
        <v>0.10100000000000001</v>
      </c>
      <c r="AU42" s="29">
        <v>2.9090000000000001E-5</v>
      </c>
      <c r="AV42" s="5">
        <v>0</v>
      </c>
      <c r="AW42" s="5">
        <v>1.2590249999999999E-2</v>
      </c>
      <c r="AX42" s="5">
        <f t="shared" si="2"/>
        <v>2.172769531533592</v>
      </c>
      <c r="AZ42" s="5">
        <f t="shared" si="3"/>
        <v>35.628046398749284</v>
      </c>
      <c r="BA42" s="5">
        <f t="shared" si="4"/>
        <v>50.586213106009772</v>
      </c>
      <c r="BB42" s="5">
        <f t="shared" si="5"/>
        <v>2.172769531533592</v>
      </c>
      <c r="BC42" s="5">
        <f t="shared" si="6"/>
        <v>88.387029036292645</v>
      </c>
      <c r="BD42" s="5"/>
    </row>
    <row r="43" spans="1:56">
      <c r="A43" s="37">
        <v>1988</v>
      </c>
      <c r="B43" s="5">
        <v>0</v>
      </c>
      <c r="C43" s="5">
        <v>4.1697918784796286</v>
      </c>
      <c r="D43" s="5">
        <v>11.235432315141852</v>
      </c>
      <c r="E43" s="5">
        <v>1.5316142868091709E-2</v>
      </c>
      <c r="F43" s="5">
        <v>0</v>
      </c>
      <c r="G43" s="5">
        <v>0</v>
      </c>
      <c r="H43" s="5">
        <v>0</v>
      </c>
      <c r="I43" s="5">
        <v>0.74604700000000002</v>
      </c>
      <c r="J43" s="5">
        <v>0.1512382141850255</v>
      </c>
      <c r="K43" s="5">
        <v>11.405775</v>
      </c>
      <c r="L43" s="5">
        <v>0.30871500000000002</v>
      </c>
      <c r="M43" s="29">
        <v>0</v>
      </c>
      <c r="N43" s="29">
        <v>0.56652382550000002</v>
      </c>
      <c r="O43" s="29">
        <v>0</v>
      </c>
      <c r="P43" s="5">
        <f t="shared" si="0"/>
        <v>28.598839376174595</v>
      </c>
      <c r="Q43" s="29"/>
      <c r="R43" s="37">
        <v>1988</v>
      </c>
      <c r="S43" s="5">
        <v>8.8830000000000003E-3</v>
      </c>
      <c r="T43" s="5">
        <v>52.512626145171694</v>
      </c>
      <c r="U43" s="5">
        <v>0.95863518940196535</v>
      </c>
      <c r="V43" s="5">
        <v>8.4815366342045964E-3</v>
      </c>
      <c r="W43" s="5">
        <v>5.6478934270411375E-2</v>
      </c>
      <c r="X43" s="5">
        <v>2.43364425E-2</v>
      </c>
      <c r="Y43" s="5">
        <v>0</v>
      </c>
      <c r="Z43" s="5">
        <v>4.9890000000000004E-3</v>
      </c>
      <c r="AA43" s="5">
        <v>9.4179999999999993E-3</v>
      </c>
      <c r="AB43" s="5">
        <v>0.50556599999999996</v>
      </c>
      <c r="AC43" s="5">
        <v>1.5665819999999999</v>
      </c>
      <c r="AD43" s="29">
        <v>0.42583391539615373</v>
      </c>
      <c r="AE43" s="39">
        <v>1.764712940226923</v>
      </c>
      <c r="AF43" s="5">
        <v>1.385871552277453</v>
      </c>
      <c r="AG43" s="5">
        <f t="shared" si="1"/>
        <v>59.232414655878799</v>
      </c>
      <c r="AH43" s="29"/>
      <c r="AI43" s="37">
        <v>1988</v>
      </c>
      <c r="AJ43" s="5">
        <v>0</v>
      </c>
      <c r="AK43" s="5">
        <v>4.1654701475212618E-3</v>
      </c>
      <c r="AL43" s="5">
        <v>0</v>
      </c>
      <c r="AM43" s="5">
        <v>0</v>
      </c>
      <c r="AN43" s="5">
        <v>0</v>
      </c>
      <c r="AO43" s="5">
        <v>0</v>
      </c>
      <c r="AP43" s="5">
        <v>0</v>
      </c>
      <c r="AQ43" s="5">
        <v>0</v>
      </c>
      <c r="AR43" s="5">
        <v>6.6499000000000003E-2</v>
      </c>
      <c r="AS43" s="5">
        <v>0.1967262574699376</v>
      </c>
      <c r="AT43" s="5">
        <v>9.2700000000000005E-2</v>
      </c>
      <c r="AU43" s="29">
        <v>2.7840000000000001E-5</v>
      </c>
      <c r="AV43" s="5">
        <v>0</v>
      </c>
      <c r="AW43" s="5">
        <v>6.40195E-3</v>
      </c>
      <c r="AX43" s="5">
        <f t="shared" si="2"/>
        <v>0.36652051761745885</v>
      </c>
      <c r="AZ43" s="5">
        <f t="shared" si="3"/>
        <v>28.598839376174595</v>
      </c>
      <c r="BA43" s="5">
        <f t="shared" si="4"/>
        <v>59.232414655878799</v>
      </c>
      <c r="BB43" s="5">
        <f t="shared" si="5"/>
        <v>0.36652051761745885</v>
      </c>
      <c r="BC43" s="5">
        <f t="shared" si="6"/>
        <v>88.197774549670854</v>
      </c>
      <c r="BD43" s="5"/>
    </row>
    <row r="44" spans="1:56">
      <c r="A44" s="37">
        <v>1989</v>
      </c>
      <c r="B44" s="5">
        <v>0</v>
      </c>
      <c r="C44" s="5">
        <v>3.579901845104692</v>
      </c>
      <c r="D44" s="5">
        <v>6.9950203999180491</v>
      </c>
      <c r="E44" s="5">
        <v>6.7029831599585032E-2</v>
      </c>
      <c r="F44" s="5">
        <v>0</v>
      </c>
      <c r="G44" s="5">
        <v>0</v>
      </c>
      <c r="H44" s="5">
        <v>0</v>
      </c>
      <c r="I44" s="5">
        <v>3.7071531834665676</v>
      </c>
      <c r="J44" s="5">
        <v>0.28478274725427327</v>
      </c>
      <c r="K44" s="5">
        <v>20.740704000000001</v>
      </c>
      <c r="L44" s="5">
        <v>1.107256</v>
      </c>
      <c r="M44" s="29">
        <v>0</v>
      </c>
      <c r="N44" s="29">
        <v>1.0737427139000002</v>
      </c>
      <c r="O44" s="29">
        <v>1.1851E-2</v>
      </c>
      <c r="P44" s="5">
        <f t="shared" si="0"/>
        <v>37.567441721243171</v>
      </c>
      <c r="Q44" s="29"/>
      <c r="R44" s="37">
        <v>1989</v>
      </c>
      <c r="S44" s="5">
        <v>9.9500000000000005E-3</v>
      </c>
      <c r="T44" s="5">
        <v>55.618539053774207</v>
      </c>
      <c r="U44" s="5">
        <v>0.76431724562751302</v>
      </c>
      <c r="V44" s="5">
        <v>6.7623062353793402E-3</v>
      </c>
      <c r="W44" s="5">
        <v>4.5030501648030685E-2</v>
      </c>
      <c r="X44" s="5">
        <v>1.90973475E-2</v>
      </c>
      <c r="Y44" s="5">
        <v>0</v>
      </c>
      <c r="Z44" s="5">
        <v>5.0139119680282299E-3</v>
      </c>
      <c r="AA44" s="5">
        <v>7.8059999999999996E-3</v>
      </c>
      <c r="AB44" s="5">
        <v>0.42293199999999997</v>
      </c>
      <c r="AC44" s="5">
        <v>0.80649199999999999</v>
      </c>
      <c r="AD44" s="29">
        <v>0.48354147993461533</v>
      </c>
      <c r="AE44" s="39">
        <v>2.8547184942692301</v>
      </c>
      <c r="AF44" s="5">
        <v>0.73372717019307609</v>
      </c>
      <c r="AG44" s="5">
        <f t="shared" si="1"/>
        <v>61.777927511150082</v>
      </c>
      <c r="AH44" s="29"/>
      <c r="AI44" s="37">
        <v>1989</v>
      </c>
      <c r="AJ44" s="5">
        <v>0</v>
      </c>
      <c r="AK44" s="5">
        <v>4.7563175327260069E-3</v>
      </c>
      <c r="AL44" s="5">
        <v>0</v>
      </c>
      <c r="AM44" s="5">
        <v>0</v>
      </c>
      <c r="AN44" s="5">
        <v>0</v>
      </c>
      <c r="AO44" s="5">
        <v>0</v>
      </c>
      <c r="AP44" s="5">
        <v>0</v>
      </c>
      <c r="AQ44" s="5">
        <v>0.81017836424785972</v>
      </c>
      <c r="AR44" s="5">
        <v>0.203931</v>
      </c>
      <c r="AS44" s="5">
        <v>0.31078134675998031</v>
      </c>
      <c r="AT44" s="5">
        <v>3.2924438332345186E-2</v>
      </c>
      <c r="AU44" s="29">
        <v>0</v>
      </c>
      <c r="AV44" s="5">
        <v>0</v>
      </c>
      <c r="AW44" s="5">
        <v>6.5083000000000007E-3</v>
      </c>
      <c r="AX44" s="5">
        <f t="shared" si="2"/>
        <v>1.3690797668729111</v>
      </c>
      <c r="AZ44" s="5">
        <f t="shared" si="3"/>
        <v>37.567441721243171</v>
      </c>
      <c r="BA44" s="5">
        <f t="shared" si="4"/>
        <v>61.777927511150082</v>
      </c>
      <c r="BB44" s="5">
        <f t="shared" si="5"/>
        <v>1.3690797668729111</v>
      </c>
      <c r="BC44" s="5">
        <f t="shared" si="6"/>
        <v>100.71444899926617</v>
      </c>
      <c r="BD44" s="5"/>
    </row>
    <row r="45" spans="1:56">
      <c r="A45" s="37">
        <v>1990</v>
      </c>
      <c r="B45" s="5">
        <v>0</v>
      </c>
      <c r="C45" s="5">
        <v>1.5298120505949431</v>
      </c>
      <c r="D45" s="5">
        <v>15.745575237601685</v>
      </c>
      <c r="E45" s="5">
        <v>4.6786494147716247E-2</v>
      </c>
      <c r="F45" s="5">
        <v>0</v>
      </c>
      <c r="G45" s="5">
        <v>0</v>
      </c>
      <c r="H45" s="5">
        <v>0</v>
      </c>
      <c r="I45" s="5">
        <v>0.81029499999999999</v>
      </c>
      <c r="J45" s="5">
        <v>0.95239057523485515</v>
      </c>
      <c r="K45" s="5">
        <v>32.748688000000001</v>
      </c>
      <c r="L45" s="5">
        <v>1.81941</v>
      </c>
      <c r="M45" s="29">
        <v>0</v>
      </c>
      <c r="N45" s="29">
        <v>0.57514000560000011</v>
      </c>
      <c r="O45" s="29">
        <v>0</v>
      </c>
      <c r="P45" s="5">
        <f t="shared" si="0"/>
        <v>54.228097363179195</v>
      </c>
      <c r="Q45" s="29"/>
      <c r="R45" s="37">
        <v>1990</v>
      </c>
      <c r="S45" s="5">
        <v>1.4164E-2</v>
      </c>
      <c r="T45" s="5">
        <v>69.012210839262593</v>
      </c>
      <c r="U45" s="5">
        <v>1.6250742801047773</v>
      </c>
      <c r="V45" s="5">
        <v>7.3353830349877584E-3</v>
      </c>
      <c r="W45" s="5">
        <v>4.8846645855490908E-2</v>
      </c>
      <c r="X45" s="5">
        <v>1.0829594999999999E-2</v>
      </c>
      <c r="Y45" s="5">
        <v>0</v>
      </c>
      <c r="Z45" s="5">
        <v>2.53E-2</v>
      </c>
      <c r="AA45" s="5">
        <v>5.4420999999999997E-2</v>
      </c>
      <c r="AB45" s="5">
        <v>0.44180700000000001</v>
      </c>
      <c r="AC45" s="5">
        <v>1.1747909999999999</v>
      </c>
      <c r="AD45" s="29">
        <v>0.46929578964230767</v>
      </c>
      <c r="AE45" s="39">
        <v>2.8965852378692305</v>
      </c>
      <c r="AF45" s="5">
        <v>0.32480667263043289</v>
      </c>
      <c r="AG45" s="5">
        <f t="shared" si="1"/>
        <v>76.105467443399817</v>
      </c>
      <c r="AH45" s="29"/>
      <c r="AI45" s="37">
        <v>1990</v>
      </c>
      <c r="AJ45" s="5">
        <v>0</v>
      </c>
      <c r="AK45" s="5">
        <v>5.2984157545686176E-3</v>
      </c>
      <c r="AL45" s="5">
        <v>0</v>
      </c>
      <c r="AM45" s="5">
        <v>0</v>
      </c>
      <c r="AN45" s="5">
        <v>0</v>
      </c>
      <c r="AO45" s="5">
        <v>0</v>
      </c>
      <c r="AP45" s="5">
        <v>0</v>
      </c>
      <c r="AQ45" s="5">
        <v>0</v>
      </c>
      <c r="AR45" s="5">
        <v>0.9701613843929856</v>
      </c>
      <c r="AS45" s="5">
        <v>0.13676768818090926</v>
      </c>
      <c r="AT45" s="5">
        <v>7.0846581576745768E-2</v>
      </c>
      <c r="AU45" s="29">
        <v>0</v>
      </c>
      <c r="AV45" s="5">
        <v>0</v>
      </c>
      <c r="AW45" s="5">
        <v>5.1201000000000007E-3</v>
      </c>
      <c r="AX45" s="5">
        <f t="shared" si="2"/>
        <v>1.1881941699052094</v>
      </c>
      <c r="AZ45" s="5">
        <f t="shared" si="3"/>
        <v>54.228097363179195</v>
      </c>
      <c r="BA45" s="5">
        <f t="shared" si="4"/>
        <v>76.105467443399817</v>
      </c>
      <c r="BB45" s="5">
        <f t="shared" si="5"/>
        <v>1.1881941699052094</v>
      </c>
      <c r="BC45" s="5">
        <f t="shared" si="6"/>
        <v>131.52175897648422</v>
      </c>
      <c r="BD45" s="5"/>
    </row>
    <row r="46" spans="1:56">
      <c r="A46" s="37">
        <v>1991</v>
      </c>
      <c r="B46" s="5">
        <v>0</v>
      </c>
      <c r="C46" s="5">
        <v>2.2978498772547753</v>
      </c>
      <c r="D46" s="5">
        <v>30.647275611156481</v>
      </c>
      <c r="E46" s="5">
        <v>1.3000168048438744E-2</v>
      </c>
      <c r="F46" s="5">
        <v>0</v>
      </c>
      <c r="G46" s="5">
        <v>0</v>
      </c>
      <c r="H46" s="5">
        <v>0</v>
      </c>
      <c r="I46" s="5">
        <v>3.3424326720000428</v>
      </c>
      <c r="J46" s="5">
        <v>0.6701467428075587</v>
      </c>
      <c r="K46" s="5">
        <v>30.117125000000001</v>
      </c>
      <c r="L46" s="5">
        <v>1.9917821665675888</v>
      </c>
      <c r="M46" s="29">
        <v>0</v>
      </c>
      <c r="N46" s="29">
        <v>1.6914272349500001</v>
      </c>
      <c r="O46" s="29">
        <v>5.084E-3</v>
      </c>
      <c r="P46" s="5">
        <f t="shared" si="0"/>
        <v>70.776123472784874</v>
      </c>
      <c r="Q46" s="29"/>
      <c r="R46" s="37">
        <v>1991</v>
      </c>
      <c r="S46" s="5">
        <v>2.1239999999999998E-2</v>
      </c>
      <c r="T46" s="5">
        <v>60.776267402197504</v>
      </c>
      <c r="U46" s="5">
        <v>0.89386254149048128</v>
      </c>
      <c r="V46" s="5">
        <v>7.9084598345961783E-3</v>
      </c>
      <c r="W46" s="5">
        <v>5.2662790062951145E-2</v>
      </c>
      <c r="X46" s="5">
        <v>2.2521645E-2</v>
      </c>
      <c r="Y46" s="5">
        <v>0</v>
      </c>
      <c r="Z46" s="5">
        <v>5.618886850118264E-2</v>
      </c>
      <c r="AA46" s="5">
        <v>7.5871023021473916E-2</v>
      </c>
      <c r="AB46" s="5">
        <v>0.16891900000000001</v>
      </c>
      <c r="AC46" s="5">
        <v>1.8545185807321127</v>
      </c>
      <c r="AD46" s="29">
        <v>0.45568668458076922</v>
      </c>
      <c r="AE46" s="39">
        <v>2.8464215357769227</v>
      </c>
      <c r="AF46" s="5">
        <v>0.57856170491803272</v>
      </c>
      <c r="AG46" s="5">
        <f t="shared" si="1"/>
        <v>67.81063023611604</v>
      </c>
      <c r="AH46" s="29"/>
      <c r="AI46" s="37">
        <v>1991</v>
      </c>
      <c r="AJ46" s="5">
        <v>0</v>
      </c>
      <c r="AK46" s="5">
        <v>5.8895006489796328E-3</v>
      </c>
      <c r="AL46" s="5">
        <v>0</v>
      </c>
      <c r="AM46" s="5">
        <v>0</v>
      </c>
      <c r="AN46" s="5">
        <v>0</v>
      </c>
      <c r="AO46" s="5">
        <v>0</v>
      </c>
      <c r="AP46" s="5">
        <v>0</v>
      </c>
      <c r="AQ46" s="5">
        <v>0</v>
      </c>
      <c r="AR46" s="5">
        <v>1.0577932975308102</v>
      </c>
      <c r="AS46" s="5">
        <v>0.66023844999024683</v>
      </c>
      <c r="AT46" s="5">
        <v>0.42296074771242753</v>
      </c>
      <c r="AU46" s="29">
        <v>0</v>
      </c>
      <c r="AV46" s="5">
        <v>0</v>
      </c>
      <c r="AW46" s="5">
        <v>5.5192080000000003E-3</v>
      </c>
      <c r="AX46" s="5">
        <f t="shared" si="2"/>
        <v>2.152401203882464</v>
      </c>
      <c r="AZ46" s="5">
        <f t="shared" si="3"/>
        <v>70.776123472784874</v>
      </c>
      <c r="BA46" s="5">
        <f t="shared" si="4"/>
        <v>67.81063023611604</v>
      </c>
      <c r="BB46" s="5">
        <f t="shared" si="5"/>
        <v>2.152401203882464</v>
      </c>
      <c r="BC46" s="5">
        <f t="shared" si="6"/>
        <v>140.73915491278339</v>
      </c>
      <c r="BD46" s="5"/>
    </row>
    <row r="47" spans="1:56">
      <c r="A47" s="37">
        <v>1992</v>
      </c>
      <c r="B47" s="5">
        <v>0</v>
      </c>
      <c r="C47" s="5">
        <v>2.5586354167713572</v>
      </c>
      <c r="D47" s="5">
        <v>18.029779163892403</v>
      </c>
      <c r="E47" s="5">
        <v>2.7238447339585938E-2</v>
      </c>
      <c r="F47" s="5">
        <v>0</v>
      </c>
      <c r="G47" s="5">
        <v>0</v>
      </c>
      <c r="H47" s="5">
        <v>0</v>
      </c>
      <c r="I47" s="5">
        <v>1.0174000000000001</v>
      </c>
      <c r="J47" s="5">
        <v>0.47308800000000001</v>
      </c>
      <c r="K47" s="5">
        <v>7.877459</v>
      </c>
      <c r="L47" s="5">
        <v>4.1559369999999998</v>
      </c>
      <c r="M47" s="29">
        <v>8.3019999999999991E-4</v>
      </c>
      <c r="N47" s="29">
        <v>0.61456305658333343</v>
      </c>
      <c r="O47" s="29">
        <v>0</v>
      </c>
      <c r="P47" s="5">
        <f t="shared" si="0"/>
        <v>34.754930284586685</v>
      </c>
      <c r="Q47" s="29"/>
      <c r="R47" s="37">
        <v>1992</v>
      </c>
      <c r="S47" s="5">
        <v>0.104113</v>
      </c>
      <c r="T47" s="5">
        <v>45.925184188406277</v>
      </c>
      <c r="U47" s="5">
        <v>0.64895885946315846</v>
      </c>
      <c r="V47" s="5">
        <v>7.1061523151443916E-3</v>
      </c>
      <c r="W47" s="5">
        <v>4.732018817250682E-2</v>
      </c>
      <c r="X47" s="5">
        <v>4.6026659999999997E-2</v>
      </c>
      <c r="Y47" s="5">
        <v>0</v>
      </c>
      <c r="Z47" s="5">
        <v>1.9029999999999998E-2</v>
      </c>
      <c r="AA47" s="5">
        <v>3.9459999999999999E-3</v>
      </c>
      <c r="AB47" s="5">
        <v>0.38176599999999999</v>
      </c>
      <c r="AC47" s="5">
        <v>2.6330550000000001</v>
      </c>
      <c r="AD47" s="29">
        <v>0.42424551408461536</v>
      </c>
      <c r="AE47" s="39">
        <v>2.1536635199538465</v>
      </c>
      <c r="AF47" s="5">
        <v>0.6403478874639551</v>
      </c>
      <c r="AG47" s="5">
        <f t="shared" si="1"/>
        <v>53.0347629698595</v>
      </c>
      <c r="AH47" s="29"/>
      <c r="AI47" s="37">
        <v>1992</v>
      </c>
      <c r="AJ47" s="5">
        <v>0</v>
      </c>
      <c r="AK47" s="5">
        <v>6.3999999788429129E-3</v>
      </c>
      <c r="AL47" s="5">
        <v>0</v>
      </c>
      <c r="AM47" s="5">
        <v>0</v>
      </c>
      <c r="AN47" s="5">
        <v>0</v>
      </c>
      <c r="AO47" s="5">
        <v>0</v>
      </c>
      <c r="AP47" s="5">
        <v>0</v>
      </c>
      <c r="AQ47" s="5">
        <v>2.547383</v>
      </c>
      <c r="AR47" s="5">
        <v>0.60042700000000004</v>
      </c>
      <c r="AS47" s="5">
        <v>0.71673199068309656</v>
      </c>
      <c r="AT47" s="5">
        <v>5.764E-3</v>
      </c>
      <c r="AU47" s="29">
        <v>0</v>
      </c>
      <c r="AV47" s="5">
        <v>0</v>
      </c>
      <c r="AW47" s="5">
        <v>6.6084120000000001E-3</v>
      </c>
      <c r="AX47" s="5">
        <f t="shared" si="2"/>
        <v>3.8833144026619393</v>
      </c>
      <c r="AZ47" s="5">
        <f t="shared" si="3"/>
        <v>34.754930284586685</v>
      </c>
      <c r="BA47" s="5">
        <f t="shared" si="4"/>
        <v>53.0347629698595</v>
      </c>
      <c r="BB47" s="5">
        <f t="shared" si="5"/>
        <v>3.8833144026619393</v>
      </c>
      <c r="BC47" s="5">
        <f t="shared" si="6"/>
        <v>91.673007657108116</v>
      </c>
      <c r="BD47" s="5"/>
    </row>
    <row r="48" spans="1:56">
      <c r="A48" s="37">
        <v>1993</v>
      </c>
      <c r="B48" s="5">
        <v>0</v>
      </c>
      <c r="C48" s="5">
        <v>6.5424913273503496</v>
      </c>
      <c r="D48" s="5">
        <v>8.835243643364322</v>
      </c>
      <c r="E48" s="5">
        <v>0</v>
      </c>
      <c r="F48" s="5">
        <v>0</v>
      </c>
      <c r="G48" s="5">
        <v>0</v>
      </c>
      <c r="H48" s="5">
        <v>0</v>
      </c>
      <c r="I48" s="5">
        <v>12.872999999999999</v>
      </c>
      <c r="J48" s="5">
        <v>1.5488200000000001</v>
      </c>
      <c r="K48" s="5">
        <v>4.8552280000000003</v>
      </c>
      <c r="L48" s="5">
        <v>1.273936</v>
      </c>
      <c r="M48" s="29">
        <v>0</v>
      </c>
      <c r="N48" s="29">
        <v>1.7698949338333336</v>
      </c>
      <c r="O48" s="29">
        <v>1.2527E-2</v>
      </c>
      <c r="P48" s="5">
        <f t="shared" si="0"/>
        <v>37.711140904548003</v>
      </c>
      <c r="Q48" s="29"/>
      <c r="R48" s="37">
        <v>1993</v>
      </c>
      <c r="S48" s="5">
        <v>9.4926999999999997E-2</v>
      </c>
      <c r="T48" s="5">
        <v>62.667717218712518</v>
      </c>
      <c r="U48" s="5">
        <v>0.72467922624043535</v>
      </c>
      <c r="V48" s="5">
        <v>6.9915369552227087E-3</v>
      </c>
      <c r="W48" s="5">
        <v>4.6556959331014773E-2</v>
      </c>
      <c r="X48" s="5">
        <v>4.7726504999999995E-2</v>
      </c>
      <c r="Y48" s="5">
        <v>0</v>
      </c>
      <c r="Z48" s="5">
        <v>5.3525000000000003E-2</v>
      </c>
      <c r="AA48" s="5">
        <v>4.2053E-2</v>
      </c>
      <c r="AB48" s="5">
        <v>1.207144</v>
      </c>
      <c r="AC48" s="5">
        <v>5.1321659999999998</v>
      </c>
      <c r="AD48" s="29">
        <v>0.36569106851538463</v>
      </c>
      <c r="AE48" s="39">
        <v>2.5632249709846149</v>
      </c>
      <c r="AF48" s="5">
        <v>0.60427185600296895</v>
      </c>
      <c r="AG48" s="5">
        <f t="shared" si="1"/>
        <v>73.556674341742166</v>
      </c>
      <c r="AH48" s="29"/>
      <c r="AI48" s="37">
        <v>1993</v>
      </c>
      <c r="AJ48" s="5">
        <v>0</v>
      </c>
      <c r="AK48" s="5">
        <v>6.9999999856037451E-3</v>
      </c>
      <c r="AL48" s="5">
        <v>0</v>
      </c>
      <c r="AM48" s="5">
        <v>0</v>
      </c>
      <c r="AN48" s="5">
        <v>0</v>
      </c>
      <c r="AO48" s="5">
        <v>0</v>
      </c>
      <c r="AP48" s="5">
        <v>0</v>
      </c>
      <c r="AQ48" s="5">
        <v>3.3930660000000001</v>
      </c>
      <c r="AR48" s="5">
        <v>0.6441920000000001</v>
      </c>
      <c r="AS48" s="5">
        <v>0.49760435631183203</v>
      </c>
      <c r="AT48" s="5">
        <v>0.51866400000000001</v>
      </c>
      <c r="AU48" s="29">
        <v>2.0834879999999997E-3</v>
      </c>
      <c r="AV48" s="5">
        <v>0</v>
      </c>
      <c r="AW48" s="5">
        <v>5.8877900000000013E-3</v>
      </c>
      <c r="AX48" s="5">
        <f t="shared" si="2"/>
        <v>5.0684976342974366</v>
      </c>
      <c r="AZ48" s="5">
        <f t="shared" si="3"/>
        <v>37.711140904548003</v>
      </c>
      <c r="BA48" s="5">
        <f t="shared" si="4"/>
        <v>73.556674341742166</v>
      </c>
      <c r="BB48" s="5">
        <f t="shared" si="5"/>
        <v>5.0684976342974366</v>
      </c>
      <c r="BC48" s="5">
        <f t="shared" si="6"/>
        <v>116.3363128805876</v>
      </c>
      <c r="BD48" s="5"/>
    </row>
    <row r="49" spans="1:56">
      <c r="A49" s="37">
        <v>1994</v>
      </c>
      <c r="B49" s="5">
        <v>0</v>
      </c>
      <c r="C49" s="5">
        <v>1.5855498655237337</v>
      </c>
      <c r="D49" s="5">
        <v>19.976169972847494</v>
      </c>
      <c r="E49" s="5">
        <v>0</v>
      </c>
      <c r="F49" s="5">
        <v>0</v>
      </c>
      <c r="G49" s="5">
        <v>0</v>
      </c>
      <c r="H49" s="5">
        <v>0</v>
      </c>
      <c r="I49" s="5">
        <v>2.3684470000000002</v>
      </c>
      <c r="J49" s="5">
        <v>1.7371129999999999</v>
      </c>
      <c r="K49" s="5">
        <v>29.613220999999999</v>
      </c>
      <c r="L49" s="5">
        <v>6.7098810000000002</v>
      </c>
      <c r="M49" s="29">
        <v>4.4475E-4</v>
      </c>
      <c r="N49" s="29">
        <v>0.51993182333333332</v>
      </c>
      <c r="O49" s="29">
        <v>0</v>
      </c>
      <c r="P49" s="5">
        <f t="shared" si="0"/>
        <v>62.510758411704558</v>
      </c>
      <c r="Q49" s="29"/>
      <c r="R49" s="37">
        <v>1994</v>
      </c>
      <c r="S49" s="5">
        <v>0.102885</v>
      </c>
      <c r="T49" s="5">
        <v>63.81875619255684</v>
      </c>
      <c r="U49" s="5">
        <v>0.8728145860285299</v>
      </c>
      <c r="V49" s="5">
        <v>7.7938444746744936E-3</v>
      </c>
      <c r="W49" s="5">
        <v>5.1899561221459105E-2</v>
      </c>
      <c r="X49" s="5">
        <v>5.5244054999999993E-2</v>
      </c>
      <c r="Y49" s="5">
        <v>0</v>
      </c>
      <c r="Z49" s="5">
        <v>4.9200000000000001E-2</v>
      </c>
      <c r="AA49" s="5">
        <v>8.2848000000000005E-2</v>
      </c>
      <c r="AB49" s="5">
        <v>1.046694</v>
      </c>
      <c r="AC49" s="5">
        <v>7.5273649999999996</v>
      </c>
      <c r="AD49" s="29">
        <v>0.39597752776153838</v>
      </c>
      <c r="AE49" s="39">
        <v>2.3428226272846149</v>
      </c>
      <c r="AF49" s="5">
        <v>0.79206040740740746</v>
      </c>
      <c r="AG49" s="5">
        <f t="shared" si="1"/>
        <v>77.146360801735085</v>
      </c>
      <c r="AH49" s="29"/>
      <c r="AI49" s="37">
        <v>1994</v>
      </c>
      <c r="AJ49" s="5">
        <v>0</v>
      </c>
      <c r="AK49" s="5">
        <v>7.5999999928018725E-3</v>
      </c>
      <c r="AL49" s="5">
        <v>0</v>
      </c>
      <c r="AM49" s="5">
        <v>0</v>
      </c>
      <c r="AN49" s="5">
        <v>0</v>
      </c>
      <c r="AO49" s="5">
        <v>0</v>
      </c>
      <c r="AP49" s="5">
        <v>0</v>
      </c>
      <c r="AQ49" s="5">
        <v>3.0801059999999998</v>
      </c>
      <c r="AR49" s="5">
        <v>0.34438199999999997</v>
      </c>
      <c r="AS49" s="5">
        <v>0.51747033495081551</v>
      </c>
      <c r="AT49" s="5">
        <v>0.34873399999999999</v>
      </c>
      <c r="AU49" s="29">
        <v>1.0394489999999999E-2</v>
      </c>
      <c r="AV49" s="5">
        <v>0</v>
      </c>
      <c r="AW49" s="5">
        <v>8.8528359999999993E-3</v>
      </c>
      <c r="AX49" s="5">
        <f t="shared" si="2"/>
        <v>4.3175396609436172</v>
      </c>
      <c r="AZ49" s="5">
        <f t="shared" si="3"/>
        <v>62.510758411704558</v>
      </c>
      <c r="BA49" s="5">
        <f t="shared" si="4"/>
        <v>77.146360801735085</v>
      </c>
      <c r="BB49" s="5">
        <f t="shared" si="5"/>
        <v>4.3175396609436172</v>
      </c>
      <c r="BC49" s="5">
        <f t="shared" si="6"/>
        <v>143.97465887438327</v>
      </c>
      <c r="BD49" s="5"/>
    </row>
    <row r="50" spans="1:56">
      <c r="A50" s="37">
        <v>1995</v>
      </c>
      <c r="B50" s="5">
        <v>0</v>
      </c>
      <c r="C50" s="5">
        <v>2.1841381113153262</v>
      </c>
      <c r="D50" s="5">
        <v>13.395423013347099</v>
      </c>
      <c r="E50" s="5">
        <v>0.10078962011869781</v>
      </c>
      <c r="F50" s="5">
        <v>0</v>
      </c>
      <c r="G50" s="5">
        <v>0</v>
      </c>
      <c r="H50" s="5">
        <v>0</v>
      </c>
      <c r="I50" s="5">
        <v>4.7676819999999998</v>
      </c>
      <c r="J50" s="5">
        <v>2.6334689999999998</v>
      </c>
      <c r="K50" s="5">
        <v>14.829162999999999</v>
      </c>
      <c r="L50" s="5">
        <v>2.5117699999999998</v>
      </c>
      <c r="M50" s="29">
        <v>0</v>
      </c>
      <c r="N50" s="29">
        <v>1.7002727459833333</v>
      </c>
      <c r="O50" s="29">
        <v>2.6779000000000001E-2</v>
      </c>
      <c r="P50" s="5">
        <f t="shared" si="0"/>
        <v>42.149486490764453</v>
      </c>
      <c r="Q50" s="29"/>
      <c r="R50" s="37">
        <v>1995</v>
      </c>
      <c r="S50" s="5">
        <v>0.110828</v>
      </c>
      <c r="T50" s="5">
        <v>75.634043923832095</v>
      </c>
      <c r="U50" s="5">
        <v>1.0705802787321386</v>
      </c>
      <c r="V50" s="5">
        <v>7.7903717959037331E-5</v>
      </c>
      <c r="W50" s="5">
        <v>5.6209628204096273E-4</v>
      </c>
      <c r="X50" s="5">
        <v>6.3362332500000007E-2</v>
      </c>
      <c r="Y50" s="5">
        <v>0</v>
      </c>
      <c r="Z50" s="5">
        <v>0.263291</v>
      </c>
      <c r="AA50" s="5">
        <v>0.118995</v>
      </c>
      <c r="AB50" s="5">
        <v>0.72636800000000001</v>
      </c>
      <c r="AC50" s="5">
        <v>8.5353720000000006</v>
      </c>
      <c r="AD50" s="29">
        <v>0.46429663081153838</v>
      </c>
      <c r="AE50" s="39">
        <v>3.0104546829923073</v>
      </c>
      <c r="AF50" s="5">
        <v>0.40954068993372805</v>
      </c>
      <c r="AG50" s="5">
        <f t="shared" si="1"/>
        <v>90.407772538801794</v>
      </c>
      <c r="AH50" s="29"/>
      <c r="AI50" s="37">
        <v>1995</v>
      </c>
      <c r="AJ50" s="5">
        <v>0</v>
      </c>
      <c r="AK50" s="5">
        <v>8.2000000000000007E-3</v>
      </c>
      <c r="AL50" s="5">
        <v>2.4250754187253359E-4</v>
      </c>
      <c r="AM50" s="5">
        <v>1.8188065640440019E-3</v>
      </c>
      <c r="AN50" s="5">
        <v>0</v>
      </c>
      <c r="AO50" s="5">
        <v>0</v>
      </c>
      <c r="AP50" s="5">
        <v>0</v>
      </c>
      <c r="AQ50" s="5">
        <v>0.28228900000000001</v>
      </c>
      <c r="AR50" s="5">
        <v>0.40148399999999995</v>
      </c>
      <c r="AS50" s="5">
        <v>0.41803009690836851</v>
      </c>
      <c r="AT50" s="5">
        <v>0.30446699999999999</v>
      </c>
      <c r="AU50" s="29">
        <v>1.2187868000000001E-2</v>
      </c>
      <c r="AV50" s="5">
        <v>0</v>
      </c>
      <c r="AW50" s="5">
        <v>1.6383294E-2</v>
      </c>
      <c r="AX50" s="5">
        <f t="shared" si="2"/>
        <v>1.445102573014285</v>
      </c>
      <c r="AZ50" s="5">
        <f t="shared" si="3"/>
        <v>42.149486490764453</v>
      </c>
      <c r="BA50" s="5">
        <f t="shared" si="4"/>
        <v>90.407772538801794</v>
      </c>
      <c r="BB50" s="5">
        <f t="shared" si="5"/>
        <v>1.445102573014285</v>
      </c>
      <c r="BC50" s="5">
        <f t="shared" si="6"/>
        <v>134.00236160258052</v>
      </c>
      <c r="BD50" s="5"/>
    </row>
    <row r="51" spans="1:56">
      <c r="A51" s="37">
        <v>1996</v>
      </c>
      <c r="B51" s="5">
        <v>0</v>
      </c>
      <c r="C51" s="5">
        <v>1.7036249691920768</v>
      </c>
      <c r="D51" s="5">
        <v>14.840883492177769</v>
      </c>
      <c r="E51" s="5">
        <v>0.10357980850653817</v>
      </c>
      <c r="F51" s="5">
        <v>0</v>
      </c>
      <c r="G51" s="5">
        <v>0</v>
      </c>
      <c r="H51" s="5">
        <v>0</v>
      </c>
      <c r="I51" s="5">
        <v>1.2671790000000001</v>
      </c>
      <c r="J51" s="5">
        <v>0.59842399999999996</v>
      </c>
      <c r="K51" s="5">
        <v>20.849647000000001</v>
      </c>
      <c r="L51" s="5">
        <v>3.5390779999999999</v>
      </c>
      <c r="M51" s="29">
        <v>0</v>
      </c>
      <c r="N51" s="29">
        <v>0.37179330238333341</v>
      </c>
      <c r="O51" s="29">
        <v>0</v>
      </c>
      <c r="P51" s="5">
        <f t="shared" si="0"/>
        <v>43.274209572259714</v>
      </c>
      <c r="Q51" s="29"/>
      <c r="R51" s="37">
        <v>1996</v>
      </c>
      <c r="S51" s="5">
        <v>0.117868</v>
      </c>
      <c r="T51" s="5">
        <v>86.836163078200912</v>
      </c>
      <c r="U51" s="5">
        <v>1.0843526688218699</v>
      </c>
      <c r="V51" s="5">
        <v>1.9475929489759336E-3</v>
      </c>
      <c r="W51" s="5">
        <v>1.4052407051024068E-2</v>
      </c>
      <c r="X51" s="5">
        <v>6.3913289999999998E-2</v>
      </c>
      <c r="Y51" s="5">
        <v>0</v>
      </c>
      <c r="Z51" s="5">
        <v>4.5592000000000001E-2</v>
      </c>
      <c r="AA51" s="5">
        <v>2.4368000000000001E-2</v>
      </c>
      <c r="AB51" s="5">
        <v>1.8029440000000001</v>
      </c>
      <c r="AC51" s="5">
        <v>13.997453999999999</v>
      </c>
      <c r="AD51" s="29">
        <v>0.44094960550384615</v>
      </c>
      <c r="AE51" s="39">
        <v>2.8711263803538456</v>
      </c>
      <c r="AF51" s="5">
        <v>0.47382231766652072</v>
      </c>
      <c r="AG51" s="5">
        <f t="shared" si="1"/>
        <v>107.77455334054699</v>
      </c>
      <c r="AH51" s="29"/>
      <c r="AI51" s="37">
        <v>1996</v>
      </c>
      <c r="AJ51" s="5">
        <v>0</v>
      </c>
      <c r="AK51" s="5">
        <v>8.2000000000000007E-3</v>
      </c>
      <c r="AL51" s="5">
        <v>5.9084086632898722E-3</v>
      </c>
      <c r="AM51" s="5">
        <v>1.7725225989869617E-3</v>
      </c>
      <c r="AN51" s="5">
        <v>0</v>
      </c>
      <c r="AO51" s="5">
        <v>0</v>
      </c>
      <c r="AP51" s="5">
        <v>0</v>
      </c>
      <c r="AQ51" s="5">
        <v>0.47066756843562862</v>
      </c>
      <c r="AR51" s="5">
        <v>0.48090199999999994</v>
      </c>
      <c r="AS51" s="5">
        <v>0.9822344414911065</v>
      </c>
      <c r="AT51" s="5">
        <v>0.65988899999999995</v>
      </c>
      <c r="AU51" s="29">
        <v>1.1920314E-2</v>
      </c>
      <c r="AV51" s="5">
        <v>0</v>
      </c>
      <c r="AW51" s="5">
        <v>7.7362200000000002E-3</v>
      </c>
      <c r="AX51" s="5">
        <f t="shared" si="2"/>
        <v>2.6292304751890123</v>
      </c>
      <c r="AZ51" s="5">
        <f t="shared" si="3"/>
        <v>43.274209572259714</v>
      </c>
      <c r="BA51" s="5">
        <f t="shared" si="4"/>
        <v>107.77455334054699</v>
      </c>
      <c r="BB51" s="5">
        <f t="shared" si="5"/>
        <v>2.6292304751890123</v>
      </c>
      <c r="BC51" s="5">
        <f t="shared" si="6"/>
        <v>153.67799338799571</v>
      </c>
      <c r="BD51" s="5"/>
    </row>
    <row r="52" spans="1:56">
      <c r="A52" s="37">
        <v>1997</v>
      </c>
      <c r="B52" s="5">
        <v>0</v>
      </c>
      <c r="C52" s="5">
        <v>1.5456820374387235</v>
      </c>
      <c r="D52" s="5">
        <v>21.151537622123762</v>
      </c>
      <c r="E52" s="5">
        <v>8.9387382821748088E-2</v>
      </c>
      <c r="F52" s="5">
        <v>0</v>
      </c>
      <c r="G52" s="5">
        <v>0</v>
      </c>
      <c r="H52" s="5">
        <v>0</v>
      </c>
      <c r="I52" s="5">
        <v>1.4837549999999999</v>
      </c>
      <c r="J52" s="5">
        <v>2.9579170000000001</v>
      </c>
      <c r="K52" s="5">
        <v>25.904011000000001</v>
      </c>
      <c r="L52" s="5">
        <v>3.0660120000000002</v>
      </c>
      <c r="M52" s="29">
        <v>4.744E-5</v>
      </c>
      <c r="N52" s="29">
        <v>1.3433219655833333</v>
      </c>
      <c r="O52" s="29">
        <v>2.4458000000000001E-2</v>
      </c>
      <c r="P52" s="5">
        <f t="shared" si="0"/>
        <v>57.566129447967569</v>
      </c>
      <c r="Q52" s="29"/>
      <c r="R52" s="37">
        <v>1997</v>
      </c>
      <c r="S52" s="5">
        <v>0.131437</v>
      </c>
      <c r="T52" s="5">
        <v>77.67701298320857</v>
      </c>
      <c r="U52" s="5">
        <v>1.7692373219379911</v>
      </c>
      <c r="V52" s="5">
        <v>7.2361953277993675E-3</v>
      </c>
      <c r="W52" s="5">
        <v>5.2211095907090284E-2</v>
      </c>
      <c r="X52" s="5">
        <v>6.7100040000000014E-2</v>
      </c>
      <c r="Y52" s="5">
        <v>0</v>
      </c>
      <c r="Z52" s="5">
        <v>2.9103E-2</v>
      </c>
      <c r="AA52" s="5">
        <v>1.745E-3</v>
      </c>
      <c r="AB52" s="5">
        <v>1.8664480000000001</v>
      </c>
      <c r="AC52" s="5">
        <v>10.517587000000001</v>
      </c>
      <c r="AD52" s="29">
        <v>0.42766806021923071</v>
      </c>
      <c r="AE52" s="39">
        <v>2.4703959448384616</v>
      </c>
      <c r="AF52" s="5">
        <v>0.35871668008948548</v>
      </c>
      <c r="AG52" s="5">
        <f t="shared" si="1"/>
        <v>95.375898321528666</v>
      </c>
      <c r="AH52" s="29"/>
      <c r="AI52" s="37">
        <v>1997</v>
      </c>
      <c r="AJ52" s="5">
        <v>0</v>
      </c>
      <c r="AK52" s="5">
        <v>8.2000000000000007E-3</v>
      </c>
      <c r="AL52" s="5">
        <v>1.5893733921845489E-4</v>
      </c>
      <c r="AM52" s="5">
        <v>5.513973951030976E-2</v>
      </c>
      <c r="AN52" s="5">
        <v>0</v>
      </c>
      <c r="AO52" s="5">
        <v>0</v>
      </c>
      <c r="AP52" s="5">
        <v>0</v>
      </c>
      <c r="AQ52" s="5">
        <v>0.80613699999999999</v>
      </c>
      <c r="AR52" s="5">
        <v>0.20535500000000001</v>
      </c>
      <c r="AS52" s="5">
        <v>1.4680922935156999</v>
      </c>
      <c r="AT52" s="5">
        <v>0.49890600000000002</v>
      </c>
      <c r="AU52" s="29">
        <v>1.4063542E-2</v>
      </c>
      <c r="AV52" s="5">
        <v>0</v>
      </c>
      <c r="AW52" s="5">
        <v>4.6224080000000008E-2</v>
      </c>
      <c r="AX52" s="5">
        <f t="shared" si="2"/>
        <v>3.1022765923652282</v>
      </c>
      <c r="AZ52" s="5">
        <f t="shared" si="3"/>
        <v>57.566129447967569</v>
      </c>
      <c r="BA52" s="5">
        <f t="shared" si="4"/>
        <v>95.375898321528666</v>
      </c>
      <c r="BB52" s="5">
        <f t="shared" si="5"/>
        <v>3.1022765923652282</v>
      </c>
      <c r="BC52" s="5">
        <f t="shared" si="6"/>
        <v>156.04430436186146</v>
      </c>
      <c r="BD52" s="5"/>
    </row>
    <row r="53" spans="1:56">
      <c r="A53" s="37">
        <v>1998</v>
      </c>
      <c r="B53" s="5">
        <v>0</v>
      </c>
      <c r="C53" s="5">
        <v>1.9812578430102774</v>
      </c>
      <c r="D53" s="5">
        <v>10.387797999007326</v>
      </c>
      <c r="E53" s="5">
        <v>0</v>
      </c>
      <c r="F53" s="5">
        <v>0</v>
      </c>
      <c r="G53" s="5">
        <v>0</v>
      </c>
      <c r="H53" s="5">
        <v>0</v>
      </c>
      <c r="I53" s="5">
        <v>6.6603000000000003</v>
      </c>
      <c r="J53" s="5">
        <v>1.4907220000000001</v>
      </c>
      <c r="K53" s="5">
        <v>25.589365000000001</v>
      </c>
      <c r="L53" s="5">
        <v>2.6284390000000002</v>
      </c>
      <c r="M53" s="29">
        <v>0</v>
      </c>
      <c r="N53" s="29">
        <v>0.39710831018333331</v>
      </c>
      <c r="O53" s="29">
        <v>0</v>
      </c>
      <c r="P53" s="5">
        <f t="shared" si="0"/>
        <v>49.134990152200942</v>
      </c>
      <c r="Q53" s="29"/>
      <c r="R53" s="37">
        <v>1998</v>
      </c>
      <c r="S53" s="5">
        <v>0.19764999999999999</v>
      </c>
      <c r="T53" s="5">
        <v>59.348531130896994</v>
      </c>
      <c r="U53" s="5">
        <v>1.7276847782457316</v>
      </c>
      <c r="V53" s="5">
        <v>8.7507200000000018E-3</v>
      </c>
      <c r="W53" s="5">
        <v>4.7198080000000003E-2</v>
      </c>
      <c r="X53" s="5">
        <v>6.1731839999999996E-2</v>
      </c>
      <c r="Y53" s="5">
        <v>0</v>
      </c>
      <c r="Z53" s="5">
        <v>5.4850000000000003E-2</v>
      </c>
      <c r="AA53" s="5">
        <v>1.06E-4</v>
      </c>
      <c r="AB53" s="5">
        <v>1.24366</v>
      </c>
      <c r="AC53" s="5">
        <v>12.199593</v>
      </c>
      <c r="AD53" s="29">
        <v>0.45545844388846146</v>
      </c>
      <c r="AE53" s="39">
        <v>1.7246946351461534</v>
      </c>
      <c r="AF53" s="5">
        <v>0.60870424372537046</v>
      </c>
      <c r="AG53" s="5">
        <f t="shared" si="1"/>
        <v>77.678612871902715</v>
      </c>
      <c r="AH53" s="29"/>
      <c r="AI53" s="37">
        <v>1998</v>
      </c>
      <c r="AJ53" s="5">
        <v>0</v>
      </c>
      <c r="AK53" s="5">
        <v>8.2000000000000007E-3</v>
      </c>
      <c r="AL53" s="5">
        <v>0</v>
      </c>
      <c r="AM53" s="5">
        <v>4.963414128601714E-2</v>
      </c>
      <c r="AN53" s="5">
        <v>0</v>
      </c>
      <c r="AO53" s="5">
        <v>0</v>
      </c>
      <c r="AP53" s="5">
        <v>0</v>
      </c>
      <c r="AQ53" s="5">
        <v>1.319053</v>
      </c>
      <c r="AR53" s="5">
        <v>0.25437300000000002</v>
      </c>
      <c r="AS53" s="5">
        <v>0.91700372957249465</v>
      </c>
      <c r="AT53" s="5">
        <v>0.38049100000000002</v>
      </c>
      <c r="AU53" s="29">
        <v>1.0178548000000001E-2</v>
      </c>
      <c r="AV53" s="5">
        <v>0</v>
      </c>
      <c r="AW53" s="5">
        <v>3.7622926000000015E-2</v>
      </c>
      <c r="AX53" s="5">
        <f t="shared" si="2"/>
        <v>2.9765563448585119</v>
      </c>
      <c r="AZ53" s="5">
        <f t="shared" si="3"/>
        <v>49.134990152200942</v>
      </c>
      <c r="BA53" s="5">
        <f t="shared" si="4"/>
        <v>77.678612871902715</v>
      </c>
      <c r="BB53" s="5">
        <f t="shared" si="5"/>
        <v>2.9765563448585119</v>
      </c>
      <c r="BC53" s="5">
        <f t="shared" si="6"/>
        <v>129.79015936896218</v>
      </c>
      <c r="BD53" s="5"/>
    </row>
    <row r="54" spans="1:56">
      <c r="A54" s="37">
        <v>1999</v>
      </c>
      <c r="B54" s="5">
        <v>0</v>
      </c>
      <c r="C54" s="5">
        <v>3.0991005799025615</v>
      </c>
      <c r="D54" s="5">
        <v>20.583472293946546</v>
      </c>
      <c r="E54" s="5">
        <v>0</v>
      </c>
      <c r="F54" s="5">
        <v>0</v>
      </c>
      <c r="G54" s="5">
        <v>0</v>
      </c>
      <c r="H54" s="5">
        <v>0</v>
      </c>
      <c r="I54" s="5">
        <v>4.5373169999999998</v>
      </c>
      <c r="J54" s="5">
        <v>1.261757</v>
      </c>
      <c r="K54" s="5">
        <v>42.353881999999999</v>
      </c>
      <c r="L54" s="5">
        <v>4.9699280000000003</v>
      </c>
      <c r="M54" s="29">
        <v>0</v>
      </c>
      <c r="N54" s="29">
        <v>1.2085911339666668</v>
      </c>
      <c r="O54" s="29">
        <v>7.8580000000000004E-3</v>
      </c>
      <c r="P54" s="5">
        <f t="shared" si="0"/>
        <v>78.021906007815758</v>
      </c>
      <c r="Q54" s="29"/>
      <c r="R54" s="37">
        <v>1999</v>
      </c>
      <c r="S54" s="5">
        <v>0.21687300000000001</v>
      </c>
      <c r="T54" s="5">
        <v>51.545281128926277</v>
      </c>
      <c r="U54" s="5">
        <v>2.1464908209115481</v>
      </c>
      <c r="V54" s="5">
        <v>1.06464E-2</v>
      </c>
      <c r="W54" s="5">
        <v>7.6816640000000005E-2</v>
      </c>
      <c r="X54" s="5">
        <v>1.4012849999999999E-3</v>
      </c>
      <c r="Y54" s="5">
        <v>0</v>
      </c>
      <c r="Z54" s="5">
        <v>0.17371400000000001</v>
      </c>
      <c r="AA54" s="5">
        <v>0</v>
      </c>
      <c r="AB54" s="5">
        <v>2.773698</v>
      </c>
      <c r="AC54" s="5">
        <v>12.046703000000001</v>
      </c>
      <c r="AD54" s="29">
        <v>0.46561564588846144</v>
      </c>
      <c r="AE54" s="39">
        <v>1.5642253337192307</v>
      </c>
      <c r="AF54" s="5">
        <v>0.14030711265105605</v>
      </c>
      <c r="AG54" s="5">
        <f t="shared" si="1"/>
        <v>71.161772367096574</v>
      </c>
      <c r="AH54" s="29"/>
      <c r="AI54" s="37">
        <v>1999</v>
      </c>
      <c r="AJ54" s="5">
        <v>0</v>
      </c>
      <c r="AK54" s="5">
        <v>8.2000000000000007E-3</v>
      </c>
      <c r="AL54" s="5">
        <v>7.6000602332440954E-5</v>
      </c>
      <c r="AM54" s="5">
        <v>2.6366701719332922E-2</v>
      </c>
      <c r="AN54" s="5">
        <v>0</v>
      </c>
      <c r="AO54" s="5">
        <v>0</v>
      </c>
      <c r="AP54" s="5">
        <v>0</v>
      </c>
      <c r="AQ54" s="5">
        <v>0.99596099999999999</v>
      </c>
      <c r="AR54" s="5">
        <v>0.63919399999999993</v>
      </c>
      <c r="AS54" s="5">
        <v>1.251107086131455</v>
      </c>
      <c r="AT54" s="5">
        <v>0.32210499999999997</v>
      </c>
      <c r="AU54" s="29">
        <v>1.3036285999999999E-2</v>
      </c>
      <c r="AV54" s="5">
        <v>0</v>
      </c>
      <c r="AW54" s="5">
        <v>2.2338640000000003E-2</v>
      </c>
      <c r="AX54" s="5">
        <f t="shared" si="2"/>
        <v>3.2783847144531206</v>
      </c>
      <c r="AZ54" s="5">
        <f t="shared" si="3"/>
        <v>78.021906007815758</v>
      </c>
      <c r="BA54" s="5">
        <f t="shared" si="4"/>
        <v>71.161772367096574</v>
      </c>
      <c r="BB54" s="5">
        <f t="shared" si="5"/>
        <v>3.2783847144531206</v>
      </c>
      <c r="BC54" s="5">
        <f t="shared" si="6"/>
        <v>152.46206308936547</v>
      </c>
      <c r="BD54" s="5"/>
    </row>
    <row r="55" spans="1:56">
      <c r="A55" s="37">
        <v>2000</v>
      </c>
      <c r="B55" s="5">
        <v>0</v>
      </c>
      <c r="C55" s="5">
        <v>2.2696218868376428</v>
      </c>
      <c r="D55" s="5">
        <v>11.787016618869202</v>
      </c>
      <c r="E55" s="5">
        <v>0</v>
      </c>
      <c r="F55" s="5">
        <v>0</v>
      </c>
      <c r="G55" s="5">
        <v>0</v>
      </c>
      <c r="H55" s="5">
        <v>0</v>
      </c>
      <c r="I55" s="5">
        <v>3.9625339999999998</v>
      </c>
      <c r="J55" s="5">
        <v>1.3431409999999999</v>
      </c>
      <c r="K55" s="5">
        <v>34.112659000000001</v>
      </c>
      <c r="L55" s="5">
        <v>0.63088900000000003</v>
      </c>
      <c r="M55" s="29">
        <v>0</v>
      </c>
      <c r="N55" s="29">
        <v>0.48406262705000003</v>
      </c>
      <c r="O55" s="29">
        <v>0</v>
      </c>
      <c r="P55" s="5">
        <f t="shared" si="0"/>
        <v>54.589924132756849</v>
      </c>
      <c r="Q55" s="29"/>
      <c r="R55" s="37">
        <v>2000</v>
      </c>
      <c r="S55" s="5">
        <v>0.15771099999999999</v>
      </c>
      <c r="T55" s="5">
        <v>46.208006791495457</v>
      </c>
      <c r="U55" s="5">
        <v>2.0628282147111623</v>
      </c>
      <c r="V55" s="5">
        <v>2.3386240000000003E-2</v>
      </c>
      <c r="W55" s="5">
        <v>0.12354240000000001</v>
      </c>
      <c r="X55" s="5">
        <v>0</v>
      </c>
      <c r="Y55" s="5">
        <v>0</v>
      </c>
      <c r="Z55" s="5">
        <v>0.33821400000000001</v>
      </c>
      <c r="AA55" s="5">
        <v>0</v>
      </c>
      <c r="AB55" s="5">
        <v>4.7614260000000002</v>
      </c>
      <c r="AC55" s="5">
        <v>13.592066000000001</v>
      </c>
      <c r="AD55" s="29">
        <v>0.57243554813076913</v>
      </c>
      <c r="AE55" s="39">
        <v>1.7966082016384615</v>
      </c>
      <c r="AF55" s="5">
        <v>0.13247949373153597</v>
      </c>
      <c r="AG55" s="5">
        <f t="shared" si="1"/>
        <v>69.768703889707382</v>
      </c>
      <c r="AH55" s="29"/>
      <c r="AI55" s="37">
        <v>2000</v>
      </c>
      <c r="AJ55" s="5">
        <v>0</v>
      </c>
      <c r="AK55" s="5">
        <v>8.2000000000000007E-3</v>
      </c>
      <c r="AL55" s="5">
        <v>1.5344106373661523E-2</v>
      </c>
      <c r="AM55" s="5">
        <v>3.2394908087832061E-2</v>
      </c>
      <c r="AN55" s="5">
        <v>0</v>
      </c>
      <c r="AO55" s="5">
        <v>0</v>
      </c>
      <c r="AP55" s="5">
        <v>0</v>
      </c>
      <c r="AQ55" s="5">
        <v>0.56634399999999996</v>
      </c>
      <c r="AR55" s="5">
        <v>0.48050499999999996</v>
      </c>
      <c r="AS55" s="5">
        <v>0.82351766701146611</v>
      </c>
      <c r="AT55" s="5">
        <v>0.43046899999999999</v>
      </c>
      <c r="AU55" s="29">
        <v>1.7646902000000003E-2</v>
      </c>
      <c r="AV55" s="5">
        <v>0</v>
      </c>
      <c r="AW55" s="5">
        <v>0.15656720000000005</v>
      </c>
      <c r="AX55" s="5">
        <f t="shared" si="2"/>
        <v>2.5309887834729596</v>
      </c>
      <c r="AZ55" s="5">
        <f t="shared" si="3"/>
        <v>54.589924132756849</v>
      </c>
      <c r="BA55" s="5">
        <f t="shared" si="4"/>
        <v>69.768703889707382</v>
      </c>
      <c r="BB55" s="5">
        <f t="shared" si="5"/>
        <v>2.5309887834729596</v>
      </c>
      <c r="BC55" s="5">
        <f t="shared" si="6"/>
        <v>126.88961680593719</v>
      </c>
      <c r="BD55" s="5"/>
    </row>
    <row r="56" spans="1:56" s="10" customFormat="1">
      <c r="A56" s="37">
        <v>2001</v>
      </c>
      <c r="B56" s="5">
        <v>0</v>
      </c>
      <c r="C56" s="5">
        <v>1.588681664861898</v>
      </c>
      <c r="D56" s="5">
        <v>21.960264009987998</v>
      </c>
      <c r="E56" s="5">
        <v>0</v>
      </c>
      <c r="F56" s="5">
        <v>0</v>
      </c>
      <c r="G56" s="5">
        <v>0</v>
      </c>
      <c r="H56" s="5">
        <v>0</v>
      </c>
      <c r="I56" s="5">
        <v>13.604054</v>
      </c>
      <c r="J56" s="5">
        <v>0.75049500000000002</v>
      </c>
      <c r="K56" s="5">
        <v>29.808327999999999</v>
      </c>
      <c r="L56" s="5">
        <v>2.6530450000000001</v>
      </c>
      <c r="M56" s="29">
        <v>0</v>
      </c>
      <c r="N56" s="29">
        <v>1.2248126349666666</v>
      </c>
      <c r="O56" s="29">
        <v>8.0434000000000005E-2</v>
      </c>
      <c r="P56" s="29">
        <f t="shared" si="0"/>
        <v>71.670114309816569</v>
      </c>
      <c r="Q56" s="29"/>
      <c r="R56" s="37">
        <v>2001</v>
      </c>
      <c r="S56" s="5">
        <v>0.113971</v>
      </c>
      <c r="T56" s="5">
        <v>64.283576675889122</v>
      </c>
      <c r="U56" s="5">
        <v>1.7636388832496608</v>
      </c>
      <c r="V56" s="5">
        <v>1.6009599999999999E-2</v>
      </c>
      <c r="W56" s="5">
        <v>0.14971328</v>
      </c>
      <c r="X56" s="5">
        <v>9.7499999999999998E-6</v>
      </c>
      <c r="Y56" s="5">
        <v>0</v>
      </c>
      <c r="Z56" s="5">
        <v>0.244308</v>
      </c>
      <c r="AA56" s="5">
        <v>0</v>
      </c>
      <c r="AB56" s="5">
        <v>2.7885140000000002</v>
      </c>
      <c r="AC56" s="5">
        <v>6.2523239999999998</v>
      </c>
      <c r="AD56" s="29">
        <v>0.56009290056923078</v>
      </c>
      <c r="AE56" s="39">
        <v>2.2784507292461535</v>
      </c>
      <c r="AF56" s="5">
        <v>1.0107266917141819</v>
      </c>
      <c r="AG56" s="29">
        <f t="shared" si="1"/>
        <v>79.461335510668377</v>
      </c>
      <c r="AH56" s="29"/>
      <c r="AI56" s="37">
        <v>2001</v>
      </c>
      <c r="AJ56" s="5">
        <v>0</v>
      </c>
      <c r="AK56" s="5">
        <v>8.2000000000000007E-3</v>
      </c>
      <c r="AL56" s="5">
        <v>3.8980424412393502E-3</v>
      </c>
      <c r="AM56" s="5">
        <v>7.0832999789377904E-2</v>
      </c>
      <c r="AN56" s="5">
        <v>0</v>
      </c>
      <c r="AO56" s="5">
        <v>0</v>
      </c>
      <c r="AP56" s="5">
        <v>0</v>
      </c>
      <c r="AQ56" s="5">
        <v>0.485068</v>
      </c>
      <c r="AR56" s="5">
        <v>1.228558</v>
      </c>
      <c r="AS56" s="5">
        <v>1.1428822278576614</v>
      </c>
      <c r="AT56" s="5">
        <v>0.52556800000000004</v>
      </c>
      <c r="AU56" s="29">
        <v>1.1911110000000001E-2</v>
      </c>
      <c r="AV56" s="29">
        <v>0</v>
      </c>
      <c r="AW56" s="5">
        <v>9.5784708000000024E-2</v>
      </c>
      <c r="AX56" s="29">
        <f t="shared" si="2"/>
        <v>3.5727030880882786</v>
      </c>
      <c r="AZ56" s="29">
        <f t="shared" si="3"/>
        <v>71.670114309816569</v>
      </c>
      <c r="BA56" s="29">
        <f t="shared" si="4"/>
        <v>79.461335510668377</v>
      </c>
      <c r="BB56" s="29">
        <f t="shared" si="5"/>
        <v>3.5727030880882786</v>
      </c>
      <c r="BC56" s="29">
        <f t="shared" si="6"/>
        <v>154.70415290857321</v>
      </c>
      <c r="BD56" s="29"/>
    </row>
    <row r="57" spans="1:56" s="10" customFormat="1">
      <c r="A57" s="37">
        <v>2002</v>
      </c>
      <c r="B57" s="5">
        <v>0</v>
      </c>
      <c r="C57" s="5">
        <v>2.5578353974929624</v>
      </c>
      <c r="D57" s="5">
        <v>11.444220286009216</v>
      </c>
      <c r="E57" s="5">
        <v>0</v>
      </c>
      <c r="F57" s="5">
        <v>0</v>
      </c>
      <c r="G57" s="5">
        <v>0</v>
      </c>
      <c r="H57" s="5">
        <v>0</v>
      </c>
      <c r="I57" s="5">
        <v>7.0731599999999997</v>
      </c>
      <c r="J57" s="5">
        <v>1.359097</v>
      </c>
      <c r="K57" s="5">
        <v>20.006499999999999</v>
      </c>
      <c r="L57" s="5">
        <v>2.1488339999999999</v>
      </c>
      <c r="M57" s="29">
        <v>0</v>
      </c>
      <c r="N57" s="29">
        <v>0.46459400851666671</v>
      </c>
      <c r="O57" s="29">
        <v>0</v>
      </c>
      <c r="P57" s="29">
        <f t="shared" si="0"/>
        <v>45.054240692018844</v>
      </c>
      <c r="Q57" s="29"/>
      <c r="R57" s="37">
        <v>2002</v>
      </c>
      <c r="S57" s="5">
        <v>1.6990999999999999E-2</v>
      </c>
      <c r="T57" s="5">
        <v>56.00690177193168</v>
      </c>
      <c r="U57" s="5">
        <v>3.7059982933261808</v>
      </c>
      <c r="V57" s="5">
        <v>9.2217600000000007E-3</v>
      </c>
      <c r="W57" s="5">
        <v>0.13248448000000002</v>
      </c>
      <c r="X57" s="5">
        <v>6.0000000000000002E-6</v>
      </c>
      <c r="Y57" s="5">
        <v>0</v>
      </c>
      <c r="Z57" s="5">
        <v>0.14424699999999999</v>
      </c>
      <c r="AA57" s="5">
        <v>0</v>
      </c>
      <c r="AB57" s="5">
        <v>6.3635659999999996</v>
      </c>
      <c r="AC57" s="5">
        <v>6.0973290000000002</v>
      </c>
      <c r="AD57" s="29">
        <v>0.3874776904730769</v>
      </c>
      <c r="AE57" s="39">
        <v>1.8731083254230767</v>
      </c>
      <c r="AF57" s="5">
        <v>0.90499750843578564</v>
      </c>
      <c r="AG57" s="29">
        <f t="shared" si="1"/>
        <v>75.6423288295898</v>
      </c>
      <c r="AH57" s="29"/>
      <c r="AI57" s="37">
        <v>2002</v>
      </c>
      <c r="AJ57" s="5">
        <v>0</v>
      </c>
      <c r="AK57" s="5">
        <v>0</v>
      </c>
      <c r="AL57" s="5">
        <v>3.7673053199309687E-3</v>
      </c>
      <c r="AM57" s="5">
        <v>0.17862234676077629</v>
      </c>
      <c r="AN57" s="5">
        <v>0</v>
      </c>
      <c r="AO57" s="5">
        <v>0</v>
      </c>
      <c r="AP57" s="5">
        <v>0</v>
      </c>
      <c r="AQ57" s="5">
        <v>0.80329700000000004</v>
      </c>
      <c r="AR57" s="5">
        <v>1.3664649999999998</v>
      </c>
      <c r="AS57" s="5">
        <v>1.3779273305916298</v>
      </c>
      <c r="AT57" s="5">
        <v>0.145678</v>
      </c>
      <c r="AU57" s="29">
        <v>1.0136466E-2</v>
      </c>
      <c r="AV57" s="29">
        <v>0</v>
      </c>
      <c r="AW57" s="5">
        <v>0.12969107200000002</v>
      </c>
      <c r="AX57" s="29">
        <f t="shared" si="2"/>
        <v>4.0155845206723368</v>
      </c>
      <c r="AZ57" s="29">
        <f t="shared" si="3"/>
        <v>45.054240692018844</v>
      </c>
      <c r="BA57" s="29">
        <f t="shared" si="4"/>
        <v>75.6423288295898</v>
      </c>
      <c r="BB57" s="29">
        <f t="shared" si="5"/>
        <v>4.0155845206723368</v>
      </c>
      <c r="BC57" s="29">
        <f t="shared" si="6"/>
        <v>124.71215404228097</v>
      </c>
      <c r="BD57" s="29"/>
    </row>
    <row r="58" spans="1:56" s="10" customFormat="1">
      <c r="A58" s="37">
        <v>2003</v>
      </c>
      <c r="B58" s="5">
        <v>0</v>
      </c>
      <c r="C58" s="5">
        <v>4.058699624457426</v>
      </c>
      <c r="D58" s="5">
        <v>19.930528119008127</v>
      </c>
      <c r="E58" s="5">
        <v>0</v>
      </c>
      <c r="F58" s="5">
        <v>0</v>
      </c>
      <c r="G58" s="5">
        <v>0</v>
      </c>
      <c r="H58" s="5">
        <v>0</v>
      </c>
      <c r="I58" s="5">
        <v>6.9519060000000001</v>
      </c>
      <c r="J58" s="5">
        <v>0.94351200000000002</v>
      </c>
      <c r="K58" s="5">
        <v>50.514817999999998</v>
      </c>
      <c r="L58" s="5">
        <v>1.302017</v>
      </c>
      <c r="M58" s="29">
        <v>7.2280769999999992E-4</v>
      </c>
      <c r="N58" s="29">
        <v>0.48552126616666669</v>
      </c>
      <c r="O58" s="29">
        <v>3.4924999999999998E-2</v>
      </c>
      <c r="P58" s="29">
        <f t="shared" si="0"/>
        <v>84.222649817332226</v>
      </c>
      <c r="Q58" s="29"/>
      <c r="R58" s="37">
        <v>2003</v>
      </c>
      <c r="S58" s="5">
        <v>4.3802000000000001E-2</v>
      </c>
      <c r="T58" s="5">
        <v>73.514048491235414</v>
      </c>
      <c r="U58" s="5">
        <v>3.4410539468784935</v>
      </c>
      <c r="V58" s="5">
        <v>1.9392E-2</v>
      </c>
      <c r="W58" s="5">
        <v>0.19796480000000002</v>
      </c>
      <c r="X58" s="5">
        <v>2.2499999999999996E-6</v>
      </c>
      <c r="Y58" s="5">
        <v>0</v>
      </c>
      <c r="Z58" s="5">
        <v>0.50690599999999997</v>
      </c>
      <c r="AA58" s="5">
        <v>0</v>
      </c>
      <c r="AB58" s="5">
        <v>3.6785749999999999</v>
      </c>
      <c r="AC58" s="5">
        <v>9.6752179999999992</v>
      </c>
      <c r="AD58" s="29">
        <v>0.53425905047307687</v>
      </c>
      <c r="AE58" s="39">
        <v>1.2732122947499998</v>
      </c>
      <c r="AF58" s="5">
        <v>1.0355898990321593</v>
      </c>
      <c r="AG58" s="29">
        <f t="shared" si="1"/>
        <v>93.920023732369131</v>
      </c>
      <c r="AH58" s="29"/>
      <c r="AI58" s="37">
        <v>2003</v>
      </c>
      <c r="AJ58" s="5">
        <v>0</v>
      </c>
      <c r="AK58" s="5">
        <v>0</v>
      </c>
      <c r="AL58" s="5">
        <v>9.2573035320401458E-4</v>
      </c>
      <c r="AM58" s="5">
        <v>4.6313745023530264E-2</v>
      </c>
      <c r="AN58" s="5">
        <v>0</v>
      </c>
      <c r="AO58" s="5">
        <v>0</v>
      </c>
      <c r="AP58" s="5">
        <v>0</v>
      </c>
      <c r="AQ58" s="5">
        <v>0.86638899999999996</v>
      </c>
      <c r="AR58" s="5">
        <v>1.7820799999999999</v>
      </c>
      <c r="AS58" s="5">
        <v>1.6285837105424339</v>
      </c>
      <c r="AT58" s="5">
        <v>0.44082500000000002</v>
      </c>
      <c r="AU58" s="29">
        <v>6.9154099999999994E-3</v>
      </c>
      <c r="AV58" s="29">
        <v>0</v>
      </c>
      <c r="AW58" s="5">
        <v>7.9112800483516502E-2</v>
      </c>
      <c r="AX58" s="29">
        <f t="shared" si="2"/>
        <v>4.8511453964026847</v>
      </c>
      <c r="AZ58" s="29">
        <f t="shared" si="3"/>
        <v>84.222649817332226</v>
      </c>
      <c r="BA58" s="29">
        <f t="shared" si="4"/>
        <v>93.920023732369131</v>
      </c>
      <c r="BB58" s="29">
        <f t="shared" si="5"/>
        <v>4.8511453964026847</v>
      </c>
      <c r="BC58" s="29">
        <f t="shared" si="6"/>
        <v>182.99381894610403</v>
      </c>
      <c r="BD58" s="29"/>
    </row>
    <row r="59" spans="1:56" s="10" customFormat="1">
      <c r="A59" s="37">
        <v>2004</v>
      </c>
      <c r="B59" s="5">
        <v>0</v>
      </c>
      <c r="C59" s="5">
        <v>1.767942457202669</v>
      </c>
      <c r="D59" s="5">
        <v>9.534203954562809</v>
      </c>
      <c r="E59" s="5">
        <v>0</v>
      </c>
      <c r="F59" s="5">
        <v>0</v>
      </c>
      <c r="G59" s="5">
        <v>0</v>
      </c>
      <c r="H59" s="5">
        <v>0</v>
      </c>
      <c r="I59" s="5">
        <v>4.3299430000000001</v>
      </c>
      <c r="J59" s="5">
        <v>2.6144340000000001</v>
      </c>
      <c r="K59" s="5">
        <v>21.166270999999998</v>
      </c>
      <c r="L59" s="5">
        <v>1.7834650000000001</v>
      </c>
      <c r="M59" s="29">
        <v>0</v>
      </c>
      <c r="N59" s="29">
        <v>0.55425683921666669</v>
      </c>
      <c r="O59" s="29">
        <v>0</v>
      </c>
      <c r="P59" s="29">
        <f t="shared" si="0"/>
        <v>41.750516250982145</v>
      </c>
      <c r="Q59" s="29"/>
      <c r="R59" s="37">
        <v>2004</v>
      </c>
      <c r="S59" s="5">
        <v>5.9931999999999999E-2</v>
      </c>
      <c r="T59" s="5">
        <v>77.011431523165314</v>
      </c>
      <c r="U59" s="5">
        <v>1.5938012382711897</v>
      </c>
      <c r="V59" s="5">
        <v>0</v>
      </c>
      <c r="W59" s="5">
        <v>5.4081920000000006E-2</v>
      </c>
      <c r="X59" s="5">
        <v>0</v>
      </c>
      <c r="Y59" s="5">
        <v>0</v>
      </c>
      <c r="Z59" s="5">
        <v>0.27857799999999999</v>
      </c>
      <c r="AA59" s="5">
        <v>0</v>
      </c>
      <c r="AB59" s="5">
        <v>1.993457</v>
      </c>
      <c r="AC59" s="5">
        <v>8.6905280000000005</v>
      </c>
      <c r="AD59" s="29">
        <v>0.36010301922692306</v>
      </c>
      <c r="AE59" s="39">
        <v>1.4482749360115381</v>
      </c>
      <c r="AF59" s="5">
        <v>0.89189341000250688</v>
      </c>
      <c r="AG59" s="29">
        <f t="shared" si="1"/>
        <v>92.382081046677484</v>
      </c>
      <c r="AH59" s="29"/>
      <c r="AI59" s="37">
        <v>2004</v>
      </c>
      <c r="AJ59" s="5">
        <v>0</v>
      </c>
      <c r="AK59" s="5">
        <v>0</v>
      </c>
      <c r="AL59" s="5">
        <v>1.5589821482333286E-3</v>
      </c>
      <c r="AM59" s="5">
        <v>6.4152115399801471E-3</v>
      </c>
      <c r="AN59" s="5">
        <v>0</v>
      </c>
      <c r="AO59" s="5">
        <v>0</v>
      </c>
      <c r="AP59" s="5">
        <v>0</v>
      </c>
      <c r="AQ59" s="5">
        <v>0.32667000000000002</v>
      </c>
      <c r="AR59" s="5">
        <v>1.883386</v>
      </c>
      <c r="AS59" s="5">
        <v>0.75064278452282296</v>
      </c>
      <c r="AT59" s="5">
        <v>0.59640099999999996</v>
      </c>
      <c r="AU59" s="29">
        <v>9.442896000000001E-3</v>
      </c>
      <c r="AV59" s="29">
        <v>0</v>
      </c>
      <c r="AW59" s="5">
        <v>0.13680363168453769</v>
      </c>
      <c r="AX59" s="29">
        <f t="shared" si="2"/>
        <v>3.7113205058955741</v>
      </c>
      <c r="AZ59" s="29">
        <f t="shared" si="3"/>
        <v>41.750516250982145</v>
      </c>
      <c r="BA59" s="29">
        <f t="shared" si="4"/>
        <v>92.382081046677484</v>
      </c>
      <c r="BB59" s="29">
        <f t="shared" si="5"/>
        <v>3.7113205058955741</v>
      </c>
      <c r="BC59" s="29">
        <f t="shared" si="6"/>
        <v>137.8439178035552</v>
      </c>
      <c r="BD59" s="29"/>
    </row>
    <row r="60" spans="1:56" s="10" customFormat="1">
      <c r="A60" s="37">
        <v>2005</v>
      </c>
      <c r="B60" s="29">
        <v>0</v>
      </c>
      <c r="C60" s="29">
        <v>2.5007551758349935</v>
      </c>
      <c r="D60" s="29">
        <v>28.503864382845034</v>
      </c>
      <c r="E60" s="29">
        <v>0</v>
      </c>
      <c r="F60" s="29">
        <v>0</v>
      </c>
      <c r="G60" s="29">
        <v>0</v>
      </c>
      <c r="H60" s="29">
        <v>0</v>
      </c>
      <c r="I60" s="29">
        <v>14.013560999999999</v>
      </c>
      <c r="J60" s="29">
        <v>2.3660049999999999</v>
      </c>
      <c r="K60" s="29">
        <v>50.572836000000002</v>
      </c>
      <c r="L60" s="29">
        <v>1.7883819999999999</v>
      </c>
      <c r="M60" s="29">
        <v>0</v>
      </c>
      <c r="N60" s="29">
        <v>0.68446729471666667</v>
      </c>
      <c r="O60" s="29">
        <v>1.6608000000000001E-2</v>
      </c>
      <c r="P60" s="29">
        <f t="shared" si="0"/>
        <v>100.4464788533967</v>
      </c>
      <c r="Q60" s="29"/>
      <c r="R60" s="37">
        <v>2005</v>
      </c>
      <c r="S60" s="5">
        <v>3.6259E-2</v>
      </c>
      <c r="T60" s="5">
        <v>70.835134951951986</v>
      </c>
      <c r="U60" s="29">
        <v>2.6100317258135681</v>
      </c>
      <c r="V60" s="29">
        <v>0</v>
      </c>
      <c r="W60" s="29">
        <v>0.14836608000000001</v>
      </c>
      <c r="X60" s="29">
        <v>0</v>
      </c>
      <c r="Y60" s="29">
        <v>0</v>
      </c>
      <c r="Z60" s="29">
        <v>0.124959</v>
      </c>
      <c r="AA60" s="29">
        <v>0</v>
      </c>
      <c r="AB60" s="29">
        <v>2.1478999999999999</v>
      </c>
      <c r="AC60" s="29">
        <v>5.2278529999999996</v>
      </c>
      <c r="AD60" s="29">
        <v>0.27760134409615378</v>
      </c>
      <c r="AE60" s="39">
        <v>0.91976270455384601</v>
      </c>
      <c r="AF60" s="29">
        <v>0.32323272200828962</v>
      </c>
      <c r="AG60" s="29">
        <f t="shared" si="1"/>
        <v>82.651100528423854</v>
      </c>
      <c r="AH60" s="29"/>
      <c r="AI60" s="37">
        <v>2005</v>
      </c>
      <c r="AJ60" s="29">
        <v>0</v>
      </c>
      <c r="AK60" s="29">
        <v>0</v>
      </c>
      <c r="AL60" s="29">
        <v>1.8515096540295047E-2</v>
      </c>
      <c r="AM60" s="29">
        <v>5.9757027648282297E-3</v>
      </c>
      <c r="AN60" s="29">
        <v>0</v>
      </c>
      <c r="AO60" s="29">
        <v>0</v>
      </c>
      <c r="AP60" s="29">
        <v>0</v>
      </c>
      <c r="AQ60" s="29">
        <v>0.217447</v>
      </c>
      <c r="AR60" s="29">
        <v>1.344244</v>
      </c>
      <c r="AS60" s="29">
        <v>0.68635682205781978</v>
      </c>
      <c r="AT60" s="29">
        <v>0.30122700000000002</v>
      </c>
      <c r="AU60" s="29">
        <v>1.1296282000000001E-2</v>
      </c>
      <c r="AV60" s="29">
        <v>0</v>
      </c>
      <c r="AW60" s="29">
        <v>2.8901219670329666E-2</v>
      </c>
      <c r="AX60" s="29">
        <f t="shared" si="2"/>
        <v>2.6139631230332729</v>
      </c>
      <c r="AZ60" s="29">
        <f t="shared" si="3"/>
        <v>100.4464788533967</v>
      </c>
      <c r="BA60" s="29">
        <f t="shared" si="4"/>
        <v>82.651100528423854</v>
      </c>
      <c r="BB60" s="29">
        <f t="shared" si="5"/>
        <v>2.6139631230332729</v>
      </c>
      <c r="BC60" s="29">
        <f t="shared" si="6"/>
        <v>185.71154250485381</v>
      </c>
      <c r="BD60" s="29"/>
    </row>
    <row r="61" spans="1:56" s="10" customFormat="1">
      <c r="A61" s="37">
        <v>2006</v>
      </c>
      <c r="B61" s="29">
        <v>0</v>
      </c>
      <c r="C61" s="29">
        <v>1.3699103554278775</v>
      </c>
      <c r="D61" s="29">
        <v>43.24483820900803</v>
      </c>
      <c r="E61" s="29">
        <v>0</v>
      </c>
      <c r="F61" s="29">
        <v>0</v>
      </c>
      <c r="G61" s="29">
        <v>0</v>
      </c>
      <c r="H61" s="29">
        <v>0</v>
      </c>
      <c r="I61" s="29">
        <v>4.4910480000000002</v>
      </c>
      <c r="J61" s="29">
        <v>0.284522</v>
      </c>
      <c r="K61" s="29">
        <v>21.292464688339972</v>
      </c>
      <c r="L61" s="29">
        <v>0.675867</v>
      </c>
      <c r="M61" s="29">
        <v>0</v>
      </c>
      <c r="N61" s="29">
        <v>0.40567620823333339</v>
      </c>
      <c r="O61" s="29">
        <v>0</v>
      </c>
      <c r="P61" s="29">
        <f t="shared" si="0"/>
        <v>71.764326461009205</v>
      </c>
      <c r="Q61" s="29"/>
      <c r="R61" s="37">
        <v>2006</v>
      </c>
      <c r="S61" s="5">
        <v>2.8552999999999999E-2</v>
      </c>
      <c r="T61" s="5">
        <v>67.97570537486672</v>
      </c>
      <c r="U61" s="29">
        <v>4.9007815500000005</v>
      </c>
      <c r="V61" s="29">
        <v>2.91264E-2</v>
      </c>
      <c r="W61" s="29">
        <v>0.17771008000000002</v>
      </c>
      <c r="X61" s="29">
        <v>0</v>
      </c>
      <c r="Y61" s="29">
        <v>0</v>
      </c>
      <c r="Z61" s="29">
        <v>0.21252599999999999</v>
      </c>
      <c r="AA61" s="29">
        <v>0</v>
      </c>
      <c r="AB61" s="29">
        <v>2.016489</v>
      </c>
      <c r="AC61" s="29">
        <v>13.272193</v>
      </c>
      <c r="AD61" s="29">
        <v>0.46626234968076918</v>
      </c>
      <c r="AE61" s="39">
        <v>1.2617062622999999</v>
      </c>
      <c r="AF61" s="29">
        <v>0.71596296291458161</v>
      </c>
      <c r="AG61" s="29">
        <f t="shared" si="1"/>
        <v>91.05701597976207</v>
      </c>
      <c r="AH61" s="29"/>
      <c r="AI61" s="37">
        <v>2006</v>
      </c>
      <c r="AJ61" s="29">
        <v>0</v>
      </c>
      <c r="AK61" s="29">
        <v>0.03</v>
      </c>
      <c r="AL61" s="29">
        <v>1.0513E-2</v>
      </c>
      <c r="AM61" s="29">
        <v>9.2367000000000005E-2</v>
      </c>
      <c r="AN61" s="29">
        <v>0</v>
      </c>
      <c r="AO61" s="29">
        <v>0</v>
      </c>
      <c r="AP61" s="29">
        <v>0</v>
      </c>
      <c r="AQ61" s="29">
        <v>0.119473</v>
      </c>
      <c r="AR61" s="29">
        <v>1.9128799999999999</v>
      </c>
      <c r="AS61" s="29">
        <v>1.3260534634201233</v>
      </c>
      <c r="AT61" s="29">
        <v>0.54412799999999995</v>
      </c>
      <c r="AU61" s="29">
        <v>1.1329108000000001E-2</v>
      </c>
      <c r="AV61" s="29">
        <v>0</v>
      </c>
      <c r="AW61" s="29">
        <v>0.14788681000000004</v>
      </c>
      <c r="AX61" s="29">
        <f t="shared" si="2"/>
        <v>4.1946303814201231</v>
      </c>
      <c r="AZ61" s="29">
        <f t="shared" si="3"/>
        <v>71.764326461009205</v>
      </c>
      <c r="BA61" s="29">
        <f t="shared" si="4"/>
        <v>91.05701597976207</v>
      </c>
      <c r="BB61" s="29">
        <f t="shared" si="5"/>
        <v>4.1946303814201231</v>
      </c>
      <c r="BC61" s="29">
        <f t="shared" si="6"/>
        <v>167.0159728221914</v>
      </c>
      <c r="BD61" s="29"/>
    </row>
    <row r="62" spans="1:56" s="10" customFormat="1">
      <c r="A62" s="37">
        <v>2007</v>
      </c>
      <c r="B62" s="29">
        <v>0</v>
      </c>
      <c r="C62" s="29">
        <v>3.7739867715572273</v>
      </c>
      <c r="D62" s="29">
        <v>26.236607997139092</v>
      </c>
      <c r="E62" s="29">
        <v>0</v>
      </c>
      <c r="F62" s="29">
        <v>0</v>
      </c>
      <c r="G62" s="29">
        <v>0</v>
      </c>
      <c r="H62" s="29">
        <v>0</v>
      </c>
      <c r="I62" s="29">
        <v>8.2232260000000004</v>
      </c>
      <c r="J62" s="29">
        <v>0.1358</v>
      </c>
      <c r="K62" s="29">
        <v>54.720240331474585</v>
      </c>
      <c r="L62" s="29">
        <v>1.3156140000000001</v>
      </c>
      <c r="M62" s="29">
        <v>2.4407879999999998E-4</v>
      </c>
      <c r="N62" s="29">
        <v>0.60038060058333342</v>
      </c>
      <c r="O62" s="29">
        <v>4.96E-3</v>
      </c>
      <c r="P62" s="29">
        <f t="shared" si="0"/>
        <v>95.01105977955423</v>
      </c>
      <c r="Q62" s="29"/>
      <c r="R62" s="37">
        <v>2007</v>
      </c>
      <c r="S62" s="5">
        <v>2.2832999999999999E-2</v>
      </c>
      <c r="T62" s="5">
        <v>60.684800259243787</v>
      </c>
      <c r="U62" s="29">
        <v>6.4607804399999997</v>
      </c>
      <c r="V62" s="29">
        <v>4.6465279999999998E-2</v>
      </c>
      <c r="W62" s="29">
        <v>0.15936384000000001</v>
      </c>
      <c r="X62" s="29">
        <v>0</v>
      </c>
      <c r="Y62" s="29">
        <v>0</v>
      </c>
      <c r="Z62" s="29">
        <v>0.256129</v>
      </c>
      <c r="AA62" s="29">
        <v>0</v>
      </c>
      <c r="AB62" s="29">
        <v>3.4534720000000001</v>
      </c>
      <c r="AC62" s="29">
        <v>8.3598119999999998</v>
      </c>
      <c r="AD62" s="29">
        <v>0.4597550994807692</v>
      </c>
      <c r="AE62" s="39">
        <v>1.5116718664384614</v>
      </c>
      <c r="AF62" s="29">
        <v>0.76226641730927269</v>
      </c>
      <c r="AG62" s="29">
        <f t="shared" si="1"/>
        <v>82.177349202472314</v>
      </c>
      <c r="AH62" s="29"/>
      <c r="AI62" s="37">
        <v>2007</v>
      </c>
      <c r="AJ62" s="29">
        <v>0</v>
      </c>
      <c r="AK62" s="29">
        <v>0</v>
      </c>
      <c r="AL62" s="29">
        <v>6.7559999999999999E-3</v>
      </c>
      <c r="AM62" s="29">
        <v>7.1290999999999993E-2</v>
      </c>
      <c r="AN62" s="29">
        <v>0</v>
      </c>
      <c r="AO62" s="29">
        <v>0</v>
      </c>
      <c r="AP62" s="29">
        <v>0</v>
      </c>
      <c r="AQ62" s="29">
        <v>0.21080099999999999</v>
      </c>
      <c r="AR62" s="29">
        <v>0.76467200000000002</v>
      </c>
      <c r="AS62" s="29">
        <v>1.3000634060215144</v>
      </c>
      <c r="AT62" s="29">
        <v>0.16540099999999999</v>
      </c>
      <c r="AU62" s="29">
        <v>1.5116328E-2</v>
      </c>
      <c r="AV62" s="29">
        <v>0</v>
      </c>
      <c r="AW62" s="29">
        <v>2.2960630000000003E-2</v>
      </c>
      <c r="AX62" s="29">
        <f t="shared" si="2"/>
        <v>2.5570613640215147</v>
      </c>
      <c r="AZ62" s="29">
        <f t="shared" si="3"/>
        <v>95.01105977955423</v>
      </c>
      <c r="BA62" s="29">
        <f t="shared" si="4"/>
        <v>82.177349202472314</v>
      </c>
      <c r="BB62" s="29">
        <f t="shared" si="5"/>
        <v>2.5570613640215147</v>
      </c>
      <c r="BC62" s="29">
        <f t="shared" si="6"/>
        <v>179.74547034604805</v>
      </c>
      <c r="BD62" s="29"/>
    </row>
    <row r="63" spans="1:56" s="10" customFormat="1" ht="17.25" customHeight="1">
      <c r="A63" s="37">
        <v>2008</v>
      </c>
      <c r="B63" s="29">
        <v>0</v>
      </c>
      <c r="C63" s="29">
        <v>1.7962970779834604</v>
      </c>
      <c r="D63" s="29">
        <v>17.529700199316572</v>
      </c>
      <c r="E63" s="29">
        <v>0</v>
      </c>
      <c r="F63" s="29">
        <v>0</v>
      </c>
      <c r="G63" s="29">
        <v>0</v>
      </c>
      <c r="H63" s="29">
        <v>0</v>
      </c>
      <c r="I63" s="29">
        <v>2.4826779999999999</v>
      </c>
      <c r="J63" s="29">
        <v>5.0000000000000001E-3</v>
      </c>
      <c r="K63" s="29">
        <v>41.483320999999997</v>
      </c>
      <c r="L63" s="29">
        <v>0.22661800000000001</v>
      </c>
      <c r="M63" s="29">
        <v>0</v>
      </c>
      <c r="N63" s="29">
        <v>0.40658257958333338</v>
      </c>
      <c r="O63" s="29">
        <v>0</v>
      </c>
      <c r="P63" s="29">
        <f t="shared" si="0"/>
        <v>63.930196856883363</v>
      </c>
      <c r="Q63" s="29"/>
      <c r="R63" s="37">
        <v>2008</v>
      </c>
      <c r="S63" s="5">
        <v>0.05</v>
      </c>
      <c r="T63" s="5">
        <v>48.623216872056297</v>
      </c>
      <c r="U63" s="29">
        <v>8.7704060000000013</v>
      </c>
      <c r="V63" s="29">
        <v>1.1391999999999999E-2</v>
      </c>
      <c r="W63" s="29">
        <v>0.137408</v>
      </c>
      <c r="X63" s="29">
        <v>0</v>
      </c>
      <c r="Y63" s="29">
        <v>0</v>
      </c>
      <c r="Z63" s="29">
        <v>0.12903500000000001</v>
      </c>
      <c r="AA63" s="29">
        <v>0</v>
      </c>
      <c r="AB63" s="29">
        <v>4.8321540000000001</v>
      </c>
      <c r="AC63" s="29">
        <v>8.6327739999999995</v>
      </c>
      <c r="AD63" s="29">
        <v>0.19866102604615379</v>
      </c>
      <c r="AE63" s="39">
        <v>1.1429722286653845</v>
      </c>
      <c r="AF63" s="29">
        <v>0.46056559464794361</v>
      </c>
      <c r="AG63" s="29">
        <f t="shared" si="1"/>
        <v>72.988584721415791</v>
      </c>
      <c r="AH63" s="29"/>
      <c r="AI63" s="37">
        <v>2008</v>
      </c>
      <c r="AJ63" s="29">
        <v>0</v>
      </c>
      <c r="AK63" s="29">
        <v>0.02</v>
      </c>
      <c r="AL63" s="29">
        <v>1.5E-3</v>
      </c>
      <c r="AM63" s="29">
        <v>9.5399999999999999E-2</v>
      </c>
      <c r="AN63" s="29">
        <v>0</v>
      </c>
      <c r="AO63" s="29">
        <v>0</v>
      </c>
      <c r="AP63" s="29">
        <v>0</v>
      </c>
      <c r="AQ63" s="29">
        <v>0.32023000000000001</v>
      </c>
      <c r="AR63" s="29">
        <v>0.28176600000000002</v>
      </c>
      <c r="AS63" s="29">
        <v>0.94064200983837243</v>
      </c>
      <c r="AT63" s="29">
        <v>0.102225</v>
      </c>
      <c r="AU63" s="29">
        <v>1.2974594000000001E-2</v>
      </c>
      <c r="AV63" s="29">
        <v>0</v>
      </c>
      <c r="AW63" s="29">
        <v>4.6208900000000004E-2</v>
      </c>
      <c r="AX63" s="29">
        <f t="shared" si="2"/>
        <v>1.8209465038383723</v>
      </c>
      <c r="AZ63" s="29">
        <f t="shared" si="3"/>
        <v>63.930196856883363</v>
      </c>
      <c r="BA63" s="29">
        <f t="shared" si="4"/>
        <v>72.988584721415791</v>
      </c>
      <c r="BB63" s="29">
        <f t="shared" si="5"/>
        <v>1.8209465038383723</v>
      </c>
      <c r="BC63" s="29">
        <f t="shared" si="6"/>
        <v>138.73972808213753</v>
      </c>
      <c r="BD63" s="29"/>
    </row>
    <row r="64" spans="1:56" s="10" customFormat="1">
      <c r="A64" s="37">
        <v>2009</v>
      </c>
      <c r="B64" s="29">
        <v>0</v>
      </c>
      <c r="C64" s="29">
        <v>2.8115258072357512</v>
      </c>
      <c r="D64" s="29">
        <v>32.116549843270754</v>
      </c>
      <c r="E64" s="29">
        <v>0</v>
      </c>
      <c r="F64" s="29">
        <v>0</v>
      </c>
      <c r="G64" s="29">
        <v>0</v>
      </c>
      <c r="H64" s="29">
        <v>0</v>
      </c>
      <c r="I64" s="29">
        <v>9.267773</v>
      </c>
      <c r="J64" s="29">
        <v>0</v>
      </c>
      <c r="K64" s="29">
        <v>18.246502235525689</v>
      </c>
      <c r="L64" s="29">
        <v>1.4724269999999999</v>
      </c>
      <c r="M64" s="29">
        <v>3.6095910000000003E-4</v>
      </c>
      <c r="N64" s="29">
        <v>0.70892319193333331</v>
      </c>
      <c r="O64" s="29">
        <v>2.8365000000000001E-2</v>
      </c>
      <c r="P64" s="29">
        <f t="shared" si="0"/>
        <v>64.652427037065522</v>
      </c>
      <c r="Q64" s="29"/>
      <c r="R64" s="37">
        <v>2009</v>
      </c>
      <c r="S64" s="5">
        <v>0.09</v>
      </c>
      <c r="T64" s="5">
        <v>58.218705279434531</v>
      </c>
      <c r="U64" s="29">
        <v>8.7969535000000008</v>
      </c>
      <c r="V64" s="29">
        <v>4.7359999999999998E-3</v>
      </c>
      <c r="W64" s="29">
        <v>2.2911999999999998E-2</v>
      </c>
      <c r="X64" s="29">
        <v>0</v>
      </c>
      <c r="Y64" s="29">
        <v>0</v>
      </c>
      <c r="Z64" s="29">
        <v>0.15323600000000001</v>
      </c>
      <c r="AA64" s="29">
        <v>0</v>
      </c>
      <c r="AB64" s="29">
        <v>3.1269260000000001</v>
      </c>
      <c r="AC64" s="29">
        <v>9.3800159999999995</v>
      </c>
      <c r="AD64" s="29">
        <v>0.36078739746923078</v>
      </c>
      <c r="AE64" s="39">
        <v>1.8069686262692304</v>
      </c>
      <c r="AF64" s="29">
        <v>0.45119911337015778</v>
      </c>
      <c r="AG64" s="29">
        <f t="shared" si="1"/>
        <v>82.412439916543136</v>
      </c>
      <c r="AH64" s="29"/>
      <c r="AI64" s="37">
        <v>2009</v>
      </c>
      <c r="AJ64" s="29">
        <v>0</v>
      </c>
      <c r="AK64" s="29">
        <v>0</v>
      </c>
      <c r="AL64" s="29">
        <v>0</v>
      </c>
      <c r="AM64" s="29">
        <v>5.3900000000000003E-2</v>
      </c>
      <c r="AN64" s="29">
        <v>0</v>
      </c>
      <c r="AO64" s="29">
        <v>0</v>
      </c>
      <c r="AP64" s="29">
        <v>0</v>
      </c>
      <c r="AQ64" s="29">
        <v>0.25528499999999998</v>
      </c>
      <c r="AR64" s="29">
        <v>0.29431000000000002</v>
      </c>
      <c r="AS64" s="29">
        <v>1.037017392185924</v>
      </c>
      <c r="AT64" s="29">
        <v>0.151668</v>
      </c>
      <c r="AU64" s="29">
        <v>1.2614604000000001E-2</v>
      </c>
      <c r="AV64" s="29">
        <v>0</v>
      </c>
      <c r="AW64" s="29">
        <v>3.7688387211538457E-2</v>
      </c>
      <c r="AX64" s="29">
        <f t="shared" si="2"/>
        <v>1.8424833833974623</v>
      </c>
      <c r="AZ64" s="29">
        <f t="shared" si="3"/>
        <v>64.652427037065522</v>
      </c>
      <c r="BA64" s="29">
        <f t="shared" si="4"/>
        <v>82.412439916543136</v>
      </c>
      <c r="BB64" s="29">
        <f t="shared" si="5"/>
        <v>1.8424833833974623</v>
      </c>
      <c r="BC64" s="29">
        <f t="shared" si="6"/>
        <v>148.90735033700611</v>
      </c>
      <c r="BD64" s="29"/>
    </row>
    <row r="65" spans="1:56" s="10" customFormat="1">
      <c r="A65" s="37">
        <v>2010</v>
      </c>
      <c r="B65" s="29">
        <v>0</v>
      </c>
      <c r="C65" s="29">
        <v>1.9955388600334465</v>
      </c>
      <c r="D65" s="29">
        <v>28.092275193739837</v>
      </c>
      <c r="E65" s="29">
        <v>0</v>
      </c>
      <c r="F65" s="29">
        <v>0</v>
      </c>
      <c r="G65" s="29">
        <v>0</v>
      </c>
      <c r="H65" s="29">
        <v>0</v>
      </c>
      <c r="I65" s="29">
        <v>3.5666530000000001</v>
      </c>
      <c r="J65" s="29">
        <v>0</v>
      </c>
      <c r="K65" s="29">
        <v>69.245896999999999</v>
      </c>
      <c r="L65" s="29">
        <v>1.391159</v>
      </c>
      <c r="M65" s="29">
        <v>0</v>
      </c>
      <c r="N65" s="29">
        <v>0.52444216269999999</v>
      </c>
      <c r="O65" s="29">
        <v>0</v>
      </c>
      <c r="P65" s="29">
        <f t="shared" si="0"/>
        <v>104.81596521647327</v>
      </c>
      <c r="Q65" s="29"/>
      <c r="R65" s="37">
        <v>2010</v>
      </c>
      <c r="S65" s="5">
        <v>0.08</v>
      </c>
      <c r="T65" s="5">
        <v>45.261362818934728</v>
      </c>
      <c r="U65" s="29">
        <v>9.1916674999999994</v>
      </c>
      <c r="V65" s="29">
        <v>7.1104000000000001E-2</v>
      </c>
      <c r="W65" s="29">
        <v>0.14591999999999999</v>
      </c>
      <c r="X65" s="29">
        <v>0</v>
      </c>
      <c r="Y65" s="29">
        <v>0</v>
      </c>
      <c r="Z65" s="29">
        <v>0.235542</v>
      </c>
      <c r="AA65" s="29">
        <v>0</v>
      </c>
      <c r="AB65" s="29">
        <v>4.0693130000000002</v>
      </c>
      <c r="AC65" s="29">
        <v>8.4653069999999992</v>
      </c>
      <c r="AD65" s="29">
        <v>0.20944345036153841</v>
      </c>
      <c r="AE65" s="39">
        <v>1.4510413474615385</v>
      </c>
      <c r="AF65" s="29">
        <v>0.59087759495552528</v>
      </c>
      <c r="AG65" s="29">
        <f t="shared" si="1"/>
        <v>69.771578711713332</v>
      </c>
      <c r="AH65" s="29"/>
      <c r="AI65" s="37">
        <v>2010</v>
      </c>
      <c r="AJ65" s="29">
        <v>0</v>
      </c>
      <c r="AK65" s="29">
        <v>0</v>
      </c>
      <c r="AL65" s="29">
        <v>3.0999999999999999E-3</v>
      </c>
      <c r="AM65" s="29">
        <v>9.8199999999999996E-2</v>
      </c>
      <c r="AN65" s="29">
        <v>0</v>
      </c>
      <c r="AO65" s="29">
        <v>0</v>
      </c>
      <c r="AP65" s="29">
        <v>0</v>
      </c>
      <c r="AQ65" s="29">
        <v>0.32413399999999998</v>
      </c>
      <c r="AR65" s="29">
        <v>0.30499799999999999</v>
      </c>
      <c r="AS65" s="29">
        <v>1.800948</v>
      </c>
      <c r="AT65" s="29">
        <v>0.100825</v>
      </c>
      <c r="AU65" s="29">
        <v>1.8116646E-2</v>
      </c>
      <c r="AV65" s="29">
        <v>0</v>
      </c>
      <c r="AW65" s="29">
        <v>0.10924166825641025</v>
      </c>
      <c r="AX65" s="29">
        <f t="shared" si="2"/>
        <v>2.7595633142564102</v>
      </c>
      <c r="AZ65" s="29">
        <f t="shared" si="3"/>
        <v>104.81596521647327</v>
      </c>
      <c r="BA65" s="29">
        <f t="shared" si="4"/>
        <v>69.771578711713332</v>
      </c>
      <c r="BB65" s="29">
        <f t="shared" si="5"/>
        <v>2.7595633142564102</v>
      </c>
      <c r="BC65" s="29">
        <f t="shared" si="6"/>
        <v>177.34710724244303</v>
      </c>
      <c r="BD65" s="29"/>
    </row>
    <row r="66" spans="1:56" s="10" customFormat="1">
      <c r="A66" s="37">
        <f>A65+1</f>
        <v>2011</v>
      </c>
      <c r="B66" s="29">
        <v>0</v>
      </c>
      <c r="C66" s="29">
        <v>1.0310223693575649</v>
      </c>
      <c r="D66" s="29">
        <v>24.803372190103058</v>
      </c>
      <c r="E66" s="29">
        <v>0</v>
      </c>
      <c r="F66" s="29">
        <v>0</v>
      </c>
      <c r="G66" s="29">
        <v>0</v>
      </c>
      <c r="H66" s="29">
        <v>0</v>
      </c>
      <c r="I66" s="29">
        <v>2.527304</v>
      </c>
      <c r="J66" s="29">
        <v>0</v>
      </c>
      <c r="K66" s="29">
        <v>27.639885</v>
      </c>
      <c r="L66" s="29">
        <v>1.539641</v>
      </c>
      <c r="M66" s="29">
        <v>6.9333559999999999E-4</v>
      </c>
      <c r="N66" s="29">
        <v>0.78291407771666655</v>
      </c>
      <c r="O66" s="29">
        <v>2.3342999999999999E-2</v>
      </c>
      <c r="P66" s="29">
        <f t="shared" si="0"/>
        <v>58.348174972777294</v>
      </c>
      <c r="Q66" s="29"/>
      <c r="R66" s="37">
        <f>R65+1</f>
        <v>2011</v>
      </c>
      <c r="S66" s="5">
        <v>0.05</v>
      </c>
      <c r="T66" s="5">
        <v>39.670459149602763</v>
      </c>
      <c r="U66" s="29">
        <v>9.474696999999999</v>
      </c>
      <c r="V66" s="29">
        <v>9.92E-3</v>
      </c>
      <c r="W66" s="29">
        <v>0.16595199999999999</v>
      </c>
      <c r="X66" s="29">
        <v>0</v>
      </c>
      <c r="Y66" s="29">
        <v>0</v>
      </c>
      <c r="Z66" s="29">
        <v>0.36553000000000002</v>
      </c>
      <c r="AA66" s="29">
        <v>0</v>
      </c>
      <c r="AB66" s="29">
        <v>1.795223</v>
      </c>
      <c r="AC66" s="29">
        <v>9.8288729999999997</v>
      </c>
      <c r="AD66" s="29">
        <v>0.13226006170384616</v>
      </c>
      <c r="AE66" s="39">
        <v>1.2776121989653844</v>
      </c>
      <c r="AF66" s="29">
        <v>0.57148887493397815</v>
      </c>
      <c r="AG66" s="29">
        <f t="shared" si="1"/>
        <v>63.342015285205967</v>
      </c>
      <c r="AH66" s="29"/>
      <c r="AI66" s="37">
        <f>AI65+1</f>
        <v>2011</v>
      </c>
      <c r="AJ66" s="29">
        <v>0</v>
      </c>
      <c r="AK66" s="29">
        <v>0</v>
      </c>
      <c r="AL66" s="29">
        <v>1.1599999999999999E-2</v>
      </c>
      <c r="AM66" s="29">
        <v>9.1399999999999995E-2</v>
      </c>
      <c r="AN66" s="29">
        <v>0</v>
      </c>
      <c r="AO66" s="29">
        <v>0</v>
      </c>
      <c r="AP66" s="29">
        <v>0</v>
      </c>
      <c r="AQ66" s="29">
        <v>0.49945600000000001</v>
      </c>
      <c r="AR66" s="29">
        <v>0.32566200000000001</v>
      </c>
      <c r="AS66" s="29">
        <v>1.8720972285351412</v>
      </c>
      <c r="AT66" s="29">
        <v>0.19076299999999999</v>
      </c>
      <c r="AU66" s="29">
        <v>1.8116646E-2</v>
      </c>
      <c r="AV66" s="29">
        <v>0</v>
      </c>
      <c r="AW66" s="29">
        <v>5.3215414994505501E-2</v>
      </c>
      <c r="AX66" s="29">
        <f t="shared" si="2"/>
        <v>3.062310289529647</v>
      </c>
      <c r="AZ66" s="29">
        <f>SUM(B66:O66)</f>
        <v>58.348174972777294</v>
      </c>
      <c r="BA66" s="29">
        <f>SUM(S66:AF66)</f>
        <v>63.342015285205967</v>
      </c>
      <c r="BB66" s="29">
        <f>SUM(AJ66:AW66)</f>
        <v>3.062310289529647</v>
      </c>
      <c r="BC66" s="29">
        <f>AZ66+BA66+BB66</f>
        <v>124.75250054751291</v>
      </c>
      <c r="BD66" s="29"/>
    </row>
    <row r="67" spans="1:56" s="10" customFormat="1">
      <c r="A67" s="37">
        <f>A66+1</f>
        <v>2012</v>
      </c>
      <c r="B67" s="29">
        <v>0</v>
      </c>
      <c r="C67" s="29">
        <v>0.66594973930100443</v>
      </c>
      <c r="D67" s="29">
        <v>22.425513879791726</v>
      </c>
      <c r="E67" s="29">
        <v>0</v>
      </c>
      <c r="F67" s="29">
        <v>0</v>
      </c>
      <c r="G67" s="29">
        <v>0</v>
      </c>
      <c r="H67" s="29">
        <v>0</v>
      </c>
      <c r="I67" s="29">
        <v>3.2268020000000002</v>
      </c>
      <c r="J67" s="29">
        <v>0</v>
      </c>
      <c r="K67" s="29">
        <v>23.878368999999999</v>
      </c>
      <c r="L67" s="29">
        <v>0.55772699999999997</v>
      </c>
      <c r="M67" s="29">
        <v>0</v>
      </c>
      <c r="N67" s="29">
        <v>0.52753101653333334</v>
      </c>
      <c r="O67" s="29">
        <v>0</v>
      </c>
      <c r="P67" s="29">
        <f t="shared" si="0"/>
        <v>51.281892635626065</v>
      </c>
      <c r="Q67" s="29"/>
      <c r="R67" s="37">
        <f>R66+1</f>
        <v>2012</v>
      </c>
      <c r="S67" s="5">
        <v>0.05</v>
      </c>
      <c r="T67" s="5">
        <v>40.013527948758011</v>
      </c>
      <c r="U67" s="29">
        <v>11.9944545</v>
      </c>
      <c r="V67" s="29">
        <v>1.0175999999999999E-2</v>
      </c>
      <c r="W67" s="29">
        <v>9.3887999999999999E-2</v>
      </c>
      <c r="X67" s="29">
        <v>0</v>
      </c>
      <c r="Y67" s="29">
        <v>0</v>
      </c>
      <c r="Z67" s="29">
        <v>0.252467</v>
      </c>
      <c r="AA67" s="29">
        <v>0</v>
      </c>
      <c r="AB67" s="29">
        <v>4.7582105449179997</v>
      </c>
      <c r="AC67" s="29">
        <v>11.719588</v>
      </c>
      <c r="AD67" s="29">
        <v>0.20577517708846149</v>
      </c>
      <c r="AE67" s="39">
        <v>0.97812124625769226</v>
      </c>
      <c r="AF67" s="29">
        <v>0.67464031904337551</v>
      </c>
      <c r="AG67" s="29">
        <f t="shared" si="1"/>
        <v>70.750848736065535</v>
      </c>
      <c r="AH67" s="29"/>
      <c r="AI67" s="37">
        <f>AI66+1</f>
        <v>2012</v>
      </c>
      <c r="AJ67" s="29">
        <v>0</v>
      </c>
      <c r="AK67" s="29">
        <v>0</v>
      </c>
      <c r="AL67" s="29">
        <v>2.0000000000000001E-4</v>
      </c>
      <c r="AM67" s="29">
        <v>0.1469</v>
      </c>
      <c r="AN67" s="29">
        <v>0</v>
      </c>
      <c r="AO67" s="29">
        <v>0</v>
      </c>
      <c r="AP67" s="29">
        <v>0</v>
      </c>
      <c r="AQ67" s="29">
        <v>0.32973799999999998</v>
      </c>
      <c r="AR67" s="29">
        <v>0.179537</v>
      </c>
      <c r="AS67" s="29">
        <v>1.7347911401188023</v>
      </c>
      <c r="AT67" s="29">
        <v>0.247417</v>
      </c>
      <c r="AU67" s="29">
        <v>1.8116646E-2</v>
      </c>
      <c r="AV67" s="29">
        <v>0</v>
      </c>
      <c r="AW67" s="29">
        <v>0.15113922999999999</v>
      </c>
      <c r="AX67" s="29">
        <f t="shared" si="2"/>
        <v>2.8078390161188023</v>
      </c>
      <c r="AZ67" s="29">
        <f>SUM(B67:O67)</f>
        <v>51.281892635626065</v>
      </c>
      <c r="BA67" s="29">
        <f>SUM(S67:AF67)</f>
        <v>70.750848736065535</v>
      </c>
      <c r="BB67" s="29">
        <f>SUM(AJ67:AW67)</f>
        <v>2.8078390161188023</v>
      </c>
      <c r="BC67" s="29">
        <f>AZ67+BA67+BB67</f>
        <v>124.84058038781041</v>
      </c>
      <c r="BD67" s="29"/>
    </row>
    <row r="68" spans="1:56" s="10" customFormat="1">
      <c r="A68" s="37">
        <f>A67+1</f>
        <v>2013</v>
      </c>
      <c r="B68" s="29">
        <v>0</v>
      </c>
      <c r="C68" s="29">
        <v>0.95136883239429604</v>
      </c>
      <c r="D68" s="29">
        <v>18.855570729466624</v>
      </c>
      <c r="E68" s="29">
        <v>0</v>
      </c>
      <c r="F68" s="29">
        <v>0</v>
      </c>
      <c r="G68" s="29">
        <v>0</v>
      </c>
      <c r="H68" s="29">
        <v>0</v>
      </c>
      <c r="I68" s="29">
        <v>12.395</v>
      </c>
      <c r="J68" s="29">
        <v>0.23519999999999999</v>
      </c>
      <c r="K68" s="29">
        <v>75.658940999999999</v>
      </c>
      <c r="L68" s="29">
        <v>2.9409999999999998</v>
      </c>
      <c r="M68" s="29">
        <v>0</v>
      </c>
      <c r="N68" s="29">
        <v>0.90452958876666678</v>
      </c>
      <c r="O68" s="29">
        <v>7.3839999999999999E-3</v>
      </c>
      <c r="P68" s="29">
        <f t="shared" si="0"/>
        <v>111.94899415062758</v>
      </c>
      <c r="Q68" s="29"/>
      <c r="R68" s="37">
        <f>R67+1</f>
        <v>2013</v>
      </c>
      <c r="S68" s="5">
        <v>0.03</v>
      </c>
      <c r="T68" s="5">
        <v>47.414629546449753</v>
      </c>
      <c r="U68" s="29">
        <v>14.039598</v>
      </c>
      <c r="V68" s="29">
        <v>4.4672000000000003E-2</v>
      </c>
      <c r="W68" s="29">
        <v>0.13664000000000001</v>
      </c>
      <c r="X68" s="29">
        <v>0</v>
      </c>
      <c r="Y68" s="29">
        <v>0</v>
      </c>
      <c r="Z68" s="29">
        <v>0.13158</v>
      </c>
      <c r="AA68" s="29">
        <v>0</v>
      </c>
      <c r="AB68" s="29">
        <v>4.0101690000000003</v>
      </c>
      <c r="AC68" s="29">
        <v>11.391</v>
      </c>
      <c r="AD68" s="29">
        <v>0.16225362297692303</v>
      </c>
      <c r="AE68" s="39">
        <v>0.76517236924615362</v>
      </c>
      <c r="AF68" s="29">
        <v>1.3010813190433761</v>
      </c>
      <c r="AG68" s="29">
        <f t="shared" si="1"/>
        <v>79.426795857716215</v>
      </c>
      <c r="AH68" s="29"/>
      <c r="AI68" s="37">
        <f>AI67+1</f>
        <v>2013</v>
      </c>
      <c r="AJ68" s="29">
        <v>0</v>
      </c>
      <c r="AK68" s="29">
        <v>0</v>
      </c>
      <c r="AL68" s="29">
        <v>0</v>
      </c>
      <c r="AM68" s="29">
        <v>0.1066</v>
      </c>
      <c r="AN68" s="29">
        <v>0</v>
      </c>
      <c r="AO68" s="29">
        <v>0</v>
      </c>
      <c r="AP68" s="29">
        <v>0</v>
      </c>
      <c r="AQ68" s="29">
        <v>0.47494799999999998</v>
      </c>
      <c r="AR68" s="29">
        <v>0.19115299999999999</v>
      </c>
      <c r="AS68" s="29">
        <v>1.2717569355951563</v>
      </c>
      <c r="AT68" s="29">
        <v>0.25052099999999999</v>
      </c>
      <c r="AU68" s="29">
        <v>1.8116646E-2</v>
      </c>
      <c r="AV68" s="29">
        <v>0</v>
      </c>
      <c r="AW68" s="29">
        <v>8.2079880000000008E-2</v>
      </c>
      <c r="AX68" s="29">
        <f t="shared" si="2"/>
        <v>2.3951754615951568</v>
      </c>
      <c r="AZ68" s="29">
        <f>SUM(B68:O68)</f>
        <v>111.94899415062758</v>
      </c>
      <c r="BA68" s="29">
        <f>SUM(S68:AF68)</f>
        <v>79.426795857716215</v>
      </c>
      <c r="BB68" s="29">
        <f>SUM(AJ68:AW68)</f>
        <v>2.3951754615951568</v>
      </c>
      <c r="BC68" s="29">
        <f>AZ68+BA68+BB68</f>
        <v>193.77096546993897</v>
      </c>
      <c r="BD68" s="29"/>
    </row>
    <row r="69" spans="1:56" s="10" customFormat="1">
      <c r="A69" s="37">
        <f>A68+1</f>
        <v>2014</v>
      </c>
      <c r="B69" s="29">
        <v>0</v>
      </c>
      <c r="C69" s="29">
        <v>0.39211681978831997</v>
      </c>
      <c r="D69" s="29">
        <v>20.043510868819762</v>
      </c>
      <c r="E69" s="29">
        <v>0</v>
      </c>
      <c r="F69" s="29">
        <v>0</v>
      </c>
      <c r="G69" s="29">
        <v>0</v>
      </c>
      <c r="H69" s="29">
        <v>0</v>
      </c>
      <c r="I69" s="29">
        <v>6.2149999999999999</v>
      </c>
      <c r="J69" s="29">
        <v>0.14633499999999999</v>
      </c>
      <c r="K69" s="29">
        <v>41.611461137896342</v>
      </c>
      <c r="L69" s="29">
        <v>0.74370000000000003</v>
      </c>
      <c r="M69" s="29">
        <v>1.9568999999999997E-3</v>
      </c>
      <c r="N69" s="29">
        <v>0.48689182840000012</v>
      </c>
      <c r="O69" s="29">
        <v>0</v>
      </c>
      <c r="P69" s="29">
        <f t="shared" si="0"/>
        <v>69.640972554904423</v>
      </c>
      <c r="Q69" s="29"/>
      <c r="R69" s="37">
        <f>R68+1</f>
        <v>2014</v>
      </c>
      <c r="S69" s="5">
        <v>3.5491000000000002E-2</v>
      </c>
      <c r="T69" s="5">
        <v>40.772456932013</v>
      </c>
      <c r="U69" s="29">
        <v>13.899985500000001</v>
      </c>
      <c r="V69" s="29">
        <v>2.0736000000000001E-2</v>
      </c>
      <c r="W69" s="29">
        <v>0.16486400000000001</v>
      </c>
      <c r="X69" s="29">
        <v>0</v>
      </c>
      <c r="Y69" s="29">
        <v>0</v>
      </c>
      <c r="Z69" s="29">
        <v>9.8000000000000004E-2</v>
      </c>
      <c r="AA69" s="29">
        <v>0</v>
      </c>
      <c r="AB69" s="29">
        <v>1.2598910000000001</v>
      </c>
      <c r="AC69" s="29">
        <v>6.6497000000000002</v>
      </c>
      <c r="AD69" s="29">
        <v>0.18612913846153845</v>
      </c>
      <c r="AE69" s="39">
        <v>1.1246811440192306</v>
      </c>
      <c r="AF69" s="29">
        <v>0.58704031904337539</v>
      </c>
      <c r="AG69" s="29">
        <f t="shared" si="1"/>
        <v>64.798975033537161</v>
      </c>
      <c r="AH69" s="29"/>
      <c r="AI69" s="37">
        <f>AI68+1</f>
        <v>2014</v>
      </c>
      <c r="AJ69" s="29">
        <v>0</v>
      </c>
      <c r="AK69" s="29">
        <v>0</v>
      </c>
      <c r="AL69" s="29">
        <v>0</v>
      </c>
      <c r="AM69" s="29">
        <v>0.14219999999999999</v>
      </c>
      <c r="AN69" s="29">
        <v>0</v>
      </c>
      <c r="AO69" s="29">
        <v>0</v>
      </c>
      <c r="AP69" s="29">
        <v>0</v>
      </c>
      <c r="AQ69" s="29">
        <v>0.38829999999999998</v>
      </c>
      <c r="AR69" s="29">
        <v>0.28820000000000001</v>
      </c>
      <c r="AS69" s="29">
        <v>1.6783370361336996</v>
      </c>
      <c r="AT69" s="29">
        <v>0.2908</v>
      </c>
      <c r="AU69" s="29">
        <v>1.8116646E-2</v>
      </c>
      <c r="AV69" s="29">
        <v>0</v>
      </c>
      <c r="AW69" s="29">
        <v>0.12284377</v>
      </c>
      <c r="AX69" s="29">
        <f t="shared" si="2"/>
        <v>2.9287974521336992</v>
      </c>
      <c r="AZ69" s="29">
        <f>SUM(B69:O69)</f>
        <v>69.640972554904423</v>
      </c>
      <c r="BA69" s="29">
        <f>SUM(S69:AF69)</f>
        <v>64.798975033537161</v>
      </c>
      <c r="BB69" s="29">
        <f>SUM(AJ69:AW69)</f>
        <v>2.9287974521336992</v>
      </c>
      <c r="BC69" s="29">
        <f>AZ69+BA69+BB69</f>
        <v>137.36874504057528</v>
      </c>
      <c r="BD69" s="29"/>
    </row>
    <row r="70" spans="1:56" s="10" customFormat="1">
      <c r="A70" s="35">
        <f>A69+1</f>
        <v>2015</v>
      </c>
      <c r="B70" s="33">
        <v>0</v>
      </c>
      <c r="C70" s="33">
        <v>0.50202500000000028</v>
      </c>
      <c r="D70" s="33">
        <v>24.491738623503476</v>
      </c>
      <c r="E70" s="33">
        <v>0</v>
      </c>
      <c r="F70" s="33">
        <v>0</v>
      </c>
      <c r="G70" s="33">
        <v>0</v>
      </c>
      <c r="H70" s="33">
        <v>0</v>
      </c>
      <c r="I70" s="33">
        <v>5.5960000000000001</v>
      </c>
      <c r="J70" s="33">
        <v>2.472</v>
      </c>
      <c r="K70" s="33">
        <v>71.879000000000005</v>
      </c>
      <c r="L70" s="33">
        <v>0.85299999999999998</v>
      </c>
      <c r="M70" s="33">
        <f>(M68+M66+M64+M62)/4</f>
        <v>3.2459337500000005E-4</v>
      </c>
      <c r="N70" s="33">
        <v>0.79683540213333348</v>
      </c>
      <c r="O70" s="33">
        <v>7.3839999999999999E-3</v>
      </c>
      <c r="P70" s="33">
        <f t="shared" si="0"/>
        <v>106.59830761901181</v>
      </c>
      <c r="Q70" s="29"/>
      <c r="R70" s="35">
        <f>R69+1</f>
        <v>2015</v>
      </c>
      <c r="S70" s="33">
        <v>9.6515000000000004E-2</v>
      </c>
      <c r="T70" s="33">
        <v>39.621727327708371</v>
      </c>
      <c r="U70" s="33">
        <v>16.61637709</v>
      </c>
      <c r="V70" s="33">
        <v>6.352E-3</v>
      </c>
      <c r="W70" s="33">
        <v>0.19810176000000002</v>
      </c>
      <c r="X70" s="33">
        <v>0</v>
      </c>
      <c r="Y70" s="33">
        <v>0</v>
      </c>
      <c r="Z70" s="33">
        <v>0.127</v>
      </c>
      <c r="AA70" s="33">
        <v>0</v>
      </c>
      <c r="AB70" s="33">
        <v>2.3340000000000001</v>
      </c>
      <c r="AC70" s="33">
        <v>9.1560000000000006</v>
      </c>
      <c r="AD70" s="33">
        <f>(AD66+AD62)/2</f>
        <v>0.2960075805923077</v>
      </c>
      <c r="AE70" s="33">
        <v>1.2874026931615383</v>
      </c>
      <c r="AF70" s="33">
        <v>0.54320671904337547</v>
      </c>
      <c r="AG70" s="33">
        <f t="shared" si="1"/>
        <v>70.282690170505589</v>
      </c>
      <c r="AH70" s="29"/>
      <c r="AI70" s="35">
        <f>AI69+1</f>
        <v>2015</v>
      </c>
      <c r="AJ70" s="33">
        <v>0</v>
      </c>
      <c r="AK70" s="33">
        <v>0</v>
      </c>
      <c r="AL70" s="33">
        <v>0</v>
      </c>
      <c r="AM70" s="33">
        <v>0.124</v>
      </c>
      <c r="AN70" s="33">
        <v>0</v>
      </c>
      <c r="AO70" s="33">
        <v>0</v>
      </c>
      <c r="AP70" s="33">
        <v>0</v>
      </c>
      <c r="AQ70" s="33">
        <v>0.31</v>
      </c>
      <c r="AR70" s="33">
        <v>0.27</v>
      </c>
      <c r="AS70" s="33">
        <v>1.794</v>
      </c>
      <c r="AT70" s="33">
        <v>0.16200000000000001</v>
      </c>
      <c r="AU70" s="33">
        <f>(AU66+AU62)/2</f>
        <v>1.6616486999999999E-2</v>
      </c>
      <c r="AV70" s="33">
        <f>(AV66+AV62)/2</f>
        <v>0</v>
      </c>
      <c r="AW70" s="33">
        <v>0.10741481</v>
      </c>
      <c r="AX70" s="33">
        <f t="shared" si="2"/>
        <v>2.7840312969999998</v>
      </c>
      <c r="AZ70" s="33">
        <f>SUM(B70:O70)</f>
        <v>106.59830761901181</v>
      </c>
      <c r="BA70" s="33">
        <f>SUM(S70:AF70)</f>
        <v>70.282690170505589</v>
      </c>
      <c r="BB70" s="33">
        <f>SUM(AJ70:AW70)</f>
        <v>2.7840312969999998</v>
      </c>
      <c r="BC70" s="33">
        <f>AZ70+BA70+BB70</f>
        <v>179.66502908651739</v>
      </c>
      <c r="BD70" s="29"/>
    </row>
    <row r="71" spans="1:56" s="66" customFormat="1" ht="12.75"/>
    <row r="72" spans="1:56" s="66" customFormat="1" ht="12.75"/>
    <row r="73" spans="1:56" s="66" customFormat="1" ht="12.75" hidden="1"/>
    <row r="74" spans="1:56" s="66" customFormat="1" ht="12.75" hidden="1"/>
    <row r="75" spans="1:56" s="66" customFormat="1" ht="12.75" hidden="1"/>
    <row r="76" spans="1:56" s="66" customFormat="1" ht="12.75" hidden="1"/>
    <row r="77" spans="1:56" s="66" customFormat="1" ht="12.75" hidden="1"/>
    <row r="78" spans="1:56" s="66" customFormat="1" ht="12.75" hidden="1"/>
    <row r="79" spans="1:56" s="66" customFormat="1" ht="12.75" hidden="1"/>
    <row r="80" spans="1:56" s="66" customFormat="1" ht="12.75" hidden="1"/>
    <row r="81" s="66" customFormat="1" ht="12.75" hidden="1"/>
    <row r="82" s="66" customFormat="1" ht="12.75" hidden="1"/>
    <row r="83" s="66" customFormat="1" ht="12.75" hidden="1"/>
    <row r="84" s="66" customFormat="1" ht="12.75" hidden="1"/>
    <row r="85" s="66" customFormat="1" ht="12.75" hidden="1"/>
    <row r="86" s="66" customFormat="1" ht="12.75" hidden="1"/>
    <row r="87" s="66" customFormat="1" ht="12.75" hidden="1"/>
    <row r="88" s="66" customFormat="1" ht="12.75" hidden="1"/>
    <row r="89" s="66" customFormat="1" ht="12.75" hidden="1"/>
    <row r="90" s="66" customFormat="1" ht="12.75" hidden="1"/>
    <row r="91" s="66" customFormat="1" ht="12.75" hidden="1"/>
    <row r="92" s="66" customFormat="1" ht="12.75" hidden="1"/>
    <row r="93" s="66" customFormat="1" ht="12.75" hidden="1"/>
    <row r="94" s="66" customFormat="1" ht="12.75" hidden="1"/>
    <row r="95" s="66" customFormat="1" ht="12.75" hidden="1"/>
    <row r="96" s="66" customFormat="1" ht="12.75" hidden="1"/>
    <row r="97" spans="18:20" s="66" customFormat="1" ht="12.75" hidden="1"/>
    <row r="98" spans="18:20" hidden="1">
      <c r="R98" s="66"/>
      <c r="S98" s="66"/>
      <c r="T98" s="66"/>
    </row>
    <row r="99" spans="18:20" hidden="1">
      <c r="R99" s="66"/>
      <c r="S99" s="66"/>
      <c r="T99" s="66"/>
    </row>
    <row r="100" spans="18:20" hidden="1">
      <c r="R100" s="66"/>
      <c r="S100" s="66"/>
      <c r="T100" s="66"/>
    </row>
    <row r="101" spans="18:20" hidden="1">
      <c r="R101" s="66"/>
      <c r="S101" s="66"/>
      <c r="T101" s="66"/>
    </row>
    <row r="102" spans="18:20" hidden="1">
      <c r="R102" s="66"/>
      <c r="S102" s="66"/>
      <c r="T102" s="66"/>
    </row>
    <row r="103" spans="18:20" hidden="1">
      <c r="R103" s="66"/>
      <c r="S103" s="66"/>
      <c r="T103" s="66"/>
    </row>
    <row r="104" spans="18:20" hidden="1">
      <c r="R104" s="66"/>
      <c r="S104" s="66"/>
      <c r="T104" s="66"/>
    </row>
    <row r="105" spans="18:20" hidden="1">
      <c r="R105" s="66"/>
      <c r="S105" s="66"/>
      <c r="T105" s="66"/>
    </row>
    <row r="106" spans="18:20" hidden="1">
      <c r="R106" s="66"/>
      <c r="S106" s="66"/>
      <c r="T106" s="66"/>
    </row>
    <row r="107" spans="18:20" hidden="1">
      <c r="R107" s="66"/>
      <c r="S107" s="66"/>
      <c r="T107" s="66"/>
    </row>
    <row r="108" spans="18:20" hidden="1">
      <c r="R108" s="66"/>
      <c r="S108" s="66"/>
      <c r="T108" s="66"/>
    </row>
    <row r="109" spans="18:20" hidden="1">
      <c r="R109" s="66"/>
      <c r="S109" s="66"/>
      <c r="T109" s="66"/>
    </row>
    <row r="110" spans="18:20" hidden="1">
      <c r="R110" s="66"/>
      <c r="S110" s="66"/>
      <c r="T110" s="66"/>
    </row>
    <row r="111" spans="18:20" hidden="1">
      <c r="R111" s="66"/>
      <c r="S111" s="66"/>
      <c r="T111" s="66"/>
    </row>
    <row r="112" spans="18:20" hidden="1">
      <c r="R112" s="66"/>
      <c r="S112" s="66"/>
      <c r="T112" s="66"/>
    </row>
    <row r="113" spans="18:20" hidden="1">
      <c r="R113" s="66"/>
      <c r="S113" s="66"/>
      <c r="T113" s="66"/>
    </row>
    <row r="114" spans="18:20" hidden="1">
      <c r="R114" s="66"/>
      <c r="S114" s="66"/>
      <c r="T114" s="66"/>
    </row>
    <row r="115" spans="18:20" hidden="1">
      <c r="R115" s="66"/>
      <c r="S115" s="66"/>
      <c r="T115" s="66"/>
    </row>
    <row r="116" spans="18:20" hidden="1">
      <c r="R116" s="66"/>
      <c r="S116" s="66"/>
      <c r="T116" s="66"/>
    </row>
    <row r="117" spans="18:20" hidden="1">
      <c r="R117" s="66"/>
      <c r="S117" s="66"/>
      <c r="T117" s="66"/>
    </row>
    <row r="118" spans="18:20" hidden="1">
      <c r="R118" s="66"/>
      <c r="S118" s="66"/>
      <c r="T118" s="66"/>
    </row>
    <row r="119" spans="18:20" hidden="1">
      <c r="R119" s="66"/>
      <c r="S119" s="66"/>
      <c r="T119" s="66"/>
    </row>
    <row r="120" spans="18:20" hidden="1">
      <c r="R120" s="66"/>
      <c r="S120" s="66"/>
      <c r="T120" s="66"/>
    </row>
    <row r="121" spans="18:20" hidden="1">
      <c r="R121" s="66"/>
      <c r="S121" s="66"/>
      <c r="T121" s="66"/>
    </row>
    <row r="122" spans="18:20" hidden="1">
      <c r="R122" s="66"/>
      <c r="S122" s="66"/>
      <c r="T122" s="66"/>
    </row>
    <row r="123" spans="18:20" hidden="1">
      <c r="R123" s="66"/>
      <c r="S123" s="66"/>
      <c r="T123" s="66"/>
    </row>
    <row r="124" spans="18:20" hidden="1">
      <c r="R124" s="66"/>
      <c r="S124" s="66"/>
      <c r="T124" s="66"/>
    </row>
    <row r="125" spans="18:20" hidden="1">
      <c r="R125" s="66"/>
      <c r="S125" s="66"/>
      <c r="T125" s="66"/>
    </row>
    <row r="126" spans="18:20" hidden="1">
      <c r="R126" s="66"/>
      <c r="S126" s="66"/>
      <c r="T126" s="66"/>
    </row>
    <row r="127" spans="18:20" hidden="1">
      <c r="R127" s="66"/>
      <c r="S127" s="66"/>
      <c r="T127" s="66"/>
    </row>
    <row r="128" spans="18:20" hidden="1">
      <c r="R128" s="66"/>
      <c r="S128" s="66"/>
      <c r="T128" s="66"/>
    </row>
  </sheetData>
  <mergeCells count="4">
    <mergeCell ref="A4:P5"/>
    <mergeCell ref="R4:AG5"/>
    <mergeCell ref="AI3:AX5"/>
    <mergeCell ref="AZ2:BC5"/>
  </mergeCells>
  <pageMargins left="0.75" right="0.75" top="1" bottom="1" header="0.5" footer="0.5"/>
  <pageSetup orientation="portrait" horizontalDpi="4294967292" verticalDpi="4294967292"/>
  <ignoredErrors>
    <ignoredError sqref="P7:P70 AG7:AG70 AX7:AX70"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92"/>
  <sheetViews>
    <sheetView showGridLines="0" workbookViewId="0">
      <selection activeCell="A73" sqref="A73"/>
    </sheetView>
  </sheetViews>
  <sheetFormatPr defaultColWidth="11" defaultRowHeight="12.75"/>
  <cols>
    <col min="1" max="9" width="6.875" style="66" customWidth="1"/>
    <col min="10" max="10" width="5.875" style="66" customWidth="1"/>
    <col min="11" max="14" width="6.875" style="66" customWidth="1"/>
    <col min="15" max="15" width="5.875" style="66" customWidth="1"/>
    <col min="16" max="16" width="7.25" style="66" bestFit="1" customWidth="1"/>
    <col min="17" max="17" width="11" style="66" customWidth="1"/>
    <col min="18" max="19" width="6.875" style="66" customWidth="1"/>
    <col min="20" max="20" width="7.75" style="66" customWidth="1"/>
    <col min="21" max="26" width="6.875" style="66" customWidth="1"/>
    <col min="27" max="27" width="5.75" style="66" customWidth="1"/>
    <col min="28" max="31" width="6.875" style="66" customWidth="1"/>
    <col min="32" max="32" width="6.25" style="66" customWidth="1"/>
    <col min="33" max="33" width="6.875" style="66" bestFit="1" customWidth="1"/>
    <col min="34" max="34" width="11" style="66" customWidth="1"/>
    <col min="35" max="36" width="6.875" style="66" customWidth="1"/>
    <col min="37" max="37" width="8.375" style="66" customWidth="1"/>
    <col min="38" max="43" width="6.875" style="66" customWidth="1"/>
    <col min="44" max="44" width="6.25" style="66" customWidth="1"/>
    <col min="45" max="47" width="6.875" style="66" customWidth="1"/>
    <col min="48" max="49" width="6.375" style="66" customWidth="1"/>
    <col min="50" max="50" width="7.125" style="66" bestFit="1" customWidth="1"/>
    <col min="51" max="51" width="11" style="66"/>
    <col min="52" max="55" width="13.875" style="66" customWidth="1"/>
    <col min="56" max="56" width="11" style="66"/>
    <col min="57" max="58" width="11" style="66" hidden="1" customWidth="1"/>
    <col min="59" max="61" width="0" style="66" hidden="1" customWidth="1"/>
    <col min="62" max="62" width="14.375" style="66" hidden="1" customWidth="1"/>
    <col min="63" max="63" width="12.75" style="66" hidden="1" customWidth="1"/>
    <col min="64" max="68" width="12" style="66" hidden="1" customWidth="1"/>
    <col min="69" max="69" width="13.375" style="66" hidden="1" customWidth="1"/>
    <col min="70" max="71" width="12" style="66" hidden="1" customWidth="1"/>
    <col min="72" max="93" width="0" style="66" hidden="1" customWidth="1"/>
    <col min="94" max="94" width="12" style="66" hidden="1" customWidth="1"/>
    <col min="95" max="119" width="0" style="66" hidden="1" customWidth="1"/>
    <col min="120" max="16384" width="11" style="66"/>
  </cols>
  <sheetData>
    <row r="1" spans="1:119" ht="18" customHeight="1"/>
    <row r="2" spans="1:119" ht="18">
      <c r="A2" s="16" t="s">
        <v>58</v>
      </c>
      <c r="B2" s="16"/>
      <c r="C2" s="16"/>
      <c r="D2" s="16"/>
      <c r="E2" s="16"/>
      <c r="F2" s="16"/>
      <c r="G2" s="16"/>
      <c r="H2" s="16"/>
      <c r="I2" s="16"/>
      <c r="J2" s="16"/>
      <c r="K2" s="16"/>
      <c r="L2" s="16"/>
      <c r="M2" s="16"/>
      <c r="N2" s="16"/>
      <c r="O2" s="16"/>
      <c r="P2" s="16"/>
      <c r="Q2" s="14"/>
      <c r="R2" s="17" t="s">
        <v>59</v>
      </c>
      <c r="S2" s="17"/>
      <c r="T2" s="15"/>
      <c r="U2" s="15"/>
      <c r="V2" s="17"/>
      <c r="W2" s="15"/>
      <c r="X2" s="15"/>
      <c r="Y2" s="17"/>
      <c r="Z2" s="15"/>
      <c r="AA2" s="15"/>
      <c r="AB2" s="17"/>
      <c r="AC2" s="15"/>
      <c r="AD2" s="15"/>
      <c r="AE2" s="15"/>
      <c r="AF2" s="15"/>
      <c r="AG2" s="15"/>
      <c r="AH2" s="14"/>
      <c r="AI2" s="75" t="s">
        <v>60</v>
      </c>
      <c r="AJ2" s="18"/>
      <c r="AK2" s="18"/>
      <c r="AL2" s="18"/>
      <c r="AM2" s="18"/>
      <c r="AN2" s="18"/>
      <c r="AO2" s="18"/>
      <c r="AP2" s="18"/>
      <c r="AQ2" s="18"/>
      <c r="AR2" s="18"/>
      <c r="AS2" s="18"/>
      <c r="AT2" s="18"/>
      <c r="AU2" s="18"/>
      <c r="AV2" s="18"/>
      <c r="AW2" s="18"/>
      <c r="AX2" s="18"/>
      <c r="AZ2" s="90" t="s">
        <v>112</v>
      </c>
      <c r="BA2" s="90"/>
      <c r="BB2" s="90"/>
      <c r="BC2" s="90"/>
    </row>
    <row r="3" spans="1:119">
      <c r="AZ3" s="90"/>
      <c r="BA3" s="90"/>
      <c r="BB3" s="90"/>
      <c r="BC3" s="90"/>
    </row>
    <row r="4" spans="1:119" s="8" customFormat="1" ht="15.75" customHeight="1">
      <c r="A4" s="90" t="s">
        <v>109</v>
      </c>
      <c r="B4" s="90"/>
      <c r="C4" s="90"/>
      <c r="D4" s="90"/>
      <c r="E4" s="90"/>
      <c r="F4" s="90"/>
      <c r="G4" s="90"/>
      <c r="H4" s="90"/>
      <c r="I4" s="90"/>
      <c r="J4" s="90"/>
      <c r="K4" s="90"/>
      <c r="L4" s="90"/>
      <c r="M4" s="90"/>
      <c r="N4" s="90"/>
      <c r="O4" s="90"/>
      <c r="P4" s="90"/>
      <c r="R4" s="90" t="s">
        <v>110</v>
      </c>
      <c r="S4" s="90"/>
      <c r="T4" s="90"/>
      <c r="U4" s="90"/>
      <c r="V4" s="90"/>
      <c r="W4" s="90"/>
      <c r="X4" s="90"/>
      <c r="Y4" s="90"/>
      <c r="Z4" s="90"/>
      <c r="AA4" s="90"/>
      <c r="AB4" s="90"/>
      <c r="AC4" s="90"/>
      <c r="AD4" s="90"/>
      <c r="AE4" s="90"/>
      <c r="AF4" s="90"/>
      <c r="AG4" s="90"/>
      <c r="AI4" s="90" t="s">
        <v>111</v>
      </c>
      <c r="AJ4" s="90"/>
      <c r="AK4" s="90"/>
      <c r="AL4" s="90"/>
      <c r="AM4" s="90"/>
      <c r="AN4" s="90"/>
      <c r="AO4" s="90"/>
      <c r="AP4" s="90"/>
      <c r="AQ4" s="90"/>
      <c r="AR4" s="90"/>
      <c r="AS4" s="90"/>
      <c r="AT4" s="90"/>
      <c r="AU4" s="90"/>
      <c r="AV4" s="90"/>
      <c r="AW4" s="90"/>
      <c r="AX4" s="90"/>
      <c r="AZ4" s="90"/>
      <c r="BA4" s="90"/>
      <c r="BB4" s="90"/>
      <c r="BC4" s="90"/>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row>
    <row r="5" spans="1:119" ht="15" customHeight="1">
      <c r="A5" s="91"/>
      <c r="B5" s="91"/>
      <c r="C5" s="91"/>
      <c r="D5" s="91"/>
      <c r="E5" s="91"/>
      <c r="F5" s="91"/>
      <c r="G5" s="91"/>
      <c r="H5" s="91"/>
      <c r="I5" s="91"/>
      <c r="J5" s="91"/>
      <c r="K5" s="91"/>
      <c r="L5" s="91"/>
      <c r="M5" s="91"/>
      <c r="N5" s="91"/>
      <c r="O5" s="91"/>
      <c r="P5" s="91"/>
      <c r="R5" s="91"/>
      <c r="S5" s="91"/>
      <c r="T5" s="91"/>
      <c r="U5" s="91"/>
      <c r="V5" s="91"/>
      <c r="W5" s="91"/>
      <c r="X5" s="91"/>
      <c r="Y5" s="91"/>
      <c r="Z5" s="91"/>
      <c r="AA5" s="91"/>
      <c r="AB5" s="91"/>
      <c r="AC5" s="91"/>
      <c r="AD5" s="91"/>
      <c r="AE5" s="91"/>
      <c r="AF5" s="91"/>
      <c r="AG5" s="91"/>
      <c r="AI5" s="91"/>
      <c r="AJ5" s="91"/>
      <c r="AK5" s="91"/>
      <c r="AL5" s="91"/>
      <c r="AM5" s="91"/>
      <c r="AN5" s="91"/>
      <c r="AO5" s="91"/>
      <c r="AP5" s="91"/>
      <c r="AQ5" s="91"/>
      <c r="AR5" s="91"/>
      <c r="AS5" s="91"/>
      <c r="AT5" s="91"/>
      <c r="AU5" s="91"/>
      <c r="AV5" s="91"/>
      <c r="AW5" s="91"/>
      <c r="AX5" s="91"/>
      <c r="AZ5" s="91"/>
      <c r="BA5" s="91"/>
      <c r="BB5" s="91"/>
      <c r="BC5" s="91"/>
    </row>
    <row r="6" spans="1:119" s="9" customFormat="1" ht="15">
      <c r="A6" s="2" t="s">
        <v>5</v>
      </c>
      <c r="B6" s="41" t="s">
        <v>31</v>
      </c>
      <c r="C6" s="41" t="s">
        <v>0</v>
      </c>
      <c r="D6" s="41" t="s">
        <v>12</v>
      </c>
      <c r="E6" s="41" t="s">
        <v>11</v>
      </c>
      <c r="F6" s="41" t="s">
        <v>10</v>
      </c>
      <c r="G6" s="41" t="s">
        <v>13</v>
      </c>
      <c r="H6" s="41" t="s">
        <v>14</v>
      </c>
      <c r="I6" s="41" t="s">
        <v>6</v>
      </c>
      <c r="J6" s="41" t="s">
        <v>7</v>
      </c>
      <c r="K6" s="41" t="s">
        <v>3</v>
      </c>
      <c r="L6" s="41" t="s">
        <v>4</v>
      </c>
      <c r="M6" s="41" t="s">
        <v>15</v>
      </c>
      <c r="N6" s="41" t="s">
        <v>16</v>
      </c>
      <c r="O6" s="41" t="s">
        <v>32</v>
      </c>
      <c r="P6" s="41" t="s">
        <v>37</v>
      </c>
      <c r="R6" s="2" t="s">
        <v>5</v>
      </c>
      <c r="S6" s="2" t="s">
        <v>31</v>
      </c>
      <c r="T6" s="2" t="s">
        <v>0</v>
      </c>
      <c r="U6" s="2" t="s">
        <v>12</v>
      </c>
      <c r="V6" s="2" t="s">
        <v>11</v>
      </c>
      <c r="W6" s="2" t="s">
        <v>10</v>
      </c>
      <c r="X6" s="2" t="s">
        <v>13</v>
      </c>
      <c r="Y6" s="2" t="s">
        <v>14</v>
      </c>
      <c r="Z6" s="2" t="s">
        <v>6</v>
      </c>
      <c r="AA6" s="2" t="s">
        <v>7</v>
      </c>
      <c r="AB6" s="2" t="s">
        <v>3</v>
      </c>
      <c r="AC6" s="2" t="s">
        <v>4</v>
      </c>
      <c r="AD6" s="2" t="s">
        <v>15</v>
      </c>
      <c r="AE6" s="2" t="s">
        <v>16</v>
      </c>
      <c r="AF6" s="2" t="s">
        <v>32</v>
      </c>
      <c r="AG6" s="2" t="s">
        <v>37</v>
      </c>
      <c r="AH6" s="6"/>
      <c r="AI6" s="2" t="s">
        <v>5</v>
      </c>
      <c r="AJ6" s="2" t="s">
        <v>31</v>
      </c>
      <c r="AK6" s="2" t="s">
        <v>0</v>
      </c>
      <c r="AL6" s="2" t="s">
        <v>12</v>
      </c>
      <c r="AM6" s="2" t="s">
        <v>11</v>
      </c>
      <c r="AN6" s="2" t="s">
        <v>10</v>
      </c>
      <c r="AO6" s="2" t="s">
        <v>13</v>
      </c>
      <c r="AP6" s="2" t="s">
        <v>14</v>
      </c>
      <c r="AQ6" s="2" t="s">
        <v>6</v>
      </c>
      <c r="AR6" s="2" t="s">
        <v>7</v>
      </c>
      <c r="AS6" s="2" t="s">
        <v>3</v>
      </c>
      <c r="AT6" s="2" t="s">
        <v>4</v>
      </c>
      <c r="AU6" s="2" t="s">
        <v>15</v>
      </c>
      <c r="AV6" s="2" t="s">
        <v>16</v>
      </c>
      <c r="AW6" s="2" t="s">
        <v>33</v>
      </c>
      <c r="AX6" s="2" t="s">
        <v>37</v>
      </c>
      <c r="AZ6" s="2" t="s">
        <v>28</v>
      </c>
      <c r="BA6" s="2" t="s">
        <v>29</v>
      </c>
      <c r="BB6" s="2" t="s">
        <v>30</v>
      </c>
      <c r="BC6" s="2" t="s">
        <v>37</v>
      </c>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row>
    <row r="7" spans="1:119" s="8" customFormat="1" ht="21" customHeight="1">
      <c r="A7" s="4">
        <v>1952</v>
      </c>
      <c r="B7" s="39">
        <v>0</v>
      </c>
      <c r="C7" s="5">
        <f>'ST 5-8 Hatchery ret (nos) 52-15'!C7+'ST 1-4 Nat-orig ret (nos)52-15'!C7</f>
        <v>1.8123613222618304</v>
      </c>
      <c r="D7" s="5">
        <f>'ST 5-8 Hatchery ret (nos) 52-15'!D7+'ST 1-4 Nat-orig ret (nos)52-15'!D7</f>
        <v>26.283403386796401</v>
      </c>
      <c r="E7" s="5">
        <f>0+'ST 1-4 Nat-orig ret (nos)52-15'!E7</f>
        <v>97.916191126333459</v>
      </c>
      <c r="F7" s="5">
        <f>0+'ST 1-4 Nat-orig ret (nos)52-15'!F7</f>
        <v>16.229049954079361</v>
      </c>
      <c r="G7" s="5">
        <f>'ST 5-8 Hatchery ret (nos) 52-15'!G7+'ST 1-4 Nat-orig ret (nos)52-15'!G7</f>
        <v>4.0461507142857149</v>
      </c>
      <c r="H7" s="5">
        <f>'ST 5-8 Hatchery ret (nos) 52-15'!H7+'ST 1-4 Nat-orig ret (nos)52-15'!H7</f>
        <v>2.6921693512990621</v>
      </c>
      <c r="I7" s="5">
        <f>'ST 5-8 Hatchery ret (nos) 52-15'!I7+'ST 1-4 Nat-orig ret (nos)52-15'!I7</f>
        <v>6.5725617213380509</v>
      </c>
      <c r="J7" s="5">
        <f>'ST 5-8 Hatchery ret (nos) 52-15'!J7+'ST 1-4 Nat-orig ret (nos)52-15'!J7</f>
        <v>4.3626918025085599</v>
      </c>
      <c r="K7" s="5">
        <f>'ST 5-8 Hatchery ret (nos) 52-15'!K7+'ST 1-4 Nat-orig ret (nos)52-15'!K7</f>
        <v>3.3864695067131843</v>
      </c>
      <c r="L7" s="5">
        <f>'ST 5-8 Hatchery ret (nos) 52-15'!L7+'ST 1-4 Nat-orig ret (nos)52-15'!L7</f>
        <v>19.85094659540632</v>
      </c>
      <c r="M7" s="5">
        <f>'ST 5-8 Hatchery ret (nos) 52-15'!M7+'ST 1-4 Nat-orig ret (nos)52-15'!M7</f>
        <v>9.9520099999999996</v>
      </c>
      <c r="N7" s="5">
        <f>'ST 5-8 Hatchery ret (nos) 52-15'!N7+'ST 1-4 Nat-orig ret (nos)52-15'!N7</f>
        <v>4.9257960113146932</v>
      </c>
      <c r="O7" s="5">
        <f>'ST 5-8 Hatchery ret (nos) 52-15'!O7+'ST 1-4 Nat-orig ret (nos)52-15'!O7</f>
        <v>0</v>
      </c>
      <c r="P7" s="5">
        <f>SUM(B7:O7)</f>
        <v>198.02980149233665</v>
      </c>
      <c r="Q7" s="5"/>
      <c r="R7" s="4">
        <v>1952</v>
      </c>
      <c r="S7" s="5">
        <f>'ST 5-8 Hatchery ret (nos) 52-15'!S7+0</f>
        <v>0</v>
      </c>
      <c r="T7" s="5">
        <f>'ST 5-8 Hatchery ret (nos) 52-15'!T7+0</f>
        <v>2.8148488038220605</v>
      </c>
      <c r="U7" s="5">
        <f>'ST 5-8 Hatchery ret (nos) 52-15'!U7+'ST 1-4 Nat-orig ret (nos)52-15'!U7</f>
        <v>19.330714185797458</v>
      </c>
      <c r="V7" s="5">
        <f>0+'ST 1-4 Nat-orig ret (nos)52-15'!V7</f>
        <v>3.6974415979742887</v>
      </c>
      <c r="W7" s="5">
        <f>0+'ST 1-4 Nat-orig ret (nos)52-15'!W7</f>
        <v>3.6958934863754278</v>
      </c>
      <c r="X7" s="5">
        <f>'ST 5-8 Hatchery ret (nos) 52-15'!X7+'ST 1-4 Nat-orig ret (nos)52-15'!X7</f>
        <v>4.8884989975228068</v>
      </c>
      <c r="Y7" s="5">
        <f>'ST 5-8 Hatchery ret (nos) 52-15'!Y7+'ST 1-4 Nat-orig ret (nos)52-15'!Y7</f>
        <v>1.7584354049105884</v>
      </c>
      <c r="Z7" s="5">
        <f>'ST 5-8 Hatchery ret (nos) 52-15'!Z7+'ST 1-4 Nat-orig ret (nos)52-15'!Z7</f>
        <v>1.7222929132530531</v>
      </c>
      <c r="AA7" s="5">
        <f>'ST 5-8 Hatchery ret (nos) 52-15'!AA7+'ST 1-4 Nat-orig ret (nos)52-15'!AA7</f>
        <v>1.2541158219923607</v>
      </c>
      <c r="AB7" s="5">
        <f>'ST 5-8 Hatchery ret (nos) 52-15'!AB7+'ST 1-4 Nat-orig ret (nos)52-15'!AB7</f>
        <v>0.829918606557424</v>
      </c>
      <c r="AC7" s="5">
        <f>'ST 5-8 Hatchery ret (nos) 52-15'!AC7+'ST 1-4 Nat-orig ret (nos)52-15'!AC7</f>
        <v>6.4925226008432615</v>
      </c>
      <c r="AD7" s="5">
        <f>'ST 5-8 Hatchery ret (nos) 52-15'!AD7+'ST 1-4 Nat-orig ret (nos)52-15'!AD7</f>
        <v>2.0633246615353733</v>
      </c>
      <c r="AE7" s="5">
        <f>'ST 5-8 Hatchery ret (nos) 52-15'!AE7+'ST 1-4 Nat-orig ret (nos)52-15'!AE7</f>
        <v>2.8271279786363599</v>
      </c>
      <c r="AF7" s="5">
        <f>'ST 5-8 Hatchery ret (nos) 52-15'!AF7+'ST 1-4 Nat-orig ret (nos)52-15'!AF7</f>
        <v>1.5093803376521218</v>
      </c>
      <c r="AG7" s="5">
        <f>SUM(S7:AF7)</f>
        <v>52.884515396872587</v>
      </c>
      <c r="AI7" s="4">
        <v>1952</v>
      </c>
      <c r="AJ7" s="39">
        <v>0</v>
      </c>
      <c r="AK7" s="5">
        <f>'ST 5-8 Hatchery ret (nos) 52-15'!AK7</f>
        <v>0</v>
      </c>
      <c r="AL7" s="5">
        <f>'ST 5-8 Hatchery ret (nos) 52-15'!AL7+'ST 1-4 Nat-orig ret (nos)52-15'!AL7</f>
        <v>0.17576494160085598</v>
      </c>
      <c r="AM7" s="5">
        <f>'ST 5-8 Hatchery ret (nos) 52-15'!AM7+'ST 1-4 Nat-orig ret (nos)52-15'!AM7</f>
        <v>4.5671246271274839</v>
      </c>
      <c r="AN7" s="5">
        <f>'ST 5-8 Hatchery ret (nos) 52-15'!AN7+'ST 1-4 Nat-orig ret (nos)52-15'!AN7</f>
        <v>0.33981944768340011</v>
      </c>
      <c r="AO7" s="5">
        <f>'ST 5-8 Hatchery ret (nos) 52-15'!AO7+'ST 1-4 Nat-orig ret (nos)52-15'!AO7</f>
        <v>24.656788661317549</v>
      </c>
      <c r="AP7" s="5">
        <f>'ST 5-8 Hatchery ret (nos) 52-15'!AP7+'ST 1-4 Nat-orig ret (nos)52-15'!AP7</f>
        <v>0.421763</v>
      </c>
      <c r="AQ7" s="5">
        <f>'ST 5-8 Hatchery ret (nos) 52-15'!AQ7+'ST 1-4 Nat-orig ret (nos)52-15'!AQ7</f>
        <v>1.5860216964736447</v>
      </c>
      <c r="AR7" s="5">
        <f>'ST 5-8 Hatchery ret (nos) 52-15'!AR7+'ST 1-4 Nat-orig ret (nos)52-15'!AR7</f>
        <v>2.3093863019388534</v>
      </c>
      <c r="AS7" s="5">
        <f>'ST 5-8 Hatchery ret (nos) 52-15'!AS7+'ST 1-4 Nat-orig ret (nos)52-15'!AS7</f>
        <v>1.9683272395834026</v>
      </c>
      <c r="AT7" s="5">
        <f>'ST 5-8 Hatchery ret (nos) 52-15'!AT7+'ST 1-4 Nat-orig ret (nos)52-15'!AT7</f>
        <v>1.2300267737711903</v>
      </c>
      <c r="AU7" s="29">
        <f>'ST 5-8 Hatchery ret (nos) 52-15'!AU7+'ST 1-4 Nat-orig ret (nos)52-15'!AU7</f>
        <v>1.9890810000000001</v>
      </c>
      <c r="AV7" s="29">
        <f>'ST 5-8 Hatchery ret (nos) 52-15'!AV7+'ST 1-4 Nat-orig ret (nos)52-15'!AV7</f>
        <v>4.1247339686965674</v>
      </c>
      <c r="AW7" s="29">
        <f>'ST 5-8 Hatchery ret (nos) 52-15'!AW7+'ST 1-4 Nat-orig ret (nos)52-15'!AW7</f>
        <v>0.26813490697751824</v>
      </c>
      <c r="AX7" s="29">
        <f>SUM(AJ7:AW7)</f>
        <v>43.63697256517046</v>
      </c>
      <c r="AZ7" s="5">
        <f>SUM(B7:O7)</f>
        <v>198.02980149233665</v>
      </c>
      <c r="BA7" s="5">
        <f>SUM(S7:AF7)</f>
        <v>52.884515396872587</v>
      </c>
      <c r="BB7" s="5">
        <f>SUM(AJ7:AW7)</f>
        <v>43.63697256517046</v>
      </c>
      <c r="BC7" s="5">
        <f>AZ7+BA7+BB7</f>
        <v>294.55128945437968</v>
      </c>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row>
    <row r="8" spans="1:119" s="8" customFormat="1" ht="15">
      <c r="A8" s="4">
        <v>1953</v>
      </c>
      <c r="B8" s="39">
        <v>0</v>
      </c>
      <c r="C8" s="5">
        <f>'ST 5-8 Hatchery ret (nos) 52-15'!C8+'ST 1-4 Nat-orig ret (nos)52-15'!C8</f>
        <v>2.0456141808201549</v>
      </c>
      <c r="D8" s="5">
        <f>'ST 5-8 Hatchery ret (nos) 52-15'!D8+'ST 1-4 Nat-orig ret (nos)52-15'!D8</f>
        <v>44.401797533601084</v>
      </c>
      <c r="E8" s="5">
        <f>0+'ST 1-4 Nat-orig ret (nos)52-15'!E8</f>
        <v>208.59243795055542</v>
      </c>
      <c r="F8" s="5">
        <f>0+'ST 1-4 Nat-orig ret (nos)52-15'!F8</f>
        <v>26.562272893041044</v>
      </c>
      <c r="G8" s="5">
        <f>'ST 5-8 Hatchery ret (nos) 52-15'!G8+'ST 1-4 Nat-orig ret (nos)52-15'!G8</f>
        <v>0.29065014285714286</v>
      </c>
      <c r="H8" s="5">
        <f>'ST 5-8 Hatchery ret (nos) 52-15'!H8+'ST 1-4 Nat-orig ret (nos)52-15'!H8</f>
        <v>5.9813722155814304</v>
      </c>
      <c r="I8" s="5">
        <f>'ST 5-8 Hatchery ret (nos) 52-15'!I8+'ST 1-4 Nat-orig ret (nos)52-15'!I8</f>
        <v>7.2708718312291589</v>
      </c>
      <c r="J8" s="5">
        <f>'ST 5-8 Hatchery ret (nos) 52-15'!J8+'ST 1-4 Nat-orig ret (nos)52-15'!J8</f>
        <v>1.3019509055027458</v>
      </c>
      <c r="K8" s="5">
        <f>'ST 5-8 Hatchery ret (nos) 52-15'!K8+'ST 1-4 Nat-orig ret (nos)52-15'!K8</f>
        <v>3.1884603918319154</v>
      </c>
      <c r="L8" s="5">
        <f>'ST 5-8 Hatchery ret (nos) 52-15'!L8+'ST 1-4 Nat-orig ret (nos)52-15'!L8</f>
        <v>11.453335152402946</v>
      </c>
      <c r="M8" s="5">
        <f>'ST 5-8 Hatchery ret (nos) 52-15'!M8+'ST 1-4 Nat-orig ret (nos)52-15'!M8</f>
        <v>3.7458375382980842</v>
      </c>
      <c r="N8" s="5">
        <f>'ST 5-8 Hatchery ret (nos) 52-15'!N8+'ST 1-4 Nat-orig ret (nos)52-15'!N8</f>
        <v>16.399999999999999</v>
      </c>
      <c r="O8" s="5">
        <f>'ST 5-8 Hatchery ret (nos) 52-15'!O8+'ST 1-4 Nat-orig ret (nos)52-15'!O8</f>
        <v>5.2944861474254674</v>
      </c>
      <c r="P8" s="5">
        <f t="shared" ref="P8:P69" si="0">SUM(B8:O8)</f>
        <v>336.52908688314653</v>
      </c>
      <c r="Q8" s="5"/>
      <c r="R8" s="4">
        <v>1953</v>
      </c>
      <c r="S8" s="5">
        <f>'ST 5-8 Hatchery ret (nos) 52-15'!S8+0</f>
        <v>0</v>
      </c>
      <c r="T8" s="5">
        <f>'ST 5-8 Hatchery ret (nos) 52-15'!T8+0</f>
        <v>2.9745208846338511</v>
      </c>
      <c r="U8" s="5">
        <f>'ST 5-8 Hatchery ret (nos) 52-15'!U8+'ST 1-4 Nat-orig ret (nos)52-15'!U8</f>
        <v>19.595100924725145</v>
      </c>
      <c r="V8" s="5">
        <f>0+'ST 1-4 Nat-orig ret (nos)52-15'!V8</f>
        <v>3.6722590072758456</v>
      </c>
      <c r="W8" s="5">
        <f>0+'ST 1-4 Nat-orig ret (nos)52-15'!W8</f>
        <v>2.0421576568774107</v>
      </c>
      <c r="X8" s="5">
        <f>'ST 5-8 Hatchery ret (nos) 52-15'!X8+'ST 1-4 Nat-orig ret (nos)52-15'!X8</f>
        <v>5.0738230819197581</v>
      </c>
      <c r="Y8" s="5">
        <f>'ST 5-8 Hatchery ret (nos) 52-15'!Y8+'ST 1-4 Nat-orig ret (nos)52-15'!Y8</f>
        <v>2.2627548016271817</v>
      </c>
      <c r="Z8" s="5">
        <f>'ST 5-8 Hatchery ret (nos) 52-15'!Z8+'ST 1-4 Nat-orig ret (nos)52-15'!Z8</f>
        <v>0.90695117664356484</v>
      </c>
      <c r="AA8" s="5">
        <f>'ST 5-8 Hatchery ret (nos) 52-15'!AA8+'ST 1-4 Nat-orig ret (nos)52-15'!AA8</f>
        <v>1.4377354176389718</v>
      </c>
      <c r="AB8" s="5">
        <f>'ST 5-8 Hatchery ret (nos) 52-15'!AB8+'ST 1-4 Nat-orig ret (nos)52-15'!AB8</f>
        <v>0.60748805218024571</v>
      </c>
      <c r="AC8" s="5">
        <f>'ST 5-8 Hatchery ret (nos) 52-15'!AC8+'ST 1-4 Nat-orig ret (nos)52-15'!AC8</f>
        <v>5.7287445409125644</v>
      </c>
      <c r="AD8" s="5">
        <f>'ST 5-8 Hatchery ret (nos) 52-15'!AD8+'ST 1-4 Nat-orig ret (nos)52-15'!AD8</f>
        <v>3.2475822060436865</v>
      </c>
      <c r="AE8" s="5">
        <f>'ST 5-8 Hatchery ret (nos) 52-15'!AE8+'ST 1-4 Nat-orig ret (nos)52-15'!AE8</f>
        <v>3.2910300427219559</v>
      </c>
      <c r="AF8" s="5">
        <f>'ST 5-8 Hatchery ret (nos) 52-15'!AF8+'ST 1-4 Nat-orig ret (nos)52-15'!AF8</f>
        <v>0.97327213634004073</v>
      </c>
      <c r="AG8" s="5">
        <f t="shared" ref="AG8:AG69" si="1">SUM(S8:AF8)</f>
        <v>51.813419929540224</v>
      </c>
      <c r="AI8" s="4">
        <v>1953</v>
      </c>
      <c r="AJ8" s="39">
        <v>0</v>
      </c>
      <c r="AK8" s="5">
        <f>'ST 5-8 Hatchery ret (nos) 52-15'!AK8</f>
        <v>0</v>
      </c>
      <c r="AL8" s="5">
        <f>'ST 5-8 Hatchery ret (nos) 52-15'!AL8+'ST 1-4 Nat-orig ret (nos)52-15'!AL8</f>
        <v>0.13067627815574256</v>
      </c>
      <c r="AM8" s="5">
        <f>'ST 5-8 Hatchery ret (nos) 52-15'!AM8+'ST 1-4 Nat-orig ret (nos)52-15'!AM8</f>
        <v>3.4952575589938286</v>
      </c>
      <c r="AN8" s="5">
        <f>'ST 5-8 Hatchery ret (nos) 52-15'!AN8+'ST 1-4 Nat-orig ret (nos)52-15'!AN8</f>
        <v>0.15290624067268999</v>
      </c>
      <c r="AO8" s="5">
        <f>'ST 5-8 Hatchery ret (nos) 52-15'!AO8+'ST 1-4 Nat-orig ret (nos)52-15'!AO8</f>
        <v>12.739788200763117</v>
      </c>
      <c r="AP8" s="5">
        <f>'ST 5-8 Hatchery ret (nos) 52-15'!AP8+'ST 1-4 Nat-orig ret (nos)52-15'!AP8</f>
        <v>0.684971</v>
      </c>
      <c r="AQ8" s="5">
        <f>'ST 5-8 Hatchery ret (nos) 52-15'!AQ8+'ST 1-4 Nat-orig ret (nos)52-15'!AQ8</f>
        <v>1.1128520566163691</v>
      </c>
      <c r="AR8" s="5">
        <f>'ST 5-8 Hatchery ret (nos) 52-15'!AR8+'ST 1-4 Nat-orig ret (nos)52-15'!AR8</f>
        <v>2.2860746861355357</v>
      </c>
      <c r="AS8" s="5">
        <f>'ST 5-8 Hatchery ret (nos) 52-15'!AS8+'ST 1-4 Nat-orig ret (nos)52-15'!AS8</f>
        <v>1.1977420769701803</v>
      </c>
      <c r="AT8" s="5">
        <f>'ST 5-8 Hatchery ret (nos) 52-15'!AT8+'ST 1-4 Nat-orig ret (nos)52-15'!AT8</f>
        <v>1.8416684500916445</v>
      </c>
      <c r="AU8" s="29">
        <f>'ST 5-8 Hatchery ret (nos) 52-15'!AU8+'ST 1-4 Nat-orig ret (nos)52-15'!AU8</f>
        <v>4.5843540000000003</v>
      </c>
      <c r="AV8" s="29">
        <f>'ST 5-8 Hatchery ret (nos) 52-15'!AV8+'ST 1-4 Nat-orig ret (nos)52-15'!AV8</f>
        <v>9.234356402509615</v>
      </c>
      <c r="AW8" s="29">
        <f>'ST 5-8 Hatchery ret (nos) 52-15'!AW8+'ST 1-4 Nat-orig ret (nos)52-15'!AW8</f>
        <v>0.46912266296912664</v>
      </c>
      <c r="AX8" s="29">
        <f t="shared" ref="AX8:AX70" si="2">SUM(AJ8:AW8)</f>
        <v>37.929769613877852</v>
      </c>
      <c r="AZ8" s="5">
        <f t="shared" ref="AZ8:AZ65" si="3">SUM(B8:O8)</f>
        <v>336.52908688314653</v>
      </c>
      <c r="BA8" s="5">
        <f t="shared" ref="BA8:BA65" si="4">SUM(S8:AF8)</f>
        <v>51.813419929540224</v>
      </c>
      <c r="BB8" s="5">
        <f t="shared" ref="BB8:BB65" si="5">SUM(AJ8:AW8)</f>
        <v>37.929769613877852</v>
      </c>
      <c r="BC8" s="5">
        <f t="shared" ref="BC8:BC65" si="6">AZ8+BA8+BB8</f>
        <v>426.27227642656459</v>
      </c>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c r="DE8" s="66"/>
      <c r="DF8" s="66"/>
      <c r="DG8" s="66"/>
      <c r="DH8" s="66"/>
      <c r="DI8" s="66"/>
      <c r="DJ8" s="66"/>
      <c r="DK8" s="66"/>
      <c r="DL8" s="66"/>
      <c r="DM8" s="66"/>
      <c r="DN8" s="66"/>
      <c r="DO8" s="66"/>
    </row>
    <row r="9" spans="1:119" s="8" customFormat="1" ht="15">
      <c r="A9" s="4">
        <v>1954</v>
      </c>
      <c r="B9" s="39">
        <v>0</v>
      </c>
      <c r="C9" s="5">
        <f>'ST 5-8 Hatchery ret (nos) 52-15'!C9+'ST 1-4 Nat-orig ret (nos)52-15'!C9</f>
        <v>1.6519378561051901</v>
      </c>
      <c r="D9" s="5">
        <f>'ST 5-8 Hatchery ret (nos) 52-15'!D9+'ST 1-4 Nat-orig ret (nos)52-15'!D9</f>
        <v>46.241212160583544</v>
      </c>
      <c r="E9" s="5">
        <f>0+'ST 1-4 Nat-orig ret (nos)52-15'!E9</f>
        <v>59.526900458842562</v>
      </c>
      <c r="F9" s="5">
        <f>0+'ST 1-4 Nat-orig ret (nos)52-15'!F9</f>
        <v>13.443397656812172</v>
      </c>
      <c r="G9" s="5">
        <f>'ST 5-8 Hatchery ret (nos) 52-15'!G9+'ST 1-4 Nat-orig ret (nos)52-15'!G9</f>
        <v>4.0461507142857149</v>
      </c>
      <c r="H9" s="5">
        <f>'ST 5-8 Hatchery ret (nos) 52-15'!H9+'ST 1-4 Nat-orig ret (nos)52-15'!H9</f>
        <v>4.774613254740335</v>
      </c>
      <c r="I9" s="5">
        <f>'ST 5-8 Hatchery ret (nos) 52-15'!I9+'ST 1-4 Nat-orig ret (nos)52-15'!I9</f>
        <v>10.919342919085739</v>
      </c>
      <c r="J9" s="5">
        <f>'ST 5-8 Hatchery ret (nos) 52-15'!J9+'ST 1-4 Nat-orig ret (nos)52-15'!J9</f>
        <v>4.6650065846394755</v>
      </c>
      <c r="K9" s="5">
        <f>'ST 5-8 Hatchery ret (nos) 52-15'!K9+'ST 1-4 Nat-orig ret (nos)52-15'!K9</f>
        <v>4.2953678828645865</v>
      </c>
      <c r="L9" s="5">
        <f>'ST 5-8 Hatchery ret (nos) 52-15'!L9+'ST 1-4 Nat-orig ret (nos)52-15'!L9</f>
        <v>18.35103344867429</v>
      </c>
      <c r="M9" s="5">
        <f>'ST 5-8 Hatchery ret (nos) 52-15'!M9+'ST 1-4 Nat-orig ret (nos)52-15'!M9</f>
        <v>8.724542542965299</v>
      </c>
      <c r="N9" s="5">
        <f>'ST 5-8 Hatchery ret (nos) 52-15'!N9+'ST 1-4 Nat-orig ret (nos)52-15'!N9</f>
        <v>3.1554726787337635</v>
      </c>
      <c r="O9" s="5">
        <f>'ST 5-8 Hatchery ret (nos) 52-15'!O9+'ST 1-4 Nat-orig ret (nos)52-15'!O9</f>
        <v>0</v>
      </c>
      <c r="P9" s="5">
        <f t="shared" si="0"/>
        <v>179.7949781583327</v>
      </c>
      <c r="Q9" s="5"/>
      <c r="R9" s="4">
        <v>1954</v>
      </c>
      <c r="S9" s="5">
        <f>'ST 5-8 Hatchery ret (nos) 52-15'!S9+0</f>
        <v>0</v>
      </c>
      <c r="T9" s="5">
        <f>'ST 5-8 Hatchery ret (nos) 52-15'!T9+0</f>
        <v>5.231612662693891</v>
      </c>
      <c r="U9" s="5">
        <f>'ST 5-8 Hatchery ret (nos) 52-15'!U9+'ST 1-4 Nat-orig ret (nos)52-15'!U9</f>
        <v>28.349100026978398</v>
      </c>
      <c r="V9" s="5">
        <f>0+'ST 1-4 Nat-orig ret (nos)52-15'!V9</f>
        <v>7.4097064838099547</v>
      </c>
      <c r="W9" s="5">
        <f>0+'ST 1-4 Nat-orig ret (nos)52-15'!W9</f>
        <v>3.5703951613112594</v>
      </c>
      <c r="X9" s="5">
        <f>'ST 5-8 Hatchery ret (nos) 52-15'!X9+'ST 1-4 Nat-orig ret (nos)52-15'!X9</f>
        <v>5.4498858741109126</v>
      </c>
      <c r="Y9" s="5">
        <f>'ST 5-8 Hatchery ret (nos) 52-15'!Y9+'ST 1-4 Nat-orig ret (nos)52-15'!Y9</f>
        <v>2.1149069599092605</v>
      </c>
      <c r="Z9" s="5">
        <f>'ST 5-8 Hatchery ret (nos) 52-15'!Z9+'ST 1-4 Nat-orig ret (nos)52-15'!Z9</f>
        <v>1.730723673767286</v>
      </c>
      <c r="AA9" s="5">
        <f>'ST 5-8 Hatchery ret (nos) 52-15'!AA9+'ST 1-4 Nat-orig ret (nos)52-15'!AA9</f>
        <v>1.9261448572686295</v>
      </c>
      <c r="AB9" s="5">
        <f>'ST 5-8 Hatchery ret (nos) 52-15'!AB9+'ST 1-4 Nat-orig ret (nos)52-15'!AB9</f>
        <v>0.69496063088074445</v>
      </c>
      <c r="AC9" s="5">
        <f>'ST 5-8 Hatchery ret (nos) 52-15'!AC9+'ST 1-4 Nat-orig ret (nos)52-15'!AC9</f>
        <v>6.5695222563199183</v>
      </c>
      <c r="AD9" s="5">
        <f>'ST 5-8 Hatchery ret (nos) 52-15'!AD9+'ST 1-4 Nat-orig ret (nos)52-15'!AD9</f>
        <v>3.892184860938023</v>
      </c>
      <c r="AE9" s="5">
        <f>'ST 5-8 Hatchery ret (nos) 52-15'!AE9+'ST 1-4 Nat-orig ret (nos)52-15'!AE9</f>
        <v>3.8064242475111003</v>
      </c>
      <c r="AF9" s="5">
        <f>'ST 5-8 Hatchery ret (nos) 52-15'!AF9+'ST 1-4 Nat-orig ret (nos)52-15'!AF9</f>
        <v>1.3595892478070231</v>
      </c>
      <c r="AG9" s="5">
        <f t="shared" si="1"/>
        <v>72.105156943306412</v>
      </c>
      <c r="AI9" s="4">
        <v>1954</v>
      </c>
      <c r="AJ9" s="39">
        <v>0</v>
      </c>
      <c r="AK9" s="5">
        <f>'ST 5-8 Hatchery ret (nos) 52-15'!AK9</f>
        <v>0</v>
      </c>
      <c r="AL9" s="5">
        <f>'ST 5-8 Hatchery ret (nos) 52-15'!AL9+'ST 1-4 Nat-orig ret (nos)52-15'!AL9</f>
        <v>0.18173875016188151</v>
      </c>
      <c r="AM9" s="5">
        <f>'ST 5-8 Hatchery ret (nos) 52-15'!AM9+'ST 1-4 Nat-orig ret (nos)52-15'!AM9</f>
        <v>4.0826575709441357</v>
      </c>
      <c r="AN9" s="5">
        <f>'ST 5-8 Hatchery ret (nos) 52-15'!AN9+'ST 1-4 Nat-orig ret (nos)52-15'!AN9</f>
        <v>0.99106707139480676</v>
      </c>
      <c r="AO9" s="5">
        <f>'ST 5-8 Hatchery ret (nos) 52-15'!AO9+'ST 1-4 Nat-orig ret (nos)52-15'!AO9</f>
        <v>10.533775602964319</v>
      </c>
      <c r="AP9" s="5">
        <f>'ST 5-8 Hatchery ret (nos) 52-15'!AP9+'ST 1-4 Nat-orig ret (nos)52-15'!AP9</f>
        <v>0.55443100000000001</v>
      </c>
      <c r="AQ9" s="5">
        <f>'ST 5-8 Hatchery ret (nos) 52-15'!AQ9+'ST 1-4 Nat-orig ret (nos)52-15'!AQ9</f>
        <v>1.1263070792032994</v>
      </c>
      <c r="AR9" s="5">
        <f>'ST 5-8 Hatchery ret (nos) 52-15'!AR9+'ST 1-4 Nat-orig ret (nos)52-15'!AR9</f>
        <v>2.0001127960970444</v>
      </c>
      <c r="AS9" s="5">
        <f>'ST 5-8 Hatchery ret (nos) 52-15'!AS9+'ST 1-4 Nat-orig ret (nos)52-15'!AS9</f>
        <v>1.8369796351838874</v>
      </c>
      <c r="AT9" s="5">
        <f>'ST 5-8 Hatchery ret (nos) 52-15'!AT9+'ST 1-4 Nat-orig ret (nos)52-15'!AT9</f>
        <v>1.632546130171056</v>
      </c>
      <c r="AU9" s="29">
        <f>'ST 5-8 Hatchery ret (nos) 52-15'!AU9+'ST 1-4 Nat-orig ret (nos)52-15'!AU9</f>
        <v>2.1065689399646286</v>
      </c>
      <c r="AV9" s="29">
        <f>'ST 5-8 Hatchery ret (nos) 52-15'!AV9+'ST 1-4 Nat-orig ret (nos)52-15'!AV9</f>
        <v>16.37247193456821</v>
      </c>
      <c r="AW9" s="29">
        <f>'ST 5-8 Hatchery ret (nos) 52-15'!AW9+'ST 1-4 Nat-orig ret (nos)52-15'!AW9</f>
        <v>0.78460084836137245</v>
      </c>
      <c r="AX9" s="29">
        <f t="shared" si="2"/>
        <v>42.203257359014643</v>
      </c>
      <c r="AZ9" s="5">
        <f t="shared" si="3"/>
        <v>179.7949781583327</v>
      </c>
      <c r="BA9" s="5">
        <f t="shared" si="4"/>
        <v>72.105156943306412</v>
      </c>
      <c r="BB9" s="5">
        <f t="shared" si="5"/>
        <v>42.203257359014643</v>
      </c>
      <c r="BC9" s="5">
        <f t="shared" si="6"/>
        <v>294.10339246065377</v>
      </c>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row>
    <row r="10" spans="1:119" s="8" customFormat="1" ht="15">
      <c r="A10" s="4">
        <v>1955</v>
      </c>
      <c r="B10" s="39">
        <v>0</v>
      </c>
      <c r="C10" s="5">
        <f>'ST 5-8 Hatchery ret (nos) 52-15'!C10+'ST 1-4 Nat-orig ret (nos)52-15'!C10</f>
        <v>4.1583277490286479</v>
      </c>
      <c r="D10" s="5">
        <f>'ST 5-8 Hatchery ret (nos) 52-15'!D10+'ST 1-4 Nat-orig ret (nos)52-15'!D10</f>
        <v>78.635926166181974</v>
      </c>
      <c r="E10" s="5">
        <f>0+'ST 1-4 Nat-orig ret (nos)52-15'!E10</f>
        <v>117.27707519463155</v>
      </c>
      <c r="F10" s="5">
        <f>0+'ST 1-4 Nat-orig ret (nos)52-15'!F10</f>
        <v>28.46782821835421</v>
      </c>
      <c r="G10" s="5">
        <f>'ST 5-8 Hatchery ret (nos) 52-15'!G10+'ST 1-4 Nat-orig ret (nos)52-15'!G10</f>
        <v>0.29065014285714286</v>
      </c>
      <c r="H10" s="5">
        <f>'ST 5-8 Hatchery ret (nos) 52-15'!H10+'ST 1-4 Nat-orig ret (nos)52-15'!H10</f>
        <v>5.6229723734590724</v>
      </c>
      <c r="I10" s="5">
        <f>'ST 5-8 Hatchery ret (nos) 52-15'!I10+'ST 1-4 Nat-orig ret (nos)52-15'!I10</f>
        <v>13.431398363793075</v>
      </c>
      <c r="J10" s="5">
        <f>'ST 5-8 Hatchery ret (nos) 52-15'!J10+'ST 1-4 Nat-orig ret (nos)52-15'!J10</f>
        <v>2.668393945929517</v>
      </c>
      <c r="K10" s="5">
        <f>'ST 5-8 Hatchery ret (nos) 52-15'!K10+'ST 1-4 Nat-orig ret (nos)52-15'!K10</f>
        <v>4.2953678828645865</v>
      </c>
      <c r="L10" s="5">
        <f>'ST 5-8 Hatchery ret (nos) 52-15'!L10+'ST 1-4 Nat-orig ret (nos)52-15'!L10</f>
        <v>19.066372374154682</v>
      </c>
      <c r="M10" s="5">
        <f>'ST 5-8 Hatchery ret (nos) 52-15'!M10+'ST 1-4 Nat-orig ret (nos)52-15'!M10</f>
        <v>3.7757229414826878</v>
      </c>
      <c r="N10" s="5">
        <f>'ST 5-8 Hatchery ret (nos) 52-15'!N10+'ST 1-4 Nat-orig ret (nos)52-15'!N10</f>
        <v>12.902004887523946</v>
      </c>
      <c r="O10" s="5">
        <f>'ST 5-8 Hatchery ret (nos) 52-15'!O10+'ST 1-4 Nat-orig ret (nos)52-15'!O10</f>
        <v>3.8209637588740244</v>
      </c>
      <c r="P10" s="5">
        <f t="shared" si="0"/>
        <v>294.41300399913513</v>
      </c>
      <c r="Q10" s="5"/>
      <c r="R10" s="4">
        <v>1955</v>
      </c>
      <c r="S10" s="5">
        <f>'ST 5-8 Hatchery ret (nos) 52-15'!S10+0</f>
        <v>0</v>
      </c>
      <c r="T10" s="5">
        <f>'ST 5-8 Hatchery ret (nos) 52-15'!T10+0</f>
        <v>4.4678048152674323</v>
      </c>
      <c r="U10" s="5">
        <f>'ST 5-8 Hatchery ret (nos) 52-15'!U10+'ST 1-4 Nat-orig ret (nos)52-15'!U10</f>
        <v>38.882017175994235</v>
      </c>
      <c r="V10" s="5">
        <f>0+'ST 1-4 Nat-orig ret (nos)52-15'!V10</f>
        <v>10.49959906751274</v>
      </c>
      <c r="W10" s="5">
        <f>0+'ST 1-4 Nat-orig ret (nos)52-15'!W10</f>
        <v>7.3903596726275191</v>
      </c>
      <c r="X10" s="5">
        <f>'ST 5-8 Hatchery ret (nos) 52-15'!X10+'ST 1-4 Nat-orig ret (nos)52-15'!X10</f>
        <v>4.6393004985874473</v>
      </c>
      <c r="Y10" s="5">
        <f>'ST 5-8 Hatchery ret (nos) 52-15'!Y10+'ST 1-4 Nat-orig ret (nos)52-15'!Y10</f>
        <v>1.5527500561746017</v>
      </c>
      <c r="Z10" s="5">
        <f>'ST 5-8 Hatchery ret (nos) 52-15'!Z10+'ST 1-4 Nat-orig ret (nos)52-15'!Z10</f>
        <v>0.82394100082874033</v>
      </c>
      <c r="AA10" s="5">
        <f>'ST 5-8 Hatchery ret (nos) 52-15'!AA10+'ST 1-4 Nat-orig ret (nos)52-15'!AA10</f>
        <v>0.95732524360867821</v>
      </c>
      <c r="AB10" s="5">
        <f>'ST 5-8 Hatchery ret (nos) 52-15'!AB10+'ST 1-4 Nat-orig ret (nos)52-15'!AB10</f>
        <v>0.69496063088074445</v>
      </c>
      <c r="AC10" s="5">
        <f>'ST 5-8 Hatchery ret (nos) 52-15'!AC10+'ST 1-4 Nat-orig ret (nos)52-15'!AC10</f>
        <v>3.1220688952758513</v>
      </c>
      <c r="AD10" s="5">
        <f>'ST 5-8 Hatchery ret (nos) 52-15'!AD10+'ST 1-4 Nat-orig ret (nos)52-15'!AD10</f>
        <v>1.2539022494892291</v>
      </c>
      <c r="AE10" s="5">
        <f>'ST 5-8 Hatchery ret (nos) 52-15'!AE10+'ST 1-4 Nat-orig ret (nos)52-15'!AE10</f>
        <v>1.6882740374366427</v>
      </c>
      <c r="AF10" s="5">
        <f>'ST 5-8 Hatchery ret (nos) 52-15'!AF10+'ST 1-4 Nat-orig ret (nos)52-15'!AF10</f>
        <v>0.82618409244384194</v>
      </c>
      <c r="AG10" s="5">
        <f t="shared" si="1"/>
        <v>76.798487436127701</v>
      </c>
      <c r="AI10" s="4">
        <v>1955</v>
      </c>
      <c r="AJ10" s="39">
        <v>0</v>
      </c>
      <c r="AK10" s="5">
        <f>'ST 5-8 Hatchery ret (nos) 52-15'!AK10</f>
        <v>0</v>
      </c>
      <c r="AL10" s="5">
        <f>'ST 5-8 Hatchery ret (nos) 52-15'!AL10+'ST 1-4 Nat-orig ret (nos)52-15'!AL10</f>
        <v>0.396250861725435</v>
      </c>
      <c r="AM10" s="5">
        <f>'ST 5-8 Hatchery ret (nos) 52-15'!AM10+'ST 1-4 Nat-orig ret (nos)52-15'!AM10</f>
        <v>6.9086150248944378</v>
      </c>
      <c r="AN10" s="5">
        <f>'ST 5-8 Hatchery ret (nos) 52-15'!AN10+'ST 1-4 Nat-orig ret (nos)52-15'!AN10</f>
        <v>4.1538527076742513</v>
      </c>
      <c r="AO10" s="5">
        <f>'ST 5-8 Hatchery ret (nos) 52-15'!AO10+'ST 1-4 Nat-orig ret (nos)52-15'!AO10</f>
        <v>10.247791018956745</v>
      </c>
      <c r="AP10" s="5">
        <f>'ST 5-8 Hatchery ret (nos) 52-15'!AP10+'ST 1-4 Nat-orig ret (nos)52-15'!AP10</f>
        <v>0.80669199999999996</v>
      </c>
      <c r="AQ10" s="5">
        <f>'ST 5-8 Hatchery ret (nos) 52-15'!AQ10+'ST 1-4 Nat-orig ret (nos)52-15'!AQ10</f>
        <v>0.87753935767618896</v>
      </c>
      <c r="AR10" s="5">
        <f>'ST 5-8 Hatchery ret (nos) 52-15'!AR10+'ST 1-4 Nat-orig ret (nos)52-15'!AR10</f>
        <v>1.7794746176967868</v>
      </c>
      <c r="AS10" s="5">
        <f>'ST 5-8 Hatchery ret (nos) 52-15'!AS10+'ST 1-4 Nat-orig ret (nos)52-15'!AS10</f>
        <v>1.2836105836725142</v>
      </c>
      <c r="AT10" s="5">
        <f>'ST 5-8 Hatchery ret (nos) 52-15'!AT10+'ST 1-4 Nat-orig ret (nos)52-15'!AT10</f>
        <v>0.99991287962183162</v>
      </c>
      <c r="AU10" s="29">
        <f>'ST 5-8 Hatchery ret (nos) 52-15'!AU10+'ST 1-4 Nat-orig ret (nos)52-15'!AU10</f>
        <v>2.1191532251643248</v>
      </c>
      <c r="AV10" s="29">
        <f>'ST 5-8 Hatchery ret (nos) 52-15'!AV10+'ST 1-4 Nat-orig ret (nos)52-15'!AV10</f>
        <v>6.5550889512100667</v>
      </c>
      <c r="AW10" s="29">
        <f>'ST 5-8 Hatchery ret (nos) 52-15'!AW10+'ST 1-4 Nat-orig ret (nos)52-15'!AW10</f>
        <v>0.25361660406164582</v>
      </c>
      <c r="AX10" s="29">
        <f t="shared" si="2"/>
        <v>36.381597832354231</v>
      </c>
      <c r="AZ10" s="5">
        <f t="shared" si="3"/>
        <v>294.41300399913513</v>
      </c>
      <c r="BA10" s="5">
        <f t="shared" si="4"/>
        <v>76.798487436127701</v>
      </c>
      <c r="BB10" s="5">
        <f t="shared" si="5"/>
        <v>36.381597832354231</v>
      </c>
      <c r="BC10" s="5">
        <f t="shared" si="6"/>
        <v>407.59308926761707</v>
      </c>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row>
    <row r="11" spans="1:119" s="8" customFormat="1" ht="15">
      <c r="A11" s="4">
        <v>1956</v>
      </c>
      <c r="B11" s="39">
        <v>0</v>
      </c>
      <c r="C11" s="5">
        <f>'ST 5-8 Hatchery ret (nos) 52-15'!C11+'ST 1-4 Nat-orig ret (nos)52-15'!C11</f>
        <v>3.6334798111868007</v>
      </c>
      <c r="D11" s="5">
        <f>'ST 5-8 Hatchery ret (nos) 52-15'!D11+'ST 1-4 Nat-orig ret (nos)52-15'!D11</f>
        <v>105.00508742938126</v>
      </c>
      <c r="E11" s="5">
        <f>0+'ST 1-4 Nat-orig ret (nos)52-15'!E11</f>
        <v>85.055381386333408</v>
      </c>
      <c r="F11" s="5">
        <f>0+'ST 1-4 Nat-orig ret (nos)52-15'!F11</f>
        <v>4.4394883124516129</v>
      </c>
      <c r="G11" s="5">
        <f>'ST 5-8 Hatchery ret (nos) 52-15'!G11+'ST 1-4 Nat-orig ret (nos)52-15'!G11</f>
        <v>4.0461507142857149</v>
      </c>
      <c r="H11" s="5">
        <f>'ST 5-8 Hatchery ret (nos) 52-15'!H11+'ST 1-4 Nat-orig ret (nos)52-15'!H11</f>
        <v>5.9760943323372562</v>
      </c>
      <c r="I11" s="5">
        <f>'ST 5-8 Hatchery ret (nos) 52-15'!I11+'ST 1-4 Nat-orig ret (nos)52-15'!I11</f>
        <v>5.0580946639002429</v>
      </c>
      <c r="J11" s="5">
        <f>'ST 5-8 Hatchery ret (nos) 52-15'!J11+'ST 1-4 Nat-orig ret (nos)52-15'!J11</f>
        <v>3.5666172657248181</v>
      </c>
      <c r="K11" s="5">
        <f>'ST 5-8 Hatchery ret (nos) 52-15'!K11+'ST 1-4 Nat-orig ret (nos)52-15'!K11</f>
        <v>5.9169306848805672</v>
      </c>
      <c r="L11" s="5">
        <f>'ST 5-8 Hatchery ret (nos) 52-15'!L11+'ST 1-4 Nat-orig ret (nos)52-15'!L11</f>
        <v>26.243603567482182</v>
      </c>
      <c r="M11" s="5">
        <f>'ST 5-8 Hatchery ret (nos) 52-15'!M11+'ST 1-4 Nat-orig ret (nos)52-15'!M11</f>
        <v>9.5461544876758495</v>
      </c>
      <c r="N11" s="5">
        <f>'ST 5-8 Hatchery ret (nos) 52-15'!N11+'ST 1-4 Nat-orig ret (nos)52-15'!N11</f>
        <v>2.3264381052986196</v>
      </c>
      <c r="O11" s="5">
        <f>'ST 5-8 Hatchery ret (nos) 52-15'!O11+'ST 1-4 Nat-orig ret (nos)52-15'!O11</f>
        <v>0</v>
      </c>
      <c r="P11" s="5">
        <f t="shared" si="0"/>
        <v>260.81352076093833</v>
      </c>
      <c r="Q11" s="5"/>
      <c r="R11" s="4">
        <v>1956</v>
      </c>
      <c r="S11" s="5">
        <f>'ST 5-8 Hatchery ret (nos) 52-15'!S11+0</f>
        <v>0</v>
      </c>
      <c r="T11" s="5">
        <f>'ST 5-8 Hatchery ret (nos) 52-15'!T11+0</f>
        <v>3.1872170904850452</v>
      </c>
      <c r="U11" s="5">
        <f>'ST 5-8 Hatchery ret (nos) 52-15'!U11+'ST 1-4 Nat-orig ret (nos)52-15'!U11</f>
        <v>44.811971101646094</v>
      </c>
      <c r="V11" s="5">
        <f>0+'ST 1-4 Nat-orig ret (nos)52-15'!V11</f>
        <v>7.0768728069470992</v>
      </c>
      <c r="W11" s="5">
        <f>0+'ST 1-4 Nat-orig ret (nos)52-15'!W11</f>
        <v>7.2401559992632398</v>
      </c>
      <c r="X11" s="5">
        <f>'ST 5-8 Hatchery ret (nos) 52-15'!X11+'ST 1-4 Nat-orig ret (nos)52-15'!X11</f>
        <v>5.4186012765701594</v>
      </c>
      <c r="Y11" s="5">
        <f>'ST 5-8 Hatchery ret (nos) 52-15'!Y11+'ST 1-4 Nat-orig ret (nos)52-15'!Y11</f>
        <v>2.484154137615842</v>
      </c>
      <c r="Z11" s="5">
        <f>'ST 5-8 Hatchery ret (nos) 52-15'!Z11+'ST 1-4 Nat-orig ret (nos)52-15'!Z11</f>
        <v>1.1013676634283305</v>
      </c>
      <c r="AA11" s="5">
        <f>'ST 5-8 Hatchery ret (nos) 52-15'!AA11+'ST 1-4 Nat-orig ret (nos)52-15'!AA11</f>
        <v>2.1128162958019963</v>
      </c>
      <c r="AB11" s="5">
        <f>'ST 5-8 Hatchery ret (nos) 52-15'!AB11+'ST 1-4 Nat-orig ret (nos)52-15'!AB11</f>
        <v>0.78243320958124307</v>
      </c>
      <c r="AC11" s="5">
        <f>'ST 5-8 Hatchery ret (nos) 52-15'!AC11+'ST 1-4 Nat-orig ret (nos)52-15'!AC11</f>
        <v>4.6835369135844571</v>
      </c>
      <c r="AD11" s="5">
        <f>'ST 5-8 Hatchery ret (nos) 52-15'!AD11+'ST 1-4 Nat-orig ret (nos)52-15'!AD11</f>
        <v>2.3231647339409256</v>
      </c>
      <c r="AE11" s="5">
        <f>'ST 5-8 Hatchery ret (nos) 52-15'!AE11+'ST 1-4 Nat-orig ret (nos)52-15'!AE11</f>
        <v>1.7326110611261683</v>
      </c>
      <c r="AF11" s="5">
        <f>'ST 5-8 Hatchery ret (nos) 52-15'!AF11+'ST 1-4 Nat-orig ret (nos)52-15'!AF11</f>
        <v>0.54811618407235896</v>
      </c>
      <c r="AG11" s="5">
        <f t="shared" si="1"/>
        <v>83.503018474062955</v>
      </c>
      <c r="AI11" s="4">
        <v>1956</v>
      </c>
      <c r="AJ11" s="39">
        <v>0</v>
      </c>
      <c r="AK11" s="5">
        <f>'ST 5-8 Hatchery ret (nos) 52-15'!AK11</f>
        <v>0</v>
      </c>
      <c r="AL11" s="5">
        <f>'ST 5-8 Hatchery ret (nos) 52-15'!AL11+'ST 1-4 Nat-orig ret (nos)52-15'!AL11</f>
        <v>0.31272260045580974</v>
      </c>
      <c r="AM11" s="5">
        <f>'ST 5-8 Hatchery ret (nos) 52-15'!AM11+'ST 1-4 Nat-orig ret (nos)52-15'!AM11</f>
        <v>5.5689585975539035</v>
      </c>
      <c r="AN11" s="5">
        <f>'ST 5-8 Hatchery ret (nos) 52-15'!AN11+'ST 1-4 Nat-orig ret (nos)52-15'!AN11</f>
        <v>3.5082922001180781</v>
      </c>
      <c r="AO11" s="5">
        <f>'ST 5-8 Hatchery ret (nos) 52-15'!AO11+'ST 1-4 Nat-orig ret (nos)52-15'!AO11</f>
        <v>27.096586959741895</v>
      </c>
      <c r="AP11" s="5">
        <f>'ST 5-8 Hatchery ret (nos) 52-15'!AP11+'ST 1-4 Nat-orig ret (nos)52-15'!AP11</f>
        <v>1.439813</v>
      </c>
      <c r="AQ11" s="5">
        <f>'ST 5-8 Hatchery ret (nos) 52-15'!AQ11+'ST 1-4 Nat-orig ret (nos)52-15'!AQ11</f>
        <v>1.0362507926305562</v>
      </c>
      <c r="AR11" s="5">
        <f>'ST 5-8 Hatchery ret (nos) 52-15'!AR11+'ST 1-4 Nat-orig ret (nos)52-15'!AR11</f>
        <v>2.1077029999999999</v>
      </c>
      <c r="AS11" s="5">
        <f>'ST 5-8 Hatchery ret (nos) 52-15'!AS11+'ST 1-4 Nat-orig ret (nos)52-15'!AS11</f>
        <v>1.3578689144910865</v>
      </c>
      <c r="AT11" s="5">
        <f>'ST 5-8 Hatchery ret (nos) 52-15'!AT11+'ST 1-4 Nat-orig ret (nos)52-15'!AT11</f>
        <v>1.22395501879317</v>
      </c>
      <c r="AU11" s="29">
        <f>'ST 5-8 Hatchery ret (nos) 52-15'!AU11+'ST 1-4 Nat-orig ret (nos)52-15'!AU11</f>
        <v>2.8619704901170993</v>
      </c>
      <c r="AV11" s="29">
        <f>'ST 5-8 Hatchery ret (nos) 52-15'!AV11+'ST 1-4 Nat-orig ret (nos)52-15'!AV11</f>
        <v>6.2832723715038075</v>
      </c>
      <c r="AW11" s="29">
        <f>'ST 5-8 Hatchery ret (nos) 52-15'!AW11+'ST 1-4 Nat-orig ret (nos)52-15'!AW11</f>
        <v>0.24227417990862055</v>
      </c>
      <c r="AX11" s="29">
        <f t="shared" si="2"/>
        <v>53.039668125314023</v>
      </c>
      <c r="AZ11" s="5">
        <f t="shared" si="3"/>
        <v>260.81352076093833</v>
      </c>
      <c r="BA11" s="5">
        <f t="shared" si="4"/>
        <v>83.503018474062955</v>
      </c>
      <c r="BB11" s="5">
        <f t="shared" si="5"/>
        <v>53.039668125314023</v>
      </c>
      <c r="BC11" s="5">
        <f t="shared" si="6"/>
        <v>397.35620736031535</v>
      </c>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row>
    <row r="12" spans="1:119" s="8" customFormat="1" ht="15">
      <c r="A12" s="4">
        <v>1957</v>
      </c>
      <c r="B12" s="39">
        <v>0</v>
      </c>
      <c r="C12" s="5">
        <f>'ST 5-8 Hatchery ret (nos) 52-15'!C12+'ST 1-4 Nat-orig ret (nos)52-15'!C12</f>
        <v>2.4148602470475913</v>
      </c>
      <c r="D12" s="5">
        <f>'ST 5-8 Hatchery ret (nos) 52-15'!D12+'ST 1-4 Nat-orig ret (nos)52-15'!D12</f>
        <v>68.698354199575803</v>
      </c>
      <c r="E12" s="5">
        <f>0+'ST 1-4 Nat-orig ret (nos)52-15'!E12</f>
        <v>168.91124996464009</v>
      </c>
      <c r="F12" s="5">
        <f>0+'ST 1-4 Nat-orig ret (nos)52-15'!F12</f>
        <v>78.790918428627847</v>
      </c>
      <c r="G12" s="5">
        <f>'ST 5-8 Hatchery ret (nos) 52-15'!G12+'ST 1-4 Nat-orig ret (nos)52-15'!G12</f>
        <v>0.29065014285714286</v>
      </c>
      <c r="H12" s="5">
        <f>'ST 5-8 Hatchery ret (nos) 52-15'!H12+'ST 1-4 Nat-orig ret (nos)52-15'!H12</f>
        <v>2.7013246879882815</v>
      </c>
      <c r="I12" s="5">
        <f>'ST 5-8 Hatchery ret (nos) 52-15'!I12+'ST 1-4 Nat-orig ret (nos)52-15'!I12</f>
        <v>6.7368664603908268</v>
      </c>
      <c r="J12" s="5">
        <f>'ST 5-8 Hatchery ret (nos) 52-15'!J12+'ST 1-4 Nat-orig ret (nos)52-15'!J12</f>
        <v>0.80400149768864704</v>
      </c>
      <c r="K12" s="5">
        <f>'ST 5-8 Hatchery ret (nos) 52-15'!K12+'ST 1-4 Nat-orig ret (nos)52-15'!K12</f>
        <v>1.4925677310687138</v>
      </c>
      <c r="L12" s="5">
        <f>'ST 5-8 Hatchery ret (nos) 52-15'!L12+'ST 1-4 Nat-orig ret (nos)52-15'!L12</f>
        <v>14.82024793260072</v>
      </c>
      <c r="M12" s="5">
        <f>'ST 5-8 Hatchery ret (nos) 52-15'!M12+'ST 1-4 Nat-orig ret (nos)52-15'!M12</f>
        <v>4.9745722406632451</v>
      </c>
      <c r="N12" s="5">
        <f>'ST 5-8 Hatchery ret (nos) 52-15'!N12+'ST 1-4 Nat-orig ret (nos)52-15'!N12</f>
        <v>8.4020236424117041</v>
      </c>
      <c r="O12" s="5">
        <f>'ST 5-8 Hatchery ret (nos) 52-15'!O12+'ST 1-4 Nat-orig ret (nos)52-15'!O12</f>
        <v>2.9963581090633982</v>
      </c>
      <c r="P12" s="5">
        <f t="shared" si="0"/>
        <v>362.03399528462398</v>
      </c>
      <c r="Q12" s="5"/>
      <c r="R12" s="4">
        <v>1957</v>
      </c>
      <c r="S12" s="5">
        <f>'ST 5-8 Hatchery ret (nos) 52-15'!S12+0</f>
        <v>0</v>
      </c>
      <c r="T12" s="5">
        <f>'ST 5-8 Hatchery ret (nos) 52-15'!T12+0</f>
        <v>5.9560481523269937</v>
      </c>
      <c r="U12" s="5">
        <f>'ST 5-8 Hatchery ret (nos) 52-15'!U12+'ST 1-4 Nat-orig ret (nos)52-15'!U12</f>
        <v>28.987419153510203</v>
      </c>
      <c r="V12" s="5">
        <f>0+'ST 1-4 Nat-orig ret (nos)52-15'!V12</f>
        <v>2.4412959434216761</v>
      </c>
      <c r="W12" s="5">
        <f>0+'ST 1-4 Nat-orig ret (nos)52-15'!W12</f>
        <v>3.3675489061647474</v>
      </c>
      <c r="X12" s="5">
        <f>'ST 5-8 Hatchery ret (nos) 52-15'!X12+'ST 1-4 Nat-orig ret (nos)52-15'!X12</f>
        <v>4.9815305377469592</v>
      </c>
      <c r="Y12" s="5">
        <f>'ST 5-8 Hatchery ret (nos) 52-15'!Y12+'ST 1-4 Nat-orig ret (nos)52-15'!Y12</f>
        <v>2.0763812828780517</v>
      </c>
      <c r="Z12" s="5">
        <f>'ST 5-8 Hatchery ret (nos) 52-15'!Z12+'ST 1-4 Nat-orig ret (nos)52-15'!Z12</f>
        <v>1.6836699613078772</v>
      </c>
      <c r="AA12" s="5">
        <f>'ST 5-8 Hatchery ret (nos) 52-15'!AA12+'ST 1-4 Nat-orig ret (nos)52-15'!AA12</f>
        <v>2.7571339875794445</v>
      </c>
      <c r="AB12" s="5">
        <f>'ST 5-8 Hatchery ret (nos) 52-15'!AB12+'ST 1-4 Nat-orig ret (nos)52-15'!AB12</f>
        <v>0.99549266505837042</v>
      </c>
      <c r="AC12" s="5">
        <f>'ST 5-8 Hatchery ret (nos) 52-15'!AC12+'ST 1-4 Nat-orig ret (nos)52-15'!AC12</f>
        <v>5.5715026581067066</v>
      </c>
      <c r="AD12" s="5">
        <f>'ST 5-8 Hatchery ret (nos) 52-15'!AD12+'ST 1-4 Nat-orig ret (nos)52-15'!AD12</f>
        <v>2.9935788007463087</v>
      </c>
      <c r="AE12" s="5">
        <f>'ST 5-8 Hatchery ret (nos) 52-15'!AE12+'ST 1-4 Nat-orig ret (nos)52-15'!AE12</f>
        <v>2.827598338292435</v>
      </c>
      <c r="AF12" s="5">
        <f>'ST 5-8 Hatchery ret (nos) 52-15'!AF12+'ST 1-4 Nat-orig ret (nos)52-15'!AF12</f>
        <v>0.57095335235702349</v>
      </c>
      <c r="AG12" s="5">
        <f t="shared" si="1"/>
        <v>65.210153739496803</v>
      </c>
      <c r="AI12" s="4">
        <v>1957</v>
      </c>
      <c r="AJ12" s="39">
        <v>0</v>
      </c>
      <c r="AK12" s="5">
        <f>'ST 5-8 Hatchery ret (nos) 52-15'!AK12</f>
        <v>0</v>
      </c>
      <c r="AL12" s="5">
        <f>'ST 5-8 Hatchery ret (nos) 52-15'!AL12+'ST 1-4 Nat-orig ret (nos)52-15'!AL12</f>
        <v>1.2126644620236675</v>
      </c>
      <c r="AM12" s="5">
        <f>'ST 5-8 Hatchery ret (nos) 52-15'!AM12+'ST 1-4 Nat-orig ret (nos)52-15'!AM12</f>
        <v>10.172075530206898</v>
      </c>
      <c r="AN12" s="5">
        <f>'ST 5-8 Hatchery ret (nos) 52-15'!AN12+'ST 1-4 Nat-orig ret (nos)52-15'!AN12</f>
        <v>4.1461560163275371</v>
      </c>
      <c r="AO12" s="5">
        <f>'ST 5-8 Hatchery ret (nos) 52-15'!AO12+'ST 1-4 Nat-orig ret (nos)52-15'!AO12</f>
        <v>20.164002518104425</v>
      </c>
      <c r="AP12" s="5">
        <f>'ST 5-8 Hatchery ret (nos) 52-15'!AP12+'ST 1-4 Nat-orig ret (nos)52-15'!AP12</f>
        <v>0.823438</v>
      </c>
      <c r="AQ12" s="5">
        <f>'ST 5-8 Hatchery ret (nos) 52-15'!AQ12+'ST 1-4 Nat-orig ret (nos)52-15'!AQ12</f>
        <v>0.97616376865236365</v>
      </c>
      <c r="AR12" s="5">
        <f>'ST 5-8 Hatchery ret (nos) 52-15'!AR12+'ST 1-4 Nat-orig ret (nos)52-15'!AR12</f>
        <v>1.272942</v>
      </c>
      <c r="AS12" s="5">
        <f>'ST 5-8 Hatchery ret (nos) 52-15'!AS12+'ST 1-4 Nat-orig ret (nos)52-15'!AS12</f>
        <v>1.2195638700546216</v>
      </c>
      <c r="AT12" s="5">
        <f>'ST 5-8 Hatchery ret (nos) 52-15'!AT12+'ST 1-4 Nat-orig ret (nos)52-15'!AT12</f>
        <v>1.4333208511434632</v>
      </c>
      <c r="AU12" s="29">
        <f>'ST 5-8 Hatchery ret (nos) 52-15'!AU12+'ST 1-4 Nat-orig ret (nos)52-15'!AU12</f>
        <v>1.928535372941115</v>
      </c>
      <c r="AV12" s="29">
        <f>'ST 5-8 Hatchery ret (nos) 52-15'!AV12+'ST 1-4 Nat-orig ret (nos)52-15'!AV12</f>
        <v>6.2667314017491238</v>
      </c>
      <c r="AW12" s="29">
        <f>'ST 5-8 Hatchery ret (nos) 52-15'!AW12+'ST 1-4 Nat-orig ret (nos)52-15'!AW12</f>
        <v>0.39789223928812767</v>
      </c>
      <c r="AX12" s="29">
        <f t="shared" si="2"/>
        <v>50.013486030491343</v>
      </c>
      <c r="AZ12" s="5">
        <f t="shared" si="3"/>
        <v>362.03399528462398</v>
      </c>
      <c r="BA12" s="5">
        <f t="shared" si="4"/>
        <v>65.210153739496803</v>
      </c>
      <c r="BB12" s="5">
        <f t="shared" si="5"/>
        <v>50.013486030491343</v>
      </c>
      <c r="BC12" s="5">
        <f t="shared" si="6"/>
        <v>477.25763505461214</v>
      </c>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row>
    <row r="13" spans="1:119" s="8" customFormat="1" ht="15">
      <c r="A13" s="4">
        <v>1958</v>
      </c>
      <c r="B13" s="39">
        <v>0</v>
      </c>
      <c r="C13" s="5">
        <f>'ST 5-8 Hatchery ret (nos) 52-15'!C13+'ST 1-4 Nat-orig ret (nos)52-15'!C13</f>
        <v>5.0855551710514248</v>
      </c>
      <c r="D13" s="5">
        <f>'ST 5-8 Hatchery ret (nos) 52-15'!D13+'ST 1-4 Nat-orig ret (nos)52-15'!D13</f>
        <v>105.20178473595102</v>
      </c>
      <c r="E13" s="5">
        <f>0+'ST 1-4 Nat-orig ret (nos)52-15'!E13</f>
        <v>9.4672558802870164</v>
      </c>
      <c r="F13" s="5">
        <f>0+'ST 1-4 Nat-orig ret (nos)52-15'!F13</f>
        <v>11.36070705634442</v>
      </c>
      <c r="G13" s="5">
        <f>'ST 5-8 Hatchery ret (nos) 52-15'!G13+'ST 1-4 Nat-orig ret (nos)52-15'!G13</f>
        <v>4.0461507142857149</v>
      </c>
      <c r="H13" s="5">
        <f>'ST 5-8 Hatchery ret (nos) 52-15'!H13+'ST 1-4 Nat-orig ret (nos)52-15'!H13</f>
        <v>3.6096319468032982</v>
      </c>
      <c r="I13" s="5">
        <f>'ST 5-8 Hatchery ret (nos) 52-15'!I13+'ST 1-4 Nat-orig ret (nos)52-15'!I13</f>
        <v>5.93347060521352</v>
      </c>
      <c r="J13" s="5">
        <f>'ST 5-8 Hatchery ret (nos) 52-15'!J13+'ST 1-4 Nat-orig ret (nos)52-15'!J13</f>
        <v>4.5021370000000003</v>
      </c>
      <c r="K13" s="5">
        <f>'ST 5-8 Hatchery ret (nos) 52-15'!K13+'ST 1-4 Nat-orig ret (nos)52-15'!K13</f>
        <v>7.671564128822622</v>
      </c>
      <c r="L13" s="5">
        <f>'ST 5-8 Hatchery ret (nos) 52-15'!L13+'ST 1-4 Nat-orig ret (nos)52-15'!L13</f>
        <v>19.90974143506698</v>
      </c>
      <c r="M13" s="5">
        <f>'ST 5-8 Hatchery ret (nos) 52-15'!M13+'ST 1-4 Nat-orig ret (nos)52-15'!M13</f>
        <v>7.6618106375361759</v>
      </c>
      <c r="N13" s="5">
        <f>'ST 5-8 Hatchery ret (nos) 52-15'!N13+'ST 1-4 Nat-orig ret (nos)52-15'!N13</f>
        <v>2.5801072357548258</v>
      </c>
      <c r="O13" s="5">
        <f>'ST 5-8 Hatchery ret (nos) 52-15'!O13+'ST 1-4 Nat-orig ret (nos)52-15'!O13</f>
        <v>0</v>
      </c>
      <c r="P13" s="5">
        <f t="shared" si="0"/>
        <v>187.02991654711704</v>
      </c>
      <c r="Q13" s="5"/>
      <c r="R13" s="4">
        <v>1958</v>
      </c>
      <c r="S13" s="5">
        <f>'ST 5-8 Hatchery ret (nos) 52-15'!S13+0</f>
        <v>0</v>
      </c>
      <c r="T13" s="5">
        <f>'ST 5-8 Hatchery ret (nos) 52-15'!T13+0</f>
        <v>8.7217880795861902</v>
      </c>
      <c r="U13" s="5">
        <f>'ST 5-8 Hatchery ret (nos) 52-15'!U13+'ST 1-4 Nat-orig ret (nos)52-15'!U13</f>
        <v>34.262720936280012</v>
      </c>
      <c r="V13" s="5">
        <f>0+'ST 1-4 Nat-orig ret (nos)52-15'!V13</f>
        <v>2.2962535358084519</v>
      </c>
      <c r="W13" s="5">
        <f>0+'ST 1-4 Nat-orig ret (nos)52-15'!W13</f>
        <v>4.1390795868355355</v>
      </c>
      <c r="X13" s="5">
        <f>'ST 5-8 Hatchery ret (nos) 52-15'!X13+'ST 1-4 Nat-orig ret (nos)52-15'!X13</f>
        <v>5.0779173078634274</v>
      </c>
      <c r="Y13" s="5">
        <f>'ST 5-8 Hatchery ret (nos) 52-15'!Y13+'ST 1-4 Nat-orig ret (nos)52-15'!Y13</f>
        <v>1.5878457402912323</v>
      </c>
      <c r="Z13" s="5">
        <f>'ST 5-8 Hatchery ret (nos) 52-15'!Z13+'ST 1-4 Nat-orig ret (nos)52-15'!Z13</f>
        <v>1.3683798695691936</v>
      </c>
      <c r="AA13" s="5">
        <f>'ST 5-8 Hatchery ret (nos) 52-15'!AA13+'ST 1-4 Nat-orig ret (nos)52-15'!AA13</f>
        <v>1.5620543523608996</v>
      </c>
      <c r="AB13" s="5">
        <f>'ST 5-8 Hatchery ret (nos) 52-15'!AB13+'ST 1-4 Nat-orig ret (nos)52-15'!AB13</f>
        <v>0.9752458571005701</v>
      </c>
      <c r="AC13" s="5">
        <f>'ST 5-8 Hatchery ret (nos) 52-15'!AC13+'ST 1-4 Nat-orig ret (nos)52-15'!AC13</f>
        <v>4.7924461991807572</v>
      </c>
      <c r="AD13" s="5">
        <f>'ST 5-8 Hatchery ret (nos) 52-15'!AD13+'ST 1-4 Nat-orig ret (nos)52-15'!AD13</f>
        <v>2.9912700029736237</v>
      </c>
      <c r="AE13" s="5">
        <f>'ST 5-8 Hatchery ret (nos) 52-15'!AE13+'ST 1-4 Nat-orig ret (nos)52-15'!AE13</f>
        <v>2.5730577315577827</v>
      </c>
      <c r="AF13" s="5">
        <f>'ST 5-8 Hatchery ret (nos) 52-15'!AF13+'ST 1-4 Nat-orig ret (nos)52-15'!AF13</f>
        <v>1.0401909398644948</v>
      </c>
      <c r="AG13" s="5">
        <f t="shared" si="1"/>
        <v>71.388250139272174</v>
      </c>
      <c r="AI13" s="4">
        <v>1958</v>
      </c>
      <c r="AJ13" s="39">
        <v>0</v>
      </c>
      <c r="AK13" s="5">
        <f>'ST 5-8 Hatchery ret (nos) 52-15'!AK13</f>
        <v>0</v>
      </c>
      <c r="AL13" s="5">
        <f>'ST 5-8 Hatchery ret (nos) 52-15'!AL13+'ST 1-4 Nat-orig ret (nos)52-15'!AL13</f>
        <v>0.4429752250025174</v>
      </c>
      <c r="AM13" s="5">
        <f>'ST 5-8 Hatchery ret (nos) 52-15'!AM13+'ST 1-4 Nat-orig ret (nos)52-15'!AM13</f>
        <v>6.286252091925209</v>
      </c>
      <c r="AN13" s="5">
        <f>'ST 5-8 Hatchery ret (nos) 52-15'!AN13+'ST 1-4 Nat-orig ret (nos)52-15'!AN13</f>
        <v>6.0806907767931611</v>
      </c>
      <c r="AO13" s="5">
        <f>'ST 5-8 Hatchery ret (nos) 52-15'!AO13+'ST 1-4 Nat-orig ret (nos)52-15'!AO13</f>
        <v>7.7395097924835978</v>
      </c>
      <c r="AP13" s="5">
        <f>'ST 5-8 Hatchery ret (nos) 52-15'!AP13+'ST 1-4 Nat-orig ret (nos)52-15'!AP13</f>
        <v>0.65458499999999997</v>
      </c>
      <c r="AQ13" s="5">
        <f>'ST 5-8 Hatchery ret (nos) 52-15'!AQ13+'ST 1-4 Nat-orig ret (nos)52-15'!AQ13</f>
        <v>1.0640758765572482</v>
      </c>
      <c r="AR13" s="5">
        <f>'ST 5-8 Hatchery ret (nos) 52-15'!AR13+'ST 1-4 Nat-orig ret (nos)52-15'!AR13</f>
        <v>1.0268999999999999</v>
      </c>
      <c r="AS13" s="5">
        <f>'ST 5-8 Hatchery ret (nos) 52-15'!AS13+'ST 1-4 Nat-orig ret (nos)52-15'!AS13</f>
        <v>0.79503158012899722</v>
      </c>
      <c r="AT13" s="5">
        <f>'ST 5-8 Hatchery ret (nos) 52-15'!AT13+'ST 1-4 Nat-orig ret (nos)52-15'!AT13</f>
        <v>1.348998651446506</v>
      </c>
      <c r="AU13" s="29">
        <f>'ST 5-8 Hatchery ret (nos) 52-15'!AU13+'ST 1-4 Nat-orig ret (nos)52-15'!AU13</f>
        <v>2.8695021786946273</v>
      </c>
      <c r="AV13" s="29">
        <f>'ST 5-8 Hatchery ret (nos) 52-15'!AV13+'ST 1-4 Nat-orig ret (nos)52-15'!AV13</f>
        <v>20.36316634919714</v>
      </c>
      <c r="AW13" s="29">
        <f>'ST 5-8 Hatchery ret (nos) 52-15'!AW13+'ST 1-4 Nat-orig ret (nos)52-15'!AW13</f>
        <v>0.84859480543274135</v>
      </c>
      <c r="AX13" s="29">
        <f t="shared" si="2"/>
        <v>49.520282327661747</v>
      </c>
      <c r="AZ13" s="5">
        <f t="shared" si="3"/>
        <v>187.02991654711704</v>
      </c>
      <c r="BA13" s="5">
        <f t="shared" si="4"/>
        <v>71.388250139272174</v>
      </c>
      <c r="BB13" s="5">
        <f t="shared" si="5"/>
        <v>49.520282327661747</v>
      </c>
      <c r="BC13" s="5">
        <f t="shared" si="6"/>
        <v>307.93844901405095</v>
      </c>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row>
    <row r="14" spans="1:119" s="8" customFormat="1" ht="15">
      <c r="A14" s="4">
        <v>1959</v>
      </c>
      <c r="B14" s="39">
        <v>0</v>
      </c>
      <c r="C14" s="5">
        <f>'ST 5-8 Hatchery ret (nos) 52-15'!C14+'ST 1-4 Nat-orig ret (nos)52-15'!C14</f>
        <v>2.0822465463424171</v>
      </c>
      <c r="D14" s="5">
        <f>'ST 5-8 Hatchery ret (nos) 52-15'!D14+'ST 1-4 Nat-orig ret (nos)52-15'!D14</f>
        <v>69.63660365375496</v>
      </c>
      <c r="E14" s="5">
        <f>0+'ST 1-4 Nat-orig ret (nos)52-15'!E14</f>
        <v>35.309294719927557</v>
      </c>
      <c r="F14" s="5">
        <f>0+'ST 1-4 Nat-orig ret (nos)52-15'!F14</f>
        <v>93.264213057698939</v>
      </c>
      <c r="G14" s="5">
        <f>'ST 5-8 Hatchery ret (nos) 52-15'!G14+'ST 1-4 Nat-orig ret (nos)52-15'!G14</f>
        <v>0.29065014285714286</v>
      </c>
      <c r="H14" s="5">
        <f>'ST 5-8 Hatchery ret (nos) 52-15'!H14+'ST 1-4 Nat-orig ret (nos)52-15'!H14</f>
        <v>2.6444493141351226</v>
      </c>
      <c r="I14" s="5">
        <f>'ST 5-8 Hatchery ret (nos) 52-15'!I14+'ST 1-4 Nat-orig ret (nos)52-15'!I14</f>
        <v>3.3299161354420703</v>
      </c>
      <c r="J14" s="5">
        <f>'ST 5-8 Hatchery ret (nos) 52-15'!J14+'ST 1-4 Nat-orig ret (nos)52-15'!J14</f>
        <v>0.42189042332839327</v>
      </c>
      <c r="K14" s="5">
        <f>'ST 5-8 Hatchery ret (nos) 52-15'!K14+'ST 1-4 Nat-orig ret (nos)52-15'!K14</f>
        <v>4.2953678828645865</v>
      </c>
      <c r="L14" s="5">
        <f>'ST 5-8 Hatchery ret (nos) 52-15'!L14+'ST 1-4 Nat-orig ret (nos)52-15'!L14</f>
        <v>16.546287919240758</v>
      </c>
      <c r="M14" s="5">
        <f>'ST 5-8 Hatchery ret (nos) 52-15'!M14+'ST 1-4 Nat-orig ret (nos)52-15'!M14</f>
        <v>5.4167546083139637</v>
      </c>
      <c r="N14" s="5">
        <f>'ST 5-8 Hatchery ret (nos) 52-15'!N14+'ST 1-4 Nat-orig ret (nos)52-15'!N14</f>
        <v>4.3674709802420519</v>
      </c>
      <c r="O14" s="5">
        <f>'ST 5-8 Hatchery ret (nos) 52-15'!O14+'ST 1-4 Nat-orig ret (nos)52-15'!O14</f>
        <v>2.3969484327915027</v>
      </c>
      <c r="P14" s="5">
        <f t="shared" si="0"/>
        <v>240.00209381693949</v>
      </c>
      <c r="Q14" s="5"/>
      <c r="R14" s="4">
        <v>1959</v>
      </c>
      <c r="S14" s="5">
        <f>'ST 5-8 Hatchery ret (nos) 52-15'!S14+0</f>
        <v>0</v>
      </c>
      <c r="T14" s="5">
        <f>'ST 5-8 Hatchery ret (nos) 52-15'!T14+0</f>
        <v>4.5960655937449744</v>
      </c>
      <c r="U14" s="5">
        <f>'ST 5-8 Hatchery ret (nos) 52-15'!U14+'ST 1-4 Nat-orig ret (nos)52-15'!U14</f>
        <v>28.609542632128552</v>
      </c>
      <c r="V14" s="5">
        <f>0+'ST 1-4 Nat-orig ret (nos)52-15'!V14</f>
        <v>6.7562182110515758</v>
      </c>
      <c r="W14" s="5">
        <f>0+'ST 1-4 Nat-orig ret (nos)52-15'!W14</f>
        <v>6.1028147054316424</v>
      </c>
      <c r="X14" s="5">
        <f>'ST 5-8 Hatchery ret (nos) 52-15'!X14+'ST 1-4 Nat-orig ret (nos)52-15'!X14</f>
        <v>5.5649201713484393</v>
      </c>
      <c r="Y14" s="5">
        <f>'ST 5-8 Hatchery ret (nos) 52-15'!Y14+'ST 1-4 Nat-orig ret (nos)52-15'!Y14</f>
        <v>1.3027673719147026</v>
      </c>
      <c r="Z14" s="5">
        <f>'ST 5-8 Hatchery ret (nos) 52-15'!Z14+'ST 1-4 Nat-orig ret (nos)52-15'!Z14</f>
        <v>1.13604766304011</v>
      </c>
      <c r="AA14" s="5">
        <f>'ST 5-8 Hatchery ret (nos) 52-15'!AA14+'ST 1-4 Nat-orig ret (nos)52-15'!AA14</f>
        <v>1.1681855619459058</v>
      </c>
      <c r="AB14" s="5">
        <f>'ST 5-8 Hatchery ret (nos) 52-15'!AB14+'ST 1-4 Nat-orig ret (nos)52-15'!AB14</f>
        <v>0.80845841451951628</v>
      </c>
      <c r="AC14" s="5">
        <f>'ST 5-8 Hatchery ret (nos) 52-15'!AC14+'ST 1-4 Nat-orig ret (nos)52-15'!AC14</f>
        <v>2.7850726729033064</v>
      </c>
      <c r="AD14" s="5">
        <f>'ST 5-8 Hatchery ret (nos) 52-15'!AD14+'ST 1-4 Nat-orig ret (nos)52-15'!AD14</f>
        <v>1.2379197003995934</v>
      </c>
      <c r="AE14" s="5">
        <f>'ST 5-8 Hatchery ret (nos) 52-15'!AE14+'ST 1-4 Nat-orig ret (nos)52-15'!AE14</f>
        <v>3.6217722367355902</v>
      </c>
      <c r="AF14" s="5">
        <f>'ST 5-8 Hatchery ret (nos) 52-15'!AF14+'ST 1-4 Nat-orig ret (nos)52-15'!AF14</f>
        <v>1.0017085452448493</v>
      </c>
      <c r="AG14" s="5">
        <f t="shared" si="1"/>
        <v>64.691493480408752</v>
      </c>
      <c r="AI14" s="4">
        <v>1959</v>
      </c>
      <c r="AJ14" s="39">
        <v>0</v>
      </c>
      <c r="AK14" s="5">
        <f>'ST 5-8 Hatchery ret (nos) 52-15'!AK14</f>
        <v>0</v>
      </c>
      <c r="AL14" s="5">
        <f>'ST 5-8 Hatchery ret (nos) 52-15'!AL14+'ST 1-4 Nat-orig ret (nos)52-15'!AL14</f>
        <v>0.39136355858996996</v>
      </c>
      <c r="AM14" s="5">
        <f>'ST 5-8 Hatchery ret (nos) 52-15'!AM14+'ST 1-4 Nat-orig ret (nos)52-15'!AM14</f>
        <v>5.0466557997938155</v>
      </c>
      <c r="AN14" s="5">
        <f>'ST 5-8 Hatchery ret (nos) 52-15'!AN14+'ST 1-4 Nat-orig ret (nos)52-15'!AN14</f>
        <v>5.8792046227559336</v>
      </c>
      <c r="AO14" s="5">
        <f>'ST 5-8 Hatchery ret (nos) 52-15'!AO14+'ST 1-4 Nat-orig ret (nos)52-15'!AO14</f>
        <v>15.007712493383702</v>
      </c>
      <c r="AP14" s="5">
        <f>'ST 5-8 Hatchery ret (nos) 52-15'!AP14+'ST 1-4 Nat-orig ret (nos)52-15'!AP14</f>
        <v>0.837418</v>
      </c>
      <c r="AQ14" s="5">
        <f>'ST 5-8 Hatchery ret (nos) 52-15'!AQ14+'ST 1-4 Nat-orig ret (nos)52-15'!AQ14</f>
        <v>1.134596963082011</v>
      </c>
      <c r="AR14" s="5">
        <f>'ST 5-8 Hatchery ret (nos) 52-15'!AR14+'ST 1-4 Nat-orig ret (nos)52-15'!AR14</f>
        <v>1.2279469999999999</v>
      </c>
      <c r="AS14" s="5">
        <f>'ST 5-8 Hatchery ret (nos) 52-15'!AS14+'ST 1-4 Nat-orig ret (nos)52-15'!AS14</f>
        <v>0.76730409791907139</v>
      </c>
      <c r="AT14" s="5">
        <f>'ST 5-8 Hatchery ret (nos) 52-15'!AT14+'ST 1-4 Nat-orig ret (nos)52-15'!AT14</f>
        <v>1.1916561723477295</v>
      </c>
      <c r="AU14" s="29">
        <f>'ST 5-8 Hatchery ret (nos) 52-15'!AU14+'ST 1-4 Nat-orig ret (nos)52-15'!AU14</f>
        <v>2.6030755573209148</v>
      </c>
      <c r="AV14" s="29">
        <f>'ST 5-8 Hatchery ret (nos) 52-15'!AV14+'ST 1-4 Nat-orig ret (nos)52-15'!AV14</f>
        <v>10.447339520213841</v>
      </c>
      <c r="AW14" s="29">
        <f>'ST 5-8 Hatchery ret (nos) 52-15'!AW14+'ST 1-4 Nat-orig ret (nos)52-15'!AW14</f>
        <v>0.42874363298435653</v>
      </c>
      <c r="AX14" s="29">
        <f t="shared" si="2"/>
        <v>44.963017418391352</v>
      </c>
      <c r="AZ14" s="5">
        <f t="shared" si="3"/>
        <v>240.00209381693949</v>
      </c>
      <c r="BA14" s="5">
        <f t="shared" si="4"/>
        <v>64.691493480408752</v>
      </c>
      <c r="BB14" s="5">
        <f t="shared" si="5"/>
        <v>44.963017418391352</v>
      </c>
      <c r="BC14" s="5">
        <f t="shared" si="6"/>
        <v>349.6566047157396</v>
      </c>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6"/>
      <c r="CV14" s="66"/>
      <c r="CW14" s="66"/>
      <c r="CX14" s="66"/>
      <c r="CY14" s="66"/>
      <c r="CZ14" s="66"/>
      <c r="DA14" s="66"/>
      <c r="DB14" s="66"/>
      <c r="DC14" s="66"/>
      <c r="DD14" s="66"/>
      <c r="DE14" s="66"/>
      <c r="DF14" s="66"/>
      <c r="DG14" s="66"/>
      <c r="DH14" s="66"/>
      <c r="DI14" s="66"/>
      <c r="DJ14" s="66"/>
      <c r="DK14" s="66"/>
      <c r="DL14" s="66"/>
      <c r="DM14" s="66"/>
      <c r="DN14" s="66"/>
      <c r="DO14" s="66"/>
    </row>
    <row r="15" spans="1:119" s="8" customFormat="1" ht="15">
      <c r="A15" s="4">
        <v>1960</v>
      </c>
      <c r="B15" s="39">
        <v>0</v>
      </c>
      <c r="C15" s="5">
        <f>'ST 5-8 Hatchery ret (nos) 52-15'!C15+'ST 1-4 Nat-orig ret (nos)52-15'!C15</f>
        <v>2.7992325589442473</v>
      </c>
      <c r="D15" s="5">
        <f>'ST 5-8 Hatchery ret (nos) 52-15'!D15+'ST 1-4 Nat-orig ret (nos)52-15'!D15</f>
        <v>41.292885986934991</v>
      </c>
      <c r="E15" s="5">
        <f>0+'ST 1-4 Nat-orig ret (nos)52-15'!E15</f>
        <v>12.812126978403994</v>
      </c>
      <c r="F15" s="5">
        <f>0+'ST 1-4 Nat-orig ret (nos)52-15'!F15</f>
        <v>25.059013060701929</v>
      </c>
      <c r="G15" s="5">
        <f>'ST 5-8 Hatchery ret (nos) 52-15'!G15+'ST 1-4 Nat-orig ret (nos)52-15'!G15</f>
        <v>4.0461507142857149</v>
      </c>
      <c r="H15" s="5">
        <f>'ST 5-8 Hatchery ret (nos) 52-15'!H15+'ST 1-4 Nat-orig ret (nos)52-15'!H15</f>
        <v>3.8416507744311166</v>
      </c>
      <c r="I15" s="5">
        <f>'ST 5-8 Hatchery ret (nos) 52-15'!I15+'ST 1-4 Nat-orig ret (nos)52-15'!I15</f>
        <v>9.0475769409775264</v>
      </c>
      <c r="J15" s="5">
        <f>'ST 5-8 Hatchery ret (nos) 52-15'!J15+'ST 1-4 Nat-orig ret (nos)52-15'!J15</f>
        <v>3.8550520000000001</v>
      </c>
      <c r="K15" s="5">
        <f>'ST 5-8 Hatchery ret (nos) 52-15'!K15+'ST 1-4 Nat-orig ret (nos)52-15'!K15</f>
        <v>5.7143787981651366</v>
      </c>
      <c r="L15" s="5">
        <f>'ST 5-8 Hatchery ret (nos) 52-15'!L15+'ST 1-4 Nat-orig ret (nos)52-15'!L15</f>
        <v>7.6463233645092741</v>
      </c>
      <c r="M15" s="5">
        <f>'ST 5-8 Hatchery ret (nos) 52-15'!M15+'ST 1-4 Nat-orig ret (nos)52-15'!M15</f>
        <v>8.3072775282569182</v>
      </c>
      <c r="N15" s="5">
        <f>'ST 5-8 Hatchery ret (nos) 52-15'!N15+'ST 1-4 Nat-orig ret (nos)52-15'!N15</f>
        <v>0.64130605888758041</v>
      </c>
      <c r="O15" s="5">
        <f>'ST 5-8 Hatchery ret (nos) 52-15'!O15+'ST 1-4 Nat-orig ret (nos)52-15'!O15</f>
        <v>0</v>
      </c>
      <c r="P15" s="5">
        <f t="shared" si="0"/>
        <v>125.06297476449843</v>
      </c>
      <c r="Q15" s="5"/>
      <c r="R15" s="4">
        <v>1960</v>
      </c>
      <c r="S15" s="5">
        <f>'ST 5-8 Hatchery ret (nos) 52-15'!S15+0</f>
        <v>0</v>
      </c>
      <c r="T15" s="5">
        <f>'ST 5-8 Hatchery ret (nos) 52-15'!T15+0</f>
        <v>4.1617923558003662</v>
      </c>
      <c r="U15" s="5">
        <f>'ST 5-8 Hatchery ret (nos) 52-15'!U15+'ST 1-4 Nat-orig ret (nos)52-15'!U15</f>
        <v>35.888291754272551</v>
      </c>
      <c r="V15" s="5">
        <f>0+'ST 1-4 Nat-orig ret (nos)52-15'!V15</f>
        <v>3.1091251710039312</v>
      </c>
      <c r="W15" s="5">
        <f>0+'ST 1-4 Nat-orig ret (nos)52-15'!W15</f>
        <v>3.3496098113987127</v>
      </c>
      <c r="X15" s="5">
        <f>'ST 5-8 Hatchery ret (nos) 52-15'!X15+'ST 1-4 Nat-orig ret (nos)52-15'!X15</f>
        <v>7.2142220101633603</v>
      </c>
      <c r="Y15" s="5">
        <f>'ST 5-8 Hatchery ret (nos) 52-15'!Y15+'ST 1-4 Nat-orig ret (nos)52-15'!Y15</f>
        <v>1.8211566816903424</v>
      </c>
      <c r="Z15" s="5">
        <f>'ST 5-8 Hatchery ret (nos) 52-15'!Z15+'ST 1-4 Nat-orig ret (nos)52-15'!Z15</f>
        <v>1.7854648160409157</v>
      </c>
      <c r="AA15" s="5">
        <f>'ST 5-8 Hatchery ret (nos) 52-15'!AA15+'ST 1-4 Nat-orig ret (nos)52-15'!AA15</f>
        <v>1.9269807563484216</v>
      </c>
      <c r="AB15" s="5">
        <f>'ST 5-8 Hatchery ret (nos) 52-15'!AB15+'ST 1-4 Nat-orig ret (nos)52-15'!AB15</f>
        <v>0.64167097193846256</v>
      </c>
      <c r="AC15" s="5">
        <f>'ST 5-8 Hatchery ret (nos) 52-15'!AC15+'ST 1-4 Nat-orig ret (nos)52-15'!AC15</f>
        <v>1.9786735568795584</v>
      </c>
      <c r="AD15" s="5">
        <f>'ST 5-8 Hatchery ret (nos) 52-15'!AD15+'ST 1-4 Nat-orig ret (nos)52-15'!AD15</f>
        <v>1.6656165500195157</v>
      </c>
      <c r="AE15" s="5">
        <f>'ST 5-8 Hatchery ret (nos) 52-15'!AE15+'ST 1-4 Nat-orig ret (nos)52-15'!AE15</f>
        <v>2.5985055992748478</v>
      </c>
      <c r="AF15" s="5">
        <f>'ST 5-8 Hatchery ret (nos) 52-15'!AF15+'ST 1-4 Nat-orig ret (nos)52-15'!AF15</f>
        <v>0.52312406598772987</v>
      </c>
      <c r="AG15" s="5">
        <f t="shared" si="1"/>
        <v>66.664234100818703</v>
      </c>
      <c r="AI15" s="4">
        <v>1960</v>
      </c>
      <c r="AJ15" s="39">
        <v>0</v>
      </c>
      <c r="AK15" s="5">
        <f>'ST 5-8 Hatchery ret (nos) 52-15'!AK15</f>
        <v>0</v>
      </c>
      <c r="AL15" s="5">
        <f>'ST 5-8 Hatchery ret (nos) 52-15'!AL15+'ST 1-4 Nat-orig ret (nos)52-15'!AL15</f>
        <v>0.43922921500306294</v>
      </c>
      <c r="AM15" s="5">
        <f>'ST 5-8 Hatchery ret (nos) 52-15'!AM15+'ST 1-4 Nat-orig ret (nos)52-15'!AM15</f>
        <v>5.5207065554186352</v>
      </c>
      <c r="AN15" s="5">
        <f>'ST 5-8 Hatchery ret (nos) 52-15'!AN15+'ST 1-4 Nat-orig ret (nos)52-15'!AN15</f>
        <v>6.7416192724803681</v>
      </c>
      <c r="AO15" s="5">
        <f>'ST 5-8 Hatchery ret (nos) 52-15'!AO15+'ST 1-4 Nat-orig ret (nos)52-15'!AO15</f>
        <v>41.829166480523128</v>
      </c>
      <c r="AP15" s="5">
        <f>'ST 5-8 Hatchery ret (nos) 52-15'!AP15+'ST 1-4 Nat-orig ret (nos)52-15'!AP15</f>
        <v>1.3012010000000001</v>
      </c>
      <c r="AQ15" s="5">
        <f>'ST 5-8 Hatchery ret (nos) 52-15'!AQ15+'ST 1-4 Nat-orig ret (nos)52-15'!AQ15</f>
        <v>1.1891671182630028</v>
      </c>
      <c r="AR15" s="5">
        <f>'ST 5-8 Hatchery ret (nos) 52-15'!AR15+'ST 1-4 Nat-orig ret (nos)52-15'!AR15</f>
        <v>1.6638489999999999</v>
      </c>
      <c r="AS15" s="5">
        <f>'ST 5-8 Hatchery ret (nos) 52-15'!AS15+'ST 1-4 Nat-orig ret (nos)52-15'!AS15</f>
        <v>0.92127215976954846</v>
      </c>
      <c r="AT15" s="5">
        <f>'ST 5-8 Hatchery ret (nos) 52-15'!AT15+'ST 1-4 Nat-orig ret (nos)52-15'!AT15</f>
        <v>0.78711780354992844</v>
      </c>
      <c r="AU15" s="29">
        <f>'ST 5-8 Hatchery ret (nos) 52-15'!AU15+'ST 1-4 Nat-orig ret (nos)52-15'!AU15</f>
        <v>2.1508020136178314</v>
      </c>
      <c r="AV15" s="29">
        <f>'ST 5-8 Hatchery ret (nos) 52-15'!AV15+'ST 1-4 Nat-orig ret (nos)52-15'!AV15</f>
        <v>8.0871031071919006</v>
      </c>
      <c r="AW15" s="29">
        <f>'ST 5-8 Hatchery ret (nos) 52-15'!AW15+'ST 1-4 Nat-orig ret (nos)52-15'!AW15</f>
        <v>0.28673648258847978</v>
      </c>
      <c r="AX15" s="29">
        <f t="shared" si="2"/>
        <v>70.917970208405876</v>
      </c>
      <c r="AZ15" s="5">
        <f t="shared" si="3"/>
        <v>125.06297476449843</v>
      </c>
      <c r="BA15" s="5">
        <f t="shared" si="4"/>
        <v>66.664234100818703</v>
      </c>
      <c r="BB15" s="5">
        <f t="shared" si="5"/>
        <v>70.917970208405876</v>
      </c>
      <c r="BC15" s="5">
        <f t="shared" si="6"/>
        <v>262.64517907372306</v>
      </c>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c r="CG15" s="66"/>
      <c r="CH15" s="66"/>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row>
    <row r="16" spans="1:119" s="8" customFormat="1" ht="15">
      <c r="A16" s="4">
        <v>1961</v>
      </c>
      <c r="B16" s="39">
        <v>0</v>
      </c>
      <c r="C16" s="5">
        <f>'ST 5-8 Hatchery ret (nos) 52-15'!C16+'ST 1-4 Nat-orig ret (nos)52-15'!C16</f>
        <v>1.7265231661171654</v>
      </c>
      <c r="D16" s="5">
        <f>'ST 5-8 Hatchery ret (nos) 52-15'!D16+'ST 1-4 Nat-orig ret (nos)52-15'!D16</f>
        <v>36.781630640283879</v>
      </c>
      <c r="E16" s="5">
        <f>0+'ST 1-4 Nat-orig ret (nos)52-15'!E16</f>
        <v>26.764763402734204</v>
      </c>
      <c r="F16" s="5">
        <f>0+'ST 1-4 Nat-orig ret (nos)52-15'!F16</f>
        <v>61.062124888872653</v>
      </c>
      <c r="G16" s="5">
        <f>'ST 5-8 Hatchery ret (nos) 52-15'!G16+'ST 1-4 Nat-orig ret (nos)52-15'!G16</f>
        <v>0.29065014285714286</v>
      </c>
      <c r="H16" s="5">
        <f>'ST 5-8 Hatchery ret (nos) 52-15'!H16+'ST 1-4 Nat-orig ret (nos)52-15'!H16</f>
        <v>4.2349111646397812</v>
      </c>
      <c r="I16" s="5">
        <f>'ST 5-8 Hatchery ret (nos) 52-15'!I16+'ST 1-4 Nat-orig ret (nos)52-15'!I16</f>
        <v>5.7977964677267844</v>
      </c>
      <c r="J16" s="5">
        <f>'ST 5-8 Hatchery ret (nos) 52-15'!J16+'ST 1-4 Nat-orig ret (nos)52-15'!J16</f>
        <v>0.86893115506578122</v>
      </c>
      <c r="K16" s="5">
        <f>'ST 5-8 Hatchery ret (nos) 52-15'!K16+'ST 1-4 Nat-orig ret (nos)52-15'!K16</f>
        <v>8.6026331376146778</v>
      </c>
      <c r="L16" s="5">
        <f>'ST 5-8 Hatchery ret (nos) 52-15'!L16+'ST 1-4 Nat-orig ret (nos)52-15'!L16</f>
        <v>15.877193</v>
      </c>
      <c r="M16" s="5">
        <f>'ST 5-8 Hatchery ret (nos) 52-15'!M16+'ST 1-4 Nat-orig ret (nos)52-15'!M16</f>
        <v>10.597944194489532</v>
      </c>
      <c r="N16" s="5">
        <f>'ST 5-8 Hatchery ret (nos) 52-15'!N16+'ST 1-4 Nat-orig ret (nos)52-15'!N16</f>
        <v>8.3273060174031954</v>
      </c>
      <c r="O16" s="5">
        <f>'ST 5-8 Hatchery ret (nos) 52-15'!O16+'ST 1-4 Nat-orig ret (nos)52-15'!O16</f>
        <v>1.191271</v>
      </c>
      <c r="P16" s="5">
        <f t="shared" si="0"/>
        <v>182.12367837780482</v>
      </c>
      <c r="Q16" s="5"/>
      <c r="R16" s="4">
        <v>1961</v>
      </c>
      <c r="S16" s="5">
        <f>'ST 5-8 Hatchery ret (nos) 52-15'!S16+0</f>
        <v>0</v>
      </c>
      <c r="T16" s="5">
        <f>'ST 5-8 Hatchery ret (nos) 52-15'!T16+0</f>
        <v>5.922371822118599</v>
      </c>
      <c r="U16" s="5">
        <f>'ST 5-8 Hatchery ret (nos) 52-15'!U16+'ST 1-4 Nat-orig ret (nos)52-15'!U16</f>
        <v>27.31719592715551</v>
      </c>
      <c r="V16" s="5">
        <f>0+'ST 1-4 Nat-orig ret (nos)52-15'!V16</f>
        <v>2.4126589276811399</v>
      </c>
      <c r="W16" s="5">
        <f>0+'ST 1-4 Nat-orig ret (nos)52-15'!W16</f>
        <v>3.1420754412854301</v>
      </c>
      <c r="X16" s="5">
        <f>'ST 5-8 Hatchery ret (nos) 52-15'!X16+'ST 1-4 Nat-orig ret (nos)52-15'!X16</f>
        <v>5.1609533334673188</v>
      </c>
      <c r="Y16" s="5">
        <f>'ST 5-8 Hatchery ret (nos) 52-15'!Y16+'ST 1-4 Nat-orig ret (nos)52-15'!Y16</f>
        <v>1.4953862146107424</v>
      </c>
      <c r="Z16" s="5">
        <f>'ST 5-8 Hatchery ret (nos) 52-15'!Z16+'ST 1-4 Nat-orig ret (nos)52-15'!Z16</f>
        <v>0.87067314241428861</v>
      </c>
      <c r="AA16" s="5">
        <f>'ST 5-8 Hatchery ret (nos) 52-15'!AA16+'ST 1-4 Nat-orig ret (nos)52-15'!AA16</f>
        <v>1.1551353116132863</v>
      </c>
      <c r="AB16" s="5">
        <f>'ST 5-8 Hatchery ret (nos) 52-15'!AB16+'ST 1-4 Nat-orig ret (nos)52-15'!AB16</f>
        <v>0.45212530022158809</v>
      </c>
      <c r="AC16" s="5">
        <f>'ST 5-8 Hatchery ret (nos) 52-15'!AC16+'ST 1-4 Nat-orig ret (nos)52-15'!AC16</f>
        <v>3.7725932766933505</v>
      </c>
      <c r="AD16" s="5">
        <f>'ST 5-8 Hatchery ret (nos) 52-15'!AD16+'ST 1-4 Nat-orig ret (nos)52-15'!AD16</f>
        <v>1.7938540038318995</v>
      </c>
      <c r="AE16" s="5">
        <f>'ST 5-8 Hatchery ret (nos) 52-15'!AE16+'ST 1-4 Nat-orig ret (nos)52-15'!AE16</f>
        <v>1.6917196270471306</v>
      </c>
      <c r="AF16" s="5">
        <f>'ST 5-8 Hatchery ret (nos) 52-15'!AF16+'ST 1-4 Nat-orig ret (nos)52-15'!AF16</f>
        <v>0.4481886805266409</v>
      </c>
      <c r="AG16" s="5">
        <f t="shared" si="1"/>
        <v>55.634931008666918</v>
      </c>
      <c r="AI16" s="4">
        <v>1961</v>
      </c>
      <c r="AJ16" s="39">
        <v>0</v>
      </c>
      <c r="AK16" s="5">
        <f>'ST 5-8 Hatchery ret (nos) 52-15'!AK16</f>
        <v>0</v>
      </c>
      <c r="AL16" s="5">
        <f>'ST 5-8 Hatchery ret (nos) 52-15'!AL16+'ST 1-4 Nat-orig ret (nos)52-15'!AL16</f>
        <v>0.44142156346734823</v>
      </c>
      <c r="AM16" s="5">
        <f>'ST 5-8 Hatchery ret (nos) 52-15'!AM16+'ST 1-4 Nat-orig ret (nos)52-15'!AM16</f>
        <v>8.8842934744856663</v>
      </c>
      <c r="AN16" s="5">
        <f>'ST 5-8 Hatchery ret (nos) 52-15'!AN16+'ST 1-4 Nat-orig ret (nos)52-15'!AN16</f>
        <v>2.8659485851823967</v>
      </c>
      <c r="AO16" s="5">
        <f>'ST 5-8 Hatchery ret (nos) 52-15'!AO16+'ST 1-4 Nat-orig ret (nos)52-15'!AO16</f>
        <v>25.694971873329056</v>
      </c>
      <c r="AP16" s="5">
        <f>'ST 5-8 Hatchery ret (nos) 52-15'!AP16+'ST 1-4 Nat-orig ret (nos)52-15'!AP16</f>
        <v>0.72814500000000004</v>
      </c>
      <c r="AQ16" s="5">
        <f>'ST 5-8 Hatchery ret (nos) 52-15'!AQ16+'ST 1-4 Nat-orig ret (nos)52-15'!AQ16</f>
        <v>1.2654172423855163</v>
      </c>
      <c r="AR16" s="5">
        <f>'ST 5-8 Hatchery ret (nos) 52-15'!AR16+'ST 1-4 Nat-orig ret (nos)52-15'!AR16</f>
        <v>1.982278</v>
      </c>
      <c r="AS16" s="5">
        <f>'ST 5-8 Hatchery ret (nos) 52-15'!AS16+'ST 1-4 Nat-orig ret (nos)52-15'!AS16</f>
        <v>1.2467403584694741</v>
      </c>
      <c r="AT16" s="5">
        <f>'ST 5-8 Hatchery ret (nos) 52-15'!AT16+'ST 1-4 Nat-orig ret (nos)52-15'!AT16</f>
        <v>0.99610498745183473</v>
      </c>
      <c r="AU16" s="29">
        <f>'ST 5-8 Hatchery ret (nos) 52-15'!AU16+'ST 1-4 Nat-orig ret (nos)52-15'!AU16</f>
        <v>4.340696629164805</v>
      </c>
      <c r="AV16" s="29">
        <f>'ST 5-8 Hatchery ret (nos) 52-15'!AV16+'ST 1-4 Nat-orig ret (nos)52-15'!AV16</f>
        <v>8.7107708149707914</v>
      </c>
      <c r="AW16" s="29">
        <f>'ST 5-8 Hatchery ret (nos) 52-15'!AW16+'ST 1-4 Nat-orig ret (nos)52-15'!AW16</f>
        <v>0.32393963381040269</v>
      </c>
      <c r="AX16" s="29">
        <f t="shared" si="2"/>
        <v>57.480728162717291</v>
      </c>
      <c r="AZ16" s="5">
        <f t="shared" si="3"/>
        <v>182.12367837780482</v>
      </c>
      <c r="BA16" s="5">
        <f t="shared" si="4"/>
        <v>55.634931008666918</v>
      </c>
      <c r="BB16" s="5">
        <f t="shared" si="5"/>
        <v>57.480728162717291</v>
      </c>
      <c r="BC16" s="5">
        <f t="shared" si="6"/>
        <v>295.23933754918903</v>
      </c>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66"/>
      <c r="DH16" s="66"/>
      <c r="DI16" s="66"/>
      <c r="DJ16" s="66"/>
      <c r="DK16" s="66"/>
      <c r="DL16" s="66"/>
      <c r="DM16" s="66"/>
      <c r="DN16" s="66"/>
      <c r="DO16" s="66"/>
    </row>
    <row r="17" spans="1:119" s="8" customFormat="1" ht="15">
      <c r="A17" s="4">
        <v>1962</v>
      </c>
      <c r="B17" s="39">
        <v>0</v>
      </c>
      <c r="C17" s="5">
        <f>'ST 5-8 Hatchery ret (nos) 52-15'!C17+'ST 1-4 Nat-orig ret (nos)52-15'!C17</f>
        <v>2.6081722333766511</v>
      </c>
      <c r="D17" s="5">
        <f>'ST 5-8 Hatchery ret (nos) 52-15'!D17+'ST 1-4 Nat-orig ret (nos)52-15'!D17</f>
        <v>21.148921843061974</v>
      </c>
      <c r="E17" s="5">
        <f>0+'ST 1-4 Nat-orig ret (nos)52-15'!E17</f>
        <v>20.625446008076977</v>
      </c>
      <c r="F17" s="5">
        <f>0+'ST 1-4 Nat-orig ret (nos)52-15'!F17</f>
        <v>15.894839125490513</v>
      </c>
      <c r="G17" s="5">
        <f>'ST 5-8 Hatchery ret (nos) 52-15'!G17+'ST 1-4 Nat-orig ret (nos)52-15'!G17</f>
        <v>3.2800662857142853</v>
      </c>
      <c r="H17" s="5">
        <f>'ST 5-8 Hatchery ret (nos) 52-15'!H17+'ST 1-4 Nat-orig ret (nos)52-15'!H17</f>
        <v>6.6601460000000001</v>
      </c>
      <c r="I17" s="5">
        <f>'ST 5-8 Hatchery ret (nos) 52-15'!I17+'ST 1-4 Nat-orig ret (nos)52-15'!I17</f>
        <v>16.858612514046307</v>
      </c>
      <c r="J17" s="5">
        <f>'ST 5-8 Hatchery ret (nos) 52-15'!J17+'ST 1-4 Nat-orig ret (nos)52-15'!J17</f>
        <v>7.4055439999999999</v>
      </c>
      <c r="K17" s="5">
        <f>'ST 5-8 Hatchery ret (nos) 52-15'!K17+'ST 1-4 Nat-orig ret (nos)52-15'!K17</f>
        <v>12.527895128440367</v>
      </c>
      <c r="L17" s="5">
        <f>'ST 5-8 Hatchery ret (nos) 52-15'!L17+'ST 1-4 Nat-orig ret (nos)52-15'!L17</f>
        <v>18.100445000000001</v>
      </c>
      <c r="M17" s="5">
        <f>'ST 5-8 Hatchery ret (nos) 52-15'!M17+'ST 1-4 Nat-orig ret (nos)52-15'!M17</f>
        <v>36.003004849550784</v>
      </c>
      <c r="N17" s="5">
        <f>'ST 5-8 Hatchery ret (nos) 52-15'!N17+'ST 1-4 Nat-orig ret (nos)52-15'!N17</f>
        <v>1.7460210274881163</v>
      </c>
      <c r="O17" s="5">
        <f>'ST 5-8 Hatchery ret (nos) 52-15'!O17+'ST 1-4 Nat-orig ret (nos)52-15'!O17</f>
        <v>0</v>
      </c>
      <c r="P17" s="5">
        <f t="shared" si="0"/>
        <v>162.85911401524601</v>
      </c>
      <c r="Q17" s="5"/>
      <c r="R17" s="4">
        <v>1962</v>
      </c>
      <c r="S17" s="5">
        <f>'ST 5-8 Hatchery ret (nos) 52-15'!S17+0</f>
        <v>0</v>
      </c>
      <c r="T17" s="5">
        <f>'ST 5-8 Hatchery ret (nos) 52-15'!T17+0</f>
        <v>6.684279086644473</v>
      </c>
      <c r="U17" s="5">
        <f>'ST 5-8 Hatchery ret (nos) 52-15'!U17+'ST 1-4 Nat-orig ret (nos)52-15'!U17</f>
        <v>26.887459935338935</v>
      </c>
      <c r="V17" s="5">
        <f>0+'ST 1-4 Nat-orig ret (nos)52-15'!V17</f>
        <v>2.1568712251884881</v>
      </c>
      <c r="W17" s="5">
        <f>0+'ST 1-4 Nat-orig ret (nos)52-15'!W17</f>
        <v>3.6516447392120024</v>
      </c>
      <c r="X17" s="5">
        <f>'ST 5-8 Hatchery ret (nos) 52-15'!X17+'ST 1-4 Nat-orig ret (nos)52-15'!X17</f>
        <v>5.4650026552062601</v>
      </c>
      <c r="Y17" s="5">
        <f>'ST 5-8 Hatchery ret (nos) 52-15'!Y17+'ST 1-4 Nat-orig ret (nos)52-15'!Y17</f>
        <v>1.8765496158230535</v>
      </c>
      <c r="Z17" s="5">
        <f>'ST 5-8 Hatchery ret (nos) 52-15'!Z17+'ST 1-4 Nat-orig ret (nos)52-15'!Z17</f>
        <v>1.2088941469742065</v>
      </c>
      <c r="AA17" s="5">
        <f>'ST 5-8 Hatchery ret (nos) 52-15'!AA17+'ST 1-4 Nat-orig ret (nos)52-15'!AA17</f>
        <v>2.6483769245763669</v>
      </c>
      <c r="AB17" s="5">
        <f>'ST 5-8 Hatchery ret (nos) 52-15'!AB17+'ST 1-4 Nat-orig ret (nos)52-15'!AB17</f>
        <v>1.1843763154611702</v>
      </c>
      <c r="AC17" s="5">
        <f>'ST 5-8 Hatchery ret (nos) 52-15'!AC17+'ST 1-4 Nat-orig ret (nos)52-15'!AC17</f>
        <v>3.2907625946241388</v>
      </c>
      <c r="AD17" s="5">
        <f>'ST 5-8 Hatchery ret (nos) 52-15'!AD17+'ST 1-4 Nat-orig ret (nos)52-15'!AD17</f>
        <v>2.7363037095868412</v>
      </c>
      <c r="AE17" s="5">
        <f>'ST 5-8 Hatchery ret (nos) 52-15'!AE17+'ST 1-4 Nat-orig ret (nos)52-15'!AE17</f>
        <v>1.3759430277977658</v>
      </c>
      <c r="AF17" s="5">
        <f>'ST 5-8 Hatchery ret (nos) 52-15'!AF17+'ST 1-4 Nat-orig ret (nos)52-15'!AF17</f>
        <v>0.56189573380509017</v>
      </c>
      <c r="AG17" s="5">
        <f t="shared" si="1"/>
        <v>59.728359710238799</v>
      </c>
      <c r="AI17" s="4">
        <v>1962</v>
      </c>
      <c r="AJ17" s="39">
        <v>0</v>
      </c>
      <c r="AK17" s="5">
        <f>'ST 5-8 Hatchery ret (nos) 52-15'!AK17</f>
        <v>0</v>
      </c>
      <c r="AL17" s="5">
        <f>'ST 5-8 Hatchery ret (nos) 52-15'!AL17+'ST 1-4 Nat-orig ret (nos)52-15'!AL17</f>
        <v>0.40279760535702691</v>
      </c>
      <c r="AM17" s="5">
        <f>'ST 5-8 Hatchery ret (nos) 52-15'!AM17+'ST 1-4 Nat-orig ret (nos)52-15'!AM17</f>
        <v>8.304347180496789</v>
      </c>
      <c r="AN17" s="5">
        <f>'ST 5-8 Hatchery ret (nos) 52-15'!AN17+'ST 1-4 Nat-orig ret (nos)52-15'!AN17</f>
        <v>2.9408100903268255</v>
      </c>
      <c r="AO17" s="5">
        <f>'ST 5-8 Hatchery ret (nos) 52-15'!AO17+'ST 1-4 Nat-orig ret (nos)52-15'!AO17</f>
        <v>12.8978135</v>
      </c>
      <c r="AP17" s="5">
        <f>'ST 5-8 Hatchery ret (nos) 52-15'!AP17+'ST 1-4 Nat-orig ret (nos)52-15'!AP17</f>
        <v>0.85655199999999998</v>
      </c>
      <c r="AQ17" s="5">
        <f>'ST 5-8 Hatchery ret (nos) 52-15'!AQ17+'ST 1-4 Nat-orig ret (nos)52-15'!AQ17</f>
        <v>1.8701033425101545</v>
      </c>
      <c r="AR17" s="5">
        <f>'ST 5-8 Hatchery ret (nos) 52-15'!AR17+'ST 1-4 Nat-orig ret (nos)52-15'!AR17</f>
        <v>1.9629840000000001</v>
      </c>
      <c r="AS17" s="5">
        <f>'ST 5-8 Hatchery ret (nos) 52-15'!AS17+'ST 1-4 Nat-orig ret (nos)52-15'!AS17</f>
        <v>1.4463745407508548</v>
      </c>
      <c r="AT17" s="5">
        <f>'ST 5-8 Hatchery ret (nos) 52-15'!AT17+'ST 1-4 Nat-orig ret (nos)52-15'!AT17</f>
        <v>1.0332366190406443</v>
      </c>
      <c r="AU17" s="29">
        <f>'ST 5-8 Hatchery ret (nos) 52-15'!AU17+'ST 1-4 Nat-orig ret (nos)52-15'!AU17</f>
        <v>5.0854448201465594</v>
      </c>
      <c r="AV17" s="29">
        <f>'ST 5-8 Hatchery ret (nos) 52-15'!AV17+'ST 1-4 Nat-orig ret (nos)52-15'!AV17</f>
        <v>5.8525114451553897</v>
      </c>
      <c r="AW17" s="29">
        <f>'ST 5-8 Hatchery ret (nos) 52-15'!AW17+'ST 1-4 Nat-orig ret (nos)52-15'!AW17</f>
        <v>0.17716866527025527</v>
      </c>
      <c r="AX17" s="29">
        <f t="shared" si="2"/>
        <v>42.830143809054505</v>
      </c>
      <c r="AZ17" s="5">
        <f t="shared" si="3"/>
        <v>162.85911401524601</v>
      </c>
      <c r="BA17" s="5">
        <f t="shared" si="4"/>
        <v>59.728359710238799</v>
      </c>
      <c r="BB17" s="5">
        <f t="shared" si="5"/>
        <v>42.830143809054505</v>
      </c>
      <c r="BC17" s="5">
        <f t="shared" si="6"/>
        <v>265.41761753453932</v>
      </c>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row>
    <row r="18" spans="1:119" s="8" customFormat="1" ht="15">
      <c r="A18" s="4">
        <v>1963</v>
      </c>
      <c r="B18" s="39">
        <v>0</v>
      </c>
      <c r="C18" s="5">
        <f>'ST 5-8 Hatchery ret (nos) 52-15'!C18+'ST 1-4 Nat-orig ret (nos)52-15'!C18</f>
        <v>3.0275584962494646</v>
      </c>
      <c r="D18" s="5">
        <f>'ST 5-8 Hatchery ret (nos) 52-15'!D18+'ST 1-4 Nat-orig ret (nos)52-15'!D18</f>
        <v>43.884585764083226</v>
      </c>
      <c r="E18" s="5">
        <f>0+'ST 1-4 Nat-orig ret (nos)52-15'!E18</f>
        <v>36.887192086354851</v>
      </c>
      <c r="F18" s="5">
        <f>0+'ST 1-4 Nat-orig ret (nos)52-15'!F18</f>
        <v>59.289002805465323</v>
      </c>
      <c r="G18" s="5">
        <f>'ST 5-8 Hatchery ret (nos) 52-15'!G18+'ST 1-4 Nat-orig ret (nos)52-15'!G18</f>
        <v>0.33792299999999997</v>
      </c>
      <c r="H18" s="5">
        <f>'ST 5-8 Hatchery ret (nos) 52-15'!H18+'ST 1-4 Nat-orig ret (nos)52-15'!H18</f>
        <v>6.5766629999999999</v>
      </c>
      <c r="I18" s="5">
        <f>'ST 5-8 Hatchery ret (nos) 52-15'!I18+'ST 1-4 Nat-orig ret (nos)52-15'!I18</f>
        <v>7.6232979902731959</v>
      </c>
      <c r="J18" s="5">
        <f>'ST 5-8 Hatchery ret (nos) 52-15'!J18+'ST 1-4 Nat-orig ret (nos)52-15'!J18</f>
        <v>0.64532417614769233</v>
      </c>
      <c r="K18" s="5">
        <f>'ST 5-8 Hatchery ret (nos) 52-15'!K18+'ST 1-4 Nat-orig ret (nos)52-15'!K18</f>
        <v>9.1822472660550449</v>
      </c>
      <c r="L18" s="5">
        <f>'ST 5-8 Hatchery ret (nos) 52-15'!L18+'ST 1-4 Nat-orig ret (nos)52-15'!L18</f>
        <v>30.332643999999998</v>
      </c>
      <c r="M18" s="5">
        <f>'ST 5-8 Hatchery ret (nos) 52-15'!M18+'ST 1-4 Nat-orig ret (nos)52-15'!M18</f>
        <v>12.443259558424897</v>
      </c>
      <c r="N18" s="5">
        <f>'ST 5-8 Hatchery ret (nos) 52-15'!N18+'ST 1-4 Nat-orig ret (nos)52-15'!N18</f>
        <v>6.1847885811741543</v>
      </c>
      <c r="O18" s="5">
        <f>'ST 5-8 Hatchery ret (nos) 52-15'!O18+'ST 1-4 Nat-orig ret (nos)52-15'!O18</f>
        <v>7.8230950000000004</v>
      </c>
      <c r="P18" s="5">
        <f t="shared" si="0"/>
        <v>224.23758172422779</v>
      </c>
      <c r="Q18" s="5"/>
      <c r="R18" s="4">
        <v>1963</v>
      </c>
      <c r="S18" s="5">
        <f>'ST 5-8 Hatchery ret (nos) 52-15'!S18+0</f>
        <v>0</v>
      </c>
      <c r="T18" s="5">
        <f>'ST 5-8 Hatchery ret (nos) 52-15'!T18+0</f>
        <v>7.6926372270122076</v>
      </c>
      <c r="U18" s="5">
        <f>'ST 5-8 Hatchery ret (nos) 52-15'!U18+'ST 1-4 Nat-orig ret (nos)52-15'!U18</f>
        <v>26.372971222174598</v>
      </c>
      <c r="V18" s="5">
        <f>0+'ST 1-4 Nat-orig ret (nos)52-15'!V18</f>
        <v>1.6257015622324735</v>
      </c>
      <c r="W18" s="5">
        <f>0+'ST 1-4 Nat-orig ret (nos)52-15'!W18</f>
        <v>4.5737914914555118</v>
      </c>
      <c r="X18" s="5">
        <f>'ST 5-8 Hatchery ret (nos) 52-15'!X18+'ST 1-4 Nat-orig ret (nos)52-15'!X18</f>
        <v>4.1567579630863758</v>
      </c>
      <c r="Y18" s="5">
        <f>'ST 5-8 Hatchery ret (nos) 52-15'!Y18+'ST 1-4 Nat-orig ret (nos)52-15'!Y18</f>
        <v>1.3940754078649642</v>
      </c>
      <c r="Z18" s="5">
        <f>'ST 5-8 Hatchery ret (nos) 52-15'!Z18+'ST 1-4 Nat-orig ret (nos)52-15'!Z18</f>
        <v>0.58721712952016347</v>
      </c>
      <c r="AA18" s="5">
        <f>'ST 5-8 Hatchery ret (nos) 52-15'!AA18+'ST 1-4 Nat-orig ret (nos)52-15'!AA18</f>
        <v>1.4143234501062198</v>
      </c>
      <c r="AB18" s="5">
        <f>'ST 5-8 Hatchery ret (nos) 52-15'!AB18+'ST 1-4 Nat-orig ret (nos)52-15'!AB18</f>
        <v>1.2346968368790292</v>
      </c>
      <c r="AC18" s="5">
        <f>'ST 5-8 Hatchery ret (nos) 52-15'!AC18+'ST 1-4 Nat-orig ret (nos)52-15'!AC18</f>
        <v>2.5957903147080352</v>
      </c>
      <c r="AD18" s="5">
        <f>'ST 5-8 Hatchery ret (nos) 52-15'!AD18+'ST 1-4 Nat-orig ret (nos)52-15'!AD18</f>
        <v>2.6893422518576777</v>
      </c>
      <c r="AE18" s="5">
        <f>'ST 5-8 Hatchery ret (nos) 52-15'!AE18+'ST 1-4 Nat-orig ret (nos)52-15'!AE18</f>
        <v>1.9166670860299653</v>
      </c>
      <c r="AF18" s="5">
        <f>'ST 5-8 Hatchery ret (nos) 52-15'!AF18+'ST 1-4 Nat-orig ret (nos)52-15'!AF18</f>
        <v>0.65228046383763505</v>
      </c>
      <c r="AG18" s="5">
        <f t="shared" si="1"/>
        <v>56.90625240676485</v>
      </c>
      <c r="AI18" s="4">
        <v>1963</v>
      </c>
      <c r="AJ18" s="39">
        <v>0</v>
      </c>
      <c r="AK18" s="5">
        <f>'ST 5-8 Hatchery ret (nos) 52-15'!AK18</f>
        <v>0</v>
      </c>
      <c r="AL18" s="5">
        <f>'ST 5-8 Hatchery ret (nos) 52-15'!AL18+'ST 1-4 Nat-orig ret (nos)52-15'!AL18</f>
        <v>0.34333870263561378</v>
      </c>
      <c r="AM18" s="5">
        <f>'ST 5-8 Hatchery ret (nos) 52-15'!AM18+'ST 1-4 Nat-orig ret (nos)52-15'!AM18</f>
        <v>5.2940217326332961</v>
      </c>
      <c r="AN18" s="5">
        <f>'ST 5-8 Hatchery ret (nos) 52-15'!AN18+'ST 1-4 Nat-orig ret (nos)52-15'!AN18</f>
        <v>4.2912820441378861</v>
      </c>
      <c r="AO18" s="5">
        <f>'ST 5-8 Hatchery ret (nos) 52-15'!AO18+'ST 1-4 Nat-orig ret (nos)52-15'!AO18</f>
        <v>9.0233185000000002</v>
      </c>
      <c r="AP18" s="5">
        <f>'ST 5-8 Hatchery ret (nos) 52-15'!AP18+'ST 1-4 Nat-orig ret (nos)52-15'!AP18</f>
        <v>0.93618800000000002</v>
      </c>
      <c r="AQ18" s="5">
        <f>'ST 5-8 Hatchery ret (nos) 52-15'!AQ18+'ST 1-4 Nat-orig ret (nos)52-15'!AQ18</f>
        <v>1.2638468431437415</v>
      </c>
      <c r="AR18" s="5">
        <f>'ST 5-8 Hatchery ret (nos) 52-15'!AR18+'ST 1-4 Nat-orig ret (nos)52-15'!AR18</f>
        <v>1.6905239999999999</v>
      </c>
      <c r="AS18" s="5">
        <f>'ST 5-8 Hatchery ret (nos) 52-15'!AS18+'ST 1-4 Nat-orig ret (nos)52-15'!AS18</f>
        <v>0.96510254255618377</v>
      </c>
      <c r="AT18" s="5">
        <f>'ST 5-8 Hatchery ret (nos) 52-15'!AT18+'ST 1-4 Nat-orig ret (nos)52-15'!AT18</f>
        <v>0.90704499921870085</v>
      </c>
      <c r="AU18" s="29">
        <f>'ST 5-8 Hatchery ret (nos) 52-15'!AU18+'ST 1-4 Nat-orig ret (nos)52-15'!AU18</f>
        <v>6.0030801336965247</v>
      </c>
      <c r="AV18" s="29">
        <f>'ST 5-8 Hatchery ret (nos) 52-15'!AV18+'ST 1-4 Nat-orig ret (nos)52-15'!AV18</f>
        <v>6.0087063532156417</v>
      </c>
      <c r="AW18" s="29">
        <f>'ST 5-8 Hatchery ret (nos) 52-15'!AW18+'ST 1-4 Nat-orig ret (nos)52-15'!AW18</f>
        <v>0.32076375504755567</v>
      </c>
      <c r="AX18" s="29">
        <f t="shared" si="2"/>
        <v>37.047217606285152</v>
      </c>
      <c r="AZ18" s="5">
        <f t="shared" si="3"/>
        <v>224.23758172422779</v>
      </c>
      <c r="BA18" s="5">
        <f t="shared" si="4"/>
        <v>56.90625240676485</v>
      </c>
      <c r="BB18" s="5">
        <f t="shared" si="5"/>
        <v>37.047217606285152</v>
      </c>
      <c r="BC18" s="5">
        <f t="shared" si="6"/>
        <v>318.1910517372778</v>
      </c>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row>
    <row r="19" spans="1:119" s="8" customFormat="1" ht="15">
      <c r="A19" s="4">
        <v>1964</v>
      </c>
      <c r="B19" s="39">
        <v>0</v>
      </c>
      <c r="C19" s="5">
        <f>'ST 5-8 Hatchery ret (nos) 52-15'!C19+'ST 1-4 Nat-orig ret (nos)52-15'!C19</f>
        <v>3.176697238696061</v>
      </c>
      <c r="D19" s="5">
        <f>'ST 5-8 Hatchery ret (nos) 52-15'!D19+'ST 1-4 Nat-orig ret (nos)52-15'!D19</f>
        <v>23.12306792868792</v>
      </c>
      <c r="E19" s="5">
        <f>0+'ST 1-4 Nat-orig ret (nos)52-15'!E19</f>
        <v>4.4329294638824441</v>
      </c>
      <c r="F19" s="5">
        <f>0+'ST 1-4 Nat-orig ret (nos)52-15'!F19</f>
        <v>26.597576783294667</v>
      </c>
      <c r="G19" s="5">
        <f>'ST 5-8 Hatchery ret (nos) 52-15'!G19+'ST 1-4 Nat-orig ret (nos)52-15'!G19</f>
        <v>3.7155809999999998</v>
      </c>
      <c r="H19" s="5">
        <f>'ST 5-8 Hatchery ret (nos) 52-15'!H19+'ST 1-4 Nat-orig ret (nos)52-15'!H19</f>
        <v>7.61395</v>
      </c>
      <c r="I19" s="5">
        <f>'ST 5-8 Hatchery ret (nos) 52-15'!I19+'ST 1-4 Nat-orig ret (nos)52-15'!I19</f>
        <v>14.735699439869192</v>
      </c>
      <c r="J19" s="5">
        <f>'ST 5-8 Hatchery ret (nos) 52-15'!J19+'ST 1-4 Nat-orig ret (nos)52-15'!J19</f>
        <v>8.8263920000000002</v>
      </c>
      <c r="K19" s="5">
        <f>'ST 5-8 Hatchery ret (nos) 52-15'!K19+'ST 1-4 Nat-orig ret (nos)52-15'!K19</f>
        <v>9.4869418715596332</v>
      </c>
      <c r="L19" s="5">
        <f>'ST 5-8 Hatchery ret (nos) 52-15'!L19+'ST 1-4 Nat-orig ret (nos)52-15'!L19</f>
        <v>26.401793999999999</v>
      </c>
      <c r="M19" s="5">
        <f>'ST 5-8 Hatchery ret (nos) 52-15'!M19+'ST 1-4 Nat-orig ret (nos)52-15'!M19</f>
        <v>16.247317634100067</v>
      </c>
      <c r="N19" s="5">
        <f>'ST 5-8 Hatchery ret (nos) 52-15'!N19+'ST 1-4 Nat-orig ret (nos)52-15'!N19</f>
        <v>1.8435850123534532</v>
      </c>
      <c r="O19" s="5">
        <f>'ST 5-8 Hatchery ret (nos) 52-15'!O19+'ST 1-4 Nat-orig ret (nos)52-15'!O19</f>
        <v>0</v>
      </c>
      <c r="P19" s="5">
        <f t="shared" si="0"/>
        <v>146.20153237244344</v>
      </c>
      <c r="Q19" s="5"/>
      <c r="R19" s="4">
        <v>1964</v>
      </c>
      <c r="S19" s="5">
        <f>'ST 5-8 Hatchery ret (nos) 52-15'!S19+0</f>
        <v>0</v>
      </c>
      <c r="T19" s="5">
        <f>'ST 5-8 Hatchery ret (nos) 52-15'!T19+0</f>
        <v>9.752109112679836</v>
      </c>
      <c r="U19" s="5">
        <f>'ST 5-8 Hatchery ret (nos) 52-15'!U19+'ST 1-4 Nat-orig ret (nos)52-15'!U19</f>
        <v>24.633153241979802</v>
      </c>
      <c r="V19" s="5">
        <f>0+'ST 1-4 Nat-orig ret (nos)52-15'!V19</f>
        <v>1.8080155415258574</v>
      </c>
      <c r="W19" s="5">
        <f>0+'ST 1-4 Nat-orig ret (nos)52-15'!W19</f>
        <v>3.2687908384417343</v>
      </c>
      <c r="X19" s="5">
        <f>'ST 5-8 Hatchery ret (nos) 52-15'!X19+'ST 1-4 Nat-orig ret (nos)52-15'!X19</f>
        <v>5.4031538046538063</v>
      </c>
      <c r="Y19" s="5">
        <f>'ST 5-8 Hatchery ret (nos) 52-15'!Y19+'ST 1-4 Nat-orig ret (nos)52-15'!Y19</f>
        <v>1.9709679680170755</v>
      </c>
      <c r="Z19" s="5">
        <f>'ST 5-8 Hatchery ret (nos) 52-15'!Z19+'ST 1-4 Nat-orig ret (nos)52-15'!Z19</f>
        <v>1.6005216033147633</v>
      </c>
      <c r="AA19" s="5">
        <f>'ST 5-8 Hatchery ret (nos) 52-15'!AA19+'ST 1-4 Nat-orig ret (nos)52-15'!AA19</f>
        <v>3.1161999828716169</v>
      </c>
      <c r="AB19" s="5">
        <f>'ST 5-8 Hatchery ret (nos) 52-15'!AB19+'ST 1-4 Nat-orig ret (nos)52-15'!AB19</f>
        <v>0.81727064160745233</v>
      </c>
      <c r="AC19" s="5">
        <f>'ST 5-8 Hatchery ret (nos) 52-15'!AC19+'ST 1-4 Nat-orig ret (nos)52-15'!AC19</f>
        <v>3.0484178223299612</v>
      </c>
      <c r="AD19" s="5">
        <f>'ST 5-8 Hatchery ret (nos) 52-15'!AD19+'ST 1-4 Nat-orig ret (nos)52-15'!AD19</f>
        <v>4.3043406398020787</v>
      </c>
      <c r="AE19" s="5">
        <f>'ST 5-8 Hatchery ret (nos) 52-15'!AE19+'ST 1-4 Nat-orig ret (nos)52-15'!AE19</f>
        <v>2.1362102352265375</v>
      </c>
      <c r="AF19" s="5">
        <f>'ST 5-8 Hatchery ret (nos) 52-15'!AF19+'ST 1-4 Nat-orig ret (nos)52-15'!AF19</f>
        <v>0.61452640171125583</v>
      </c>
      <c r="AG19" s="5">
        <f t="shared" si="1"/>
        <v>62.473677834161755</v>
      </c>
      <c r="AI19" s="4">
        <v>1964</v>
      </c>
      <c r="AJ19" s="39">
        <v>0</v>
      </c>
      <c r="AK19" s="5">
        <f>'ST 5-8 Hatchery ret (nos) 52-15'!AK19</f>
        <v>0</v>
      </c>
      <c r="AL19" s="5">
        <f>'ST 5-8 Hatchery ret (nos) 52-15'!AL19+'ST 1-4 Nat-orig ret (nos)52-15'!AL19</f>
        <v>0.23886643750515124</v>
      </c>
      <c r="AM19" s="5">
        <f>'ST 5-8 Hatchery ret (nos) 52-15'!AM19+'ST 1-4 Nat-orig ret (nos)52-15'!AM19</f>
        <v>1.6813808501044656</v>
      </c>
      <c r="AN19" s="5">
        <f>'ST 5-8 Hatchery ret (nos) 52-15'!AN19+'ST 1-4 Nat-orig ret (nos)52-15'!AN19</f>
        <v>5.4004836548336543</v>
      </c>
      <c r="AO19" s="5">
        <f>'ST 5-8 Hatchery ret (nos) 52-15'!AO19+'ST 1-4 Nat-orig ret (nos)52-15'!AO19</f>
        <v>12.6928985</v>
      </c>
      <c r="AP19" s="5">
        <f>'ST 5-8 Hatchery ret (nos) 52-15'!AP19+'ST 1-4 Nat-orig ret (nos)52-15'!AP19</f>
        <v>0.91836099999999998</v>
      </c>
      <c r="AQ19" s="5">
        <f>'ST 5-8 Hatchery ret (nos) 52-15'!AQ19+'ST 1-4 Nat-orig ret (nos)52-15'!AQ19</f>
        <v>1.4154492072149309</v>
      </c>
      <c r="AR19" s="5">
        <f>'ST 5-8 Hatchery ret (nos) 52-15'!AR19+'ST 1-4 Nat-orig ret (nos)52-15'!AR19</f>
        <v>1.7270989999999999</v>
      </c>
      <c r="AS19" s="5">
        <f>'ST 5-8 Hatchery ret (nos) 52-15'!AS19+'ST 1-4 Nat-orig ret (nos)52-15'!AS19</f>
        <v>1.4138805466393414</v>
      </c>
      <c r="AT19" s="5">
        <f>'ST 5-8 Hatchery ret (nos) 52-15'!AT19+'ST 1-4 Nat-orig ret (nos)52-15'!AT19</f>
        <v>1.2361908493956371</v>
      </c>
      <c r="AU19" s="29">
        <f>'ST 5-8 Hatchery ret (nos) 52-15'!AU19+'ST 1-4 Nat-orig ret (nos)52-15'!AU19</f>
        <v>5.9776533729441095</v>
      </c>
      <c r="AV19" s="29">
        <f>'ST 5-8 Hatchery ret (nos) 52-15'!AV19+'ST 1-4 Nat-orig ret (nos)52-15'!AV19</f>
        <v>4.1430719512944503</v>
      </c>
      <c r="AW19" s="29">
        <f>'ST 5-8 Hatchery ret (nos) 52-15'!AW19+'ST 1-4 Nat-orig ret (nos)52-15'!AW19</f>
        <v>0.12272502933573382</v>
      </c>
      <c r="AX19" s="29">
        <f t="shared" si="2"/>
        <v>36.968060399267472</v>
      </c>
      <c r="AZ19" s="5">
        <f t="shared" si="3"/>
        <v>146.20153237244344</v>
      </c>
      <c r="BA19" s="5">
        <f t="shared" si="4"/>
        <v>62.473677834161755</v>
      </c>
      <c r="BB19" s="5">
        <f t="shared" si="5"/>
        <v>36.968060399267472</v>
      </c>
      <c r="BC19" s="5">
        <f t="shared" si="6"/>
        <v>245.64327060587266</v>
      </c>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row>
    <row r="20" spans="1:119" s="8" customFormat="1" ht="15">
      <c r="A20" s="4">
        <v>1965</v>
      </c>
      <c r="B20" s="39">
        <v>0</v>
      </c>
      <c r="C20" s="5">
        <f>'ST 5-8 Hatchery ret (nos) 52-15'!C20+'ST 1-4 Nat-orig ret (nos)52-15'!C20</f>
        <v>2.4920537145780051</v>
      </c>
      <c r="D20" s="5">
        <f>'ST 5-8 Hatchery ret (nos) 52-15'!D20+'ST 1-4 Nat-orig ret (nos)52-15'!D20</f>
        <v>82.819467822948852</v>
      </c>
      <c r="E20" s="5">
        <f>0+'ST 1-4 Nat-orig ret (nos)52-15'!E20</f>
        <v>14.372037254806497</v>
      </c>
      <c r="F20" s="5">
        <f>0+'ST 1-4 Nat-orig ret (nos)52-15'!F20</f>
        <v>47.802645651856395</v>
      </c>
      <c r="G20" s="5">
        <f>'ST 5-8 Hatchery ret (nos) 52-15'!G20+'ST 1-4 Nat-orig ret (nos)52-15'!G20</f>
        <v>0.120743</v>
      </c>
      <c r="H20" s="5">
        <f>'ST 5-8 Hatchery ret (nos) 52-15'!H20+'ST 1-4 Nat-orig ret (nos)52-15'!H20</f>
        <v>5.6357369999999998</v>
      </c>
      <c r="I20" s="5">
        <f>'ST 5-8 Hatchery ret (nos) 52-15'!I20+'ST 1-4 Nat-orig ret (nos)52-15'!I20</f>
        <v>4.5198358559764573</v>
      </c>
      <c r="J20" s="5">
        <f>'ST 5-8 Hatchery ret (nos) 52-15'!J20+'ST 1-4 Nat-orig ret (nos)52-15'!J20</f>
        <v>0.4274463261764288</v>
      </c>
      <c r="K20" s="5">
        <f>'ST 5-8 Hatchery ret (nos) 52-15'!K20+'ST 1-4 Nat-orig ret (nos)52-15'!K20</f>
        <v>5.2585099908256883</v>
      </c>
      <c r="L20" s="5">
        <f>'ST 5-8 Hatchery ret (nos) 52-15'!L20+'ST 1-4 Nat-orig ret (nos)52-15'!L20</f>
        <v>17.743691999999999</v>
      </c>
      <c r="M20" s="5">
        <f>'ST 5-8 Hatchery ret (nos) 52-15'!M20+'ST 1-4 Nat-orig ret (nos)52-15'!M20</f>
        <v>8.5614588593014957</v>
      </c>
      <c r="N20" s="5">
        <f>'ST 5-8 Hatchery ret (nos) 52-15'!N20+'ST 1-4 Nat-orig ret (nos)52-15'!N20</f>
        <v>14.201768472158479</v>
      </c>
      <c r="O20" s="5">
        <f>'ST 5-8 Hatchery ret (nos) 52-15'!O20+'ST 1-4 Nat-orig ret (nos)52-15'!O20</f>
        <v>1.148247</v>
      </c>
      <c r="P20" s="5">
        <f t="shared" si="0"/>
        <v>205.10364294862833</v>
      </c>
      <c r="Q20" s="5"/>
      <c r="R20" s="4">
        <v>1965</v>
      </c>
      <c r="S20" s="5">
        <f>'ST 5-8 Hatchery ret (nos) 52-15'!S20+0</f>
        <v>0</v>
      </c>
      <c r="T20" s="5">
        <f>'ST 5-8 Hatchery ret (nos) 52-15'!T20+0</f>
        <v>10.44416340539204</v>
      </c>
      <c r="U20" s="5">
        <f>'ST 5-8 Hatchery ret (nos) 52-15'!U20+'ST 1-4 Nat-orig ret (nos)52-15'!U20</f>
        <v>26.759273001922153</v>
      </c>
      <c r="V20" s="5">
        <f>0+'ST 1-4 Nat-orig ret (nos)52-15'!V20</f>
        <v>1.6081283458977766</v>
      </c>
      <c r="W20" s="5">
        <f>0+'ST 1-4 Nat-orig ret (nos)52-15'!W20</f>
        <v>2.0993499159105196</v>
      </c>
      <c r="X20" s="5">
        <f>'ST 5-8 Hatchery ret (nos) 52-15'!X20+'ST 1-4 Nat-orig ret (nos)52-15'!X20</f>
        <v>4.3692553013382307</v>
      </c>
      <c r="Y20" s="5">
        <f>'ST 5-8 Hatchery ret (nos) 52-15'!Y20+'ST 1-4 Nat-orig ret (nos)52-15'!Y20</f>
        <v>1.0308902466005021</v>
      </c>
      <c r="Z20" s="5">
        <f>'ST 5-8 Hatchery ret (nos) 52-15'!Z20+'ST 1-4 Nat-orig ret (nos)52-15'!Z20</f>
        <v>0.75754863325878818</v>
      </c>
      <c r="AA20" s="5">
        <f>'ST 5-8 Hatchery ret (nos) 52-15'!AA20+'ST 1-4 Nat-orig ret (nos)52-15'!AA20</f>
        <v>1.0198123553347282</v>
      </c>
      <c r="AB20" s="5">
        <f>'ST 5-8 Hatchery ret (nos) 52-15'!AB20+'ST 1-4 Nat-orig ret (nos)52-15'!AB20</f>
        <v>0.42281471244921121</v>
      </c>
      <c r="AC20" s="5">
        <f>'ST 5-8 Hatchery ret (nos) 52-15'!AC20+'ST 1-4 Nat-orig ret (nos)52-15'!AC20</f>
        <v>2.6594856198034327</v>
      </c>
      <c r="AD20" s="5">
        <f>'ST 5-8 Hatchery ret (nos) 52-15'!AD20+'ST 1-4 Nat-orig ret (nos)52-15'!AD20</f>
        <v>1.6278128028307095</v>
      </c>
      <c r="AE20" s="5">
        <f>'ST 5-8 Hatchery ret (nos) 52-15'!AE20+'ST 1-4 Nat-orig ret (nos)52-15'!AE20</f>
        <v>0.90974479609628578</v>
      </c>
      <c r="AF20" s="5">
        <f>'ST 5-8 Hatchery ret (nos) 52-15'!AF20+'ST 1-4 Nat-orig ret (nos)52-15'!AF20</f>
        <v>0.48848796197422722</v>
      </c>
      <c r="AG20" s="5">
        <f t="shared" si="1"/>
        <v>54.1967670988086</v>
      </c>
      <c r="AI20" s="4">
        <v>1965</v>
      </c>
      <c r="AJ20" s="39">
        <v>0</v>
      </c>
      <c r="AK20" s="5">
        <f>'ST 5-8 Hatchery ret (nos) 52-15'!AK20</f>
        <v>0</v>
      </c>
      <c r="AL20" s="5">
        <f>'ST 5-8 Hatchery ret (nos) 52-15'!AL20+'ST 1-4 Nat-orig ret (nos)52-15'!AL20</f>
        <v>0.2938270853246136</v>
      </c>
      <c r="AM20" s="5">
        <f>'ST 5-8 Hatchery ret (nos) 52-15'!AM20+'ST 1-4 Nat-orig ret (nos)52-15'!AM20</f>
        <v>3.616954018448455</v>
      </c>
      <c r="AN20" s="5">
        <f>'ST 5-8 Hatchery ret (nos) 52-15'!AN20+'ST 1-4 Nat-orig ret (nos)52-15'!AN20</f>
        <v>4.2997881967835045</v>
      </c>
      <c r="AO20" s="5">
        <f>'ST 5-8 Hatchery ret (nos) 52-15'!AO20+'ST 1-4 Nat-orig ret (nos)52-15'!AO20</f>
        <v>61.677100500000002</v>
      </c>
      <c r="AP20" s="5">
        <f>'ST 5-8 Hatchery ret (nos) 52-15'!AP20+'ST 1-4 Nat-orig ret (nos)52-15'!AP20</f>
        <v>1.1369370000000001</v>
      </c>
      <c r="AQ20" s="5">
        <f>'ST 5-8 Hatchery ret (nos) 52-15'!AQ20+'ST 1-4 Nat-orig ret (nos)52-15'!AQ20</f>
        <v>1.1617675107089005</v>
      </c>
      <c r="AR20" s="5">
        <f>'ST 5-8 Hatchery ret (nos) 52-15'!AR20+'ST 1-4 Nat-orig ret (nos)52-15'!AR20</f>
        <v>2.3042050000000001</v>
      </c>
      <c r="AS20" s="5">
        <f>'ST 5-8 Hatchery ret (nos) 52-15'!AS20+'ST 1-4 Nat-orig ret (nos)52-15'!AS20</f>
        <v>1.6311947441899364</v>
      </c>
      <c r="AT20" s="5">
        <f>'ST 5-8 Hatchery ret (nos) 52-15'!AT20+'ST 1-4 Nat-orig ret (nos)52-15'!AT20</f>
        <v>1.4521341933087217</v>
      </c>
      <c r="AU20" s="29">
        <f>'ST 5-8 Hatchery ret (nos) 52-15'!AU20+'ST 1-4 Nat-orig ret (nos)52-15'!AU20</f>
        <v>2.899723033131679</v>
      </c>
      <c r="AV20" s="29">
        <f>'ST 5-8 Hatchery ret (nos) 52-15'!AV20+'ST 1-4 Nat-orig ret (nos)52-15'!AV20</f>
        <v>4.5295868367460983</v>
      </c>
      <c r="AW20" s="29">
        <f>'ST 5-8 Hatchery ret (nos) 52-15'!AW20+'ST 1-4 Nat-orig ret (nos)52-15'!AW20</f>
        <v>0.2377372102474104</v>
      </c>
      <c r="AX20" s="29">
        <f t="shared" si="2"/>
        <v>85.240955328889328</v>
      </c>
      <c r="AZ20" s="5">
        <f t="shared" si="3"/>
        <v>205.10364294862833</v>
      </c>
      <c r="BA20" s="5">
        <f t="shared" si="4"/>
        <v>54.1967670988086</v>
      </c>
      <c r="BB20" s="5">
        <f t="shared" si="5"/>
        <v>85.240955328889328</v>
      </c>
      <c r="BC20" s="5">
        <f t="shared" si="6"/>
        <v>344.54136537632621</v>
      </c>
      <c r="BE20" s="66"/>
      <c r="BF20" s="66"/>
      <c r="BG20" s="66"/>
      <c r="BH20" s="66"/>
      <c r="BI20" s="66"/>
      <c r="BJ20" s="66"/>
      <c r="BK20" s="66"/>
      <c r="BL20" s="66"/>
      <c r="BM20" s="66"/>
      <c r="BN20" s="66"/>
      <c r="BO20" s="66"/>
      <c r="BP20" s="66"/>
      <c r="BQ20" s="66"/>
      <c r="BR20" s="66"/>
      <c r="BS20" s="66"/>
      <c r="BT20" s="66"/>
      <c r="BU20" s="66"/>
      <c r="BV20" s="66"/>
      <c r="BW20" s="66"/>
      <c r="BX20" s="66"/>
      <c r="BY20" s="66"/>
      <c r="BZ20" s="66"/>
      <c r="CA20" s="66"/>
      <c r="CB20" s="66"/>
      <c r="CC20" s="66"/>
      <c r="CD20" s="66"/>
      <c r="CE20" s="66"/>
      <c r="CF20" s="66"/>
      <c r="CG20" s="66"/>
      <c r="CH20" s="66"/>
      <c r="CI20" s="66"/>
      <c r="CJ20" s="66"/>
      <c r="CK20" s="66"/>
      <c r="CL20" s="66"/>
      <c r="CM20" s="66"/>
      <c r="CN20" s="66"/>
      <c r="CO20" s="66"/>
      <c r="CP20" s="66"/>
      <c r="CQ20" s="66"/>
      <c r="CR20" s="66"/>
      <c r="CS20" s="66"/>
      <c r="CT20" s="66"/>
      <c r="CU20" s="66"/>
      <c r="CV20" s="66"/>
      <c r="CW20" s="66"/>
      <c r="CX20" s="66"/>
      <c r="CY20" s="66"/>
      <c r="CZ20" s="66"/>
      <c r="DA20" s="66"/>
      <c r="DB20" s="66"/>
      <c r="DC20" s="66"/>
      <c r="DD20" s="66"/>
      <c r="DE20" s="66"/>
      <c r="DF20" s="66"/>
      <c r="DG20" s="66"/>
      <c r="DH20" s="66"/>
      <c r="DI20" s="66"/>
      <c r="DJ20" s="66"/>
      <c r="DK20" s="66"/>
      <c r="DL20" s="66"/>
      <c r="DM20" s="66"/>
      <c r="DN20" s="66"/>
      <c r="DO20" s="66"/>
    </row>
    <row r="21" spans="1:119" s="8" customFormat="1" ht="15">
      <c r="A21" s="4">
        <v>1966</v>
      </c>
      <c r="B21" s="39">
        <v>0</v>
      </c>
      <c r="C21" s="5">
        <f>'ST 5-8 Hatchery ret (nos) 52-15'!C21+'ST 1-4 Nat-orig ret (nos)52-15'!C21</f>
        <v>2.2659163071698059</v>
      </c>
      <c r="D21" s="5">
        <f>'ST 5-8 Hatchery ret (nos) 52-15'!D21+'ST 1-4 Nat-orig ret (nos)52-15'!D21</f>
        <v>45.677376121756936</v>
      </c>
      <c r="E21" s="5">
        <f>0+'ST 1-4 Nat-orig ret (nos)52-15'!E21</f>
        <v>0.78155198097953782</v>
      </c>
      <c r="F21" s="5">
        <f>0+'ST 1-4 Nat-orig ret (nos)52-15'!F21</f>
        <v>23.055783438896366</v>
      </c>
      <c r="G21" s="5">
        <f>'ST 5-8 Hatchery ret (nos) 52-15'!G21+'ST 1-4 Nat-orig ret (nos)52-15'!G21</f>
        <v>5.7553979999999996</v>
      </c>
      <c r="H21" s="5">
        <f>'ST 5-8 Hatchery ret (nos) 52-15'!H21+'ST 1-4 Nat-orig ret (nos)52-15'!H21</f>
        <v>2.9616660000000001</v>
      </c>
      <c r="I21" s="5">
        <f>'ST 5-8 Hatchery ret (nos) 52-15'!I21+'ST 1-4 Nat-orig ret (nos)52-15'!I21</f>
        <v>13.390852227176541</v>
      </c>
      <c r="J21" s="5">
        <f>'ST 5-8 Hatchery ret (nos) 52-15'!J21+'ST 1-4 Nat-orig ret (nos)52-15'!J21</f>
        <v>5.4776309999999997</v>
      </c>
      <c r="K21" s="5">
        <f>'ST 5-8 Hatchery ret (nos) 52-15'!K21+'ST 1-4 Nat-orig ret (nos)52-15'!K21</f>
        <v>6.779607220183486</v>
      </c>
      <c r="L21" s="5">
        <f>'ST 5-8 Hatchery ret (nos) 52-15'!L21+'ST 1-4 Nat-orig ret (nos)52-15'!L21</f>
        <v>29.903462000000001</v>
      </c>
      <c r="M21" s="5">
        <f>'ST 5-8 Hatchery ret (nos) 52-15'!M21+'ST 1-4 Nat-orig ret (nos)52-15'!M21</f>
        <v>19.475407672580822</v>
      </c>
      <c r="N21" s="5">
        <f>'ST 5-8 Hatchery ret (nos) 52-15'!N21+'ST 1-4 Nat-orig ret (nos)52-15'!N21</f>
        <v>5.5904493077554278</v>
      </c>
      <c r="O21" s="5">
        <f>'ST 5-8 Hatchery ret (nos) 52-15'!O21+'ST 1-4 Nat-orig ret (nos)52-15'!O21</f>
        <v>0</v>
      </c>
      <c r="P21" s="5">
        <f t="shared" si="0"/>
        <v>161.11510127649888</v>
      </c>
      <c r="Q21" s="5"/>
      <c r="R21" s="4">
        <v>1966</v>
      </c>
      <c r="S21" s="5">
        <f>'ST 5-8 Hatchery ret (nos) 52-15'!S21+0</f>
        <v>0</v>
      </c>
      <c r="T21" s="5">
        <f>'ST 5-8 Hatchery ret (nos) 52-15'!T21+0</f>
        <v>10.369445738529398</v>
      </c>
      <c r="U21" s="5">
        <f>'ST 5-8 Hatchery ret (nos) 52-15'!U21+'ST 1-4 Nat-orig ret (nos)52-15'!U21</f>
        <v>30.418667928171068</v>
      </c>
      <c r="V21" s="5">
        <f>0+'ST 1-4 Nat-orig ret (nos)52-15'!V21</f>
        <v>1.6736687155061662</v>
      </c>
      <c r="W21" s="5">
        <f>0+'ST 1-4 Nat-orig ret (nos)52-15'!W21</f>
        <v>2.4381024700585381</v>
      </c>
      <c r="X21" s="5">
        <f>'ST 5-8 Hatchery ret (nos) 52-15'!X21+'ST 1-4 Nat-orig ret (nos)52-15'!X21</f>
        <v>4.3823493744107171</v>
      </c>
      <c r="Y21" s="5">
        <f>'ST 5-8 Hatchery ret (nos) 52-15'!Y21+'ST 1-4 Nat-orig ret (nos)52-15'!Y21</f>
        <v>1.3846086756433176</v>
      </c>
      <c r="Z21" s="5">
        <f>'ST 5-8 Hatchery ret (nos) 52-15'!Z21+'ST 1-4 Nat-orig ret (nos)52-15'!Z21</f>
        <v>1.1708052682137124</v>
      </c>
      <c r="AA21" s="5">
        <f>'ST 5-8 Hatchery ret (nos) 52-15'!AA21+'ST 1-4 Nat-orig ret (nos)52-15'!AA21</f>
        <v>1.6950160720829044</v>
      </c>
      <c r="AB21" s="5">
        <f>'ST 5-8 Hatchery ret (nos) 52-15'!AB21+'ST 1-4 Nat-orig ret (nos)52-15'!AB21</f>
        <v>0.74743800000000005</v>
      </c>
      <c r="AC21" s="5">
        <f>'ST 5-8 Hatchery ret (nos) 52-15'!AC21+'ST 1-4 Nat-orig ret (nos)52-15'!AC21</f>
        <v>5.2705091874304459</v>
      </c>
      <c r="AD21" s="5">
        <f>'ST 5-8 Hatchery ret (nos) 52-15'!AD21+'ST 1-4 Nat-orig ret (nos)52-15'!AD21</f>
        <v>3.6109060102119463</v>
      </c>
      <c r="AE21" s="5">
        <f>'ST 5-8 Hatchery ret (nos) 52-15'!AE21+'ST 1-4 Nat-orig ret (nos)52-15'!AE21</f>
        <v>1.7925702743856744</v>
      </c>
      <c r="AF21" s="5">
        <f>'ST 5-8 Hatchery ret (nos) 52-15'!AF21+'ST 1-4 Nat-orig ret (nos)52-15'!AF21</f>
        <v>0.81226282222904123</v>
      </c>
      <c r="AG21" s="5">
        <f t="shared" si="1"/>
        <v>65.766350536872949</v>
      </c>
      <c r="AI21" s="4">
        <v>1966</v>
      </c>
      <c r="AJ21" s="39">
        <v>0</v>
      </c>
      <c r="AK21" s="5">
        <f>'ST 5-8 Hatchery ret (nos) 52-15'!AK21</f>
        <v>0</v>
      </c>
      <c r="AL21" s="5">
        <f>'ST 5-8 Hatchery ret (nos) 52-15'!AL21+'ST 1-4 Nat-orig ret (nos)52-15'!AL21</f>
        <v>0.27925059188430928</v>
      </c>
      <c r="AM21" s="5">
        <f>'ST 5-8 Hatchery ret (nos) 52-15'!AM21+'ST 1-4 Nat-orig ret (nos)52-15'!AM21</f>
        <v>2.4961493704311728</v>
      </c>
      <c r="AN21" s="5">
        <f>'ST 5-8 Hatchery ret (nos) 52-15'!AN21+'ST 1-4 Nat-orig ret (nos)52-15'!AN21</f>
        <v>5.651090899616336</v>
      </c>
      <c r="AO21" s="5">
        <f>'ST 5-8 Hatchery ret (nos) 52-15'!AO21+'ST 1-4 Nat-orig ret (nos)52-15'!AO21</f>
        <v>21.1052195</v>
      </c>
      <c r="AP21" s="5">
        <f>'ST 5-8 Hatchery ret (nos) 52-15'!AP21+'ST 1-4 Nat-orig ret (nos)52-15'!AP21</f>
        <v>0.81687799999999999</v>
      </c>
      <c r="AQ21" s="5">
        <f>'ST 5-8 Hatchery ret (nos) 52-15'!AQ21+'ST 1-4 Nat-orig ret (nos)52-15'!AQ21</f>
        <v>1.6306747728978039</v>
      </c>
      <c r="AR21" s="5">
        <f>'ST 5-8 Hatchery ret (nos) 52-15'!AR21+'ST 1-4 Nat-orig ret (nos)52-15'!AR21</f>
        <v>2.8496429999999999</v>
      </c>
      <c r="AS21" s="5">
        <f>'ST 5-8 Hatchery ret (nos) 52-15'!AS21+'ST 1-4 Nat-orig ret (nos)52-15'!AS21</f>
        <v>1.8677468796346319</v>
      </c>
      <c r="AT21" s="5">
        <f>'ST 5-8 Hatchery ret (nos) 52-15'!AT21+'ST 1-4 Nat-orig ret (nos)52-15'!AT21</f>
        <v>1.410390543339737</v>
      </c>
      <c r="AU21" s="29">
        <f>'ST 5-8 Hatchery ret (nos) 52-15'!AU21+'ST 1-4 Nat-orig ret (nos)52-15'!AU21</f>
        <v>3.3429119108878775</v>
      </c>
      <c r="AV21" s="29">
        <f>'ST 5-8 Hatchery ret (nos) 52-15'!AV21+'ST 1-4 Nat-orig ret (nos)52-15'!AV21</f>
        <v>7.0743531142242988</v>
      </c>
      <c r="AW21" s="29">
        <f>'ST 5-8 Hatchery ret (nos) 52-15'!AW21+'ST 1-4 Nat-orig ret (nos)52-15'!AW21</f>
        <v>0.3180415732508296</v>
      </c>
      <c r="AX21" s="29">
        <f t="shared" si="2"/>
        <v>48.842350156167001</v>
      </c>
      <c r="AZ21" s="5">
        <f t="shared" si="3"/>
        <v>161.11510127649888</v>
      </c>
      <c r="BA21" s="5">
        <f t="shared" si="4"/>
        <v>65.766350536872949</v>
      </c>
      <c r="BB21" s="5">
        <f t="shared" si="5"/>
        <v>48.842350156167001</v>
      </c>
      <c r="BC21" s="5">
        <f t="shared" si="6"/>
        <v>275.72380196953884</v>
      </c>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c r="CE21" s="66"/>
      <c r="CF21" s="66"/>
      <c r="CG21" s="66"/>
      <c r="CH21" s="66"/>
      <c r="CI21" s="66"/>
      <c r="CJ21" s="66"/>
      <c r="CK21" s="66"/>
      <c r="CL21" s="66"/>
      <c r="CM21" s="66"/>
      <c r="CN21" s="66"/>
      <c r="CO21" s="66"/>
      <c r="CP21" s="66"/>
      <c r="CQ21" s="66"/>
      <c r="CR21" s="66"/>
      <c r="CS21" s="66"/>
      <c r="CT21" s="66"/>
      <c r="CU21" s="66"/>
      <c r="CV21" s="66"/>
      <c r="CW21" s="66"/>
      <c r="CX21" s="66"/>
      <c r="CY21" s="66"/>
      <c r="CZ21" s="66"/>
      <c r="DA21" s="66"/>
      <c r="DB21" s="66"/>
      <c r="DC21" s="66"/>
      <c r="DD21" s="66"/>
      <c r="DE21" s="66"/>
      <c r="DF21" s="66"/>
      <c r="DG21" s="66"/>
      <c r="DH21" s="66"/>
      <c r="DI21" s="66"/>
      <c r="DJ21" s="66"/>
      <c r="DK21" s="66"/>
      <c r="DL21" s="66"/>
      <c r="DM21" s="66"/>
      <c r="DN21" s="66"/>
      <c r="DO21" s="66"/>
    </row>
    <row r="22" spans="1:119" s="8" customFormat="1" ht="15">
      <c r="A22" s="4">
        <v>1967</v>
      </c>
      <c r="B22" s="39">
        <v>0</v>
      </c>
      <c r="C22" s="5">
        <f>'ST 5-8 Hatchery ret (nos) 52-15'!C22+'ST 1-4 Nat-orig ret (nos)52-15'!C22</f>
        <v>4.7437468749257672</v>
      </c>
      <c r="D22" s="5">
        <f>'ST 5-8 Hatchery ret (nos) 52-15'!D22+'ST 1-4 Nat-orig ret (nos)52-15'!D22</f>
        <v>85.995464839063331</v>
      </c>
      <c r="E22" s="5">
        <f>0+'ST 1-4 Nat-orig ret (nos)52-15'!E22</f>
        <v>15.045106557741629</v>
      </c>
      <c r="F22" s="5">
        <f>0+'ST 1-4 Nat-orig ret (nos)52-15'!F22</f>
        <v>45.605479253154314</v>
      </c>
      <c r="G22" s="5">
        <f>'ST 5-8 Hatchery ret (nos) 52-15'!G22+'ST 1-4 Nat-orig ret (nos)52-15'!G22</f>
        <v>0.255963</v>
      </c>
      <c r="H22" s="5">
        <f>'ST 5-8 Hatchery ret (nos) 52-15'!H22+'ST 1-4 Nat-orig ret (nos)52-15'!H22</f>
        <v>1.223781</v>
      </c>
      <c r="I22" s="5">
        <f>'ST 5-8 Hatchery ret (nos) 52-15'!I22+'ST 1-4 Nat-orig ret (nos)52-15'!I22</f>
        <v>0.63247100071589457</v>
      </c>
      <c r="J22" s="5">
        <f>'ST 5-8 Hatchery ret (nos) 52-15'!J22+'ST 1-4 Nat-orig ret (nos)52-15'!J22</f>
        <v>1.0153895065936089</v>
      </c>
      <c r="K22" s="5">
        <f>'ST 5-8 Hatchery ret (nos) 52-15'!K22+'ST 1-4 Nat-orig ret (nos)52-15'!K22</f>
        <v>5.0410762385321091</v>
      </c>
      <c r="L22" s="5">
        <f>'ST 5-8 Hatchery ret (nos) 52-15'!L22+'ST 1-4 Nat-orig ret (nos)52-15'!L22</f>
        <v>6.2410329999999998</v>
      </c>
      <c r="M22" s="5">
        <f>'ST 5-8 Hatchery ret (nos) 52-15'!M22+'ST 1-4 Nat-orig ret (nos)52-15'!M22</f>
        <v>3.2610290676039049</v>
      </c>
      <c r="N22" s="5">
        <f>'ST 5-8 Hatchery ret (nos) 52-15'!N22+'ST 1-4 Nat-orig ret (nos)52-15'!N22</f>
        <v>5.1352901594927163</v>
      </c>
      <c r="O22" s="5">
        <f>'ST 5-8 Hatchery ret (nos) 52-15'!O22+'ST 1-4 Nat-orig ret (nos)52-15'!O22</f>
        <v>1.0489360000000001</v>
      </c>
      <c r="P22" s="5">
        <f t="shared" si="0"/>
        <v>175.24476649782326</v>
      </c>
      <c r="Q22" s="5"/>
      <c r="R22" s="4">
        <v>1967</v>
      </c>
      <c r="S22" s="5">
        <f>'ST 5-8 Hatchery ret (nos) 52-15'!S22+0</f>
        <v>0</v>
      </c>
      <c r="T22" s="5">
        <f>'ST 5-8 Hatchery ret (nos) 52-15'!T22+0</f>
        <v>11.898128664117287</v>
      </c>
      <c r="U22" s="5">
        <f>'ST 5-8 Hatchery ret (nos) 52-15'!U22+'ST 1-4 Nat-orig ret (nos)52-15'!U22</f>
        <v>22.5235972509441</v>
      </c>
      <c r="V22" s="5">
        <f>0+'ST 1-4 Nat-orig ret (nos)52-15'!V22</f>
        <v>0.61528759056556492</v>
      </c>
      <c r="W22" s="5">
        <f>0+'ST 1-4 Nat-orig ret (nos)52-15'!W22</f>
        <v>2.6736093317268939</v>
      </c>
      <c r="X22" s="5">
        <f>'ST 5-8 Hatchery ret (nos) 52-15'!X22+'ST 1-4 Nat-orig ret (nos)52-15'!X22</f>
        <v>4.27438869210705</v>
      </c>
      <c r="Y22" s="5">
        <f>'ST 5-8 Hatchery ret (nos) 52-15'!Y22+'ST 1-4 Nat-orig ret (nos)52-15'!Y22</f>
        <v>0.6788095660803718</v>
      </c>
      <c r="Z22" s="5">
        <f>'ST 5-8 Hatchery ret (nos) 52-15'!Z22+'ST 1-4 Nat-orig ret (nos)52-15'!Z22</f>
        <v>0.36591299999999999</v>
      </c>
      <c r="AA22" s="5">
        <f>'ST 5-8 Hatchery ret (nos) 52-15'!AA22+'ST 1-4 Nat-orig ret (nos)52-15'!AA22</f>
        <v>1.1044098603264845</v>
      </c>
      <c r="AB22" s="5">
        <f>'ST 5-8 Hatchery ret (nos) 52-15'!AB22+'ST 1-4 Nat-orig ret (nos)52-15'!AB22</f>
        <v>0.56044400000000005</v>
      </c>
      <c r="AC22" s="5">
        <f>'ST 5-8 Hatchery ret (nos) 52-15'!AC22+'ST 1-4 Nat-orig ret (nos)52-15'!AC22</f>
        <v>4.0624891048937917</v>
      </c>
      <c r="AD22" s="5">
        <f>'ST 5-8 Hatchery ret (nos) 52-15'!AD22+'ST 1-4 Nat-orig ret (nos)52-15'!AD22</f>
        <v>2.514882921300531</v>
      </c>
      <c r="AE22" s="5">
        <f>'ST 5-8 Hatchery ret (nos) 52-15'!AE22+'ST 1-4 Nat-orig ret (nos)52-15'!AE22</f>
        <v>1.4841878610728245</v>
      </c>
      <c r="AF22" s="5">
        <f>'ST 5-8 Hatchery ret (nos) 52-15'!AF22+'ST 1-4 Nat-orig ret (nos)52-15'!AF22</f>
        <v>0.61305063256568559</v>
      </c>
      <c r="AG22" s="5">
        <f t="shared" si="1"/>
        <v>53.369198475700593</v>
      </c>
      <c r="AI22" s="4">
        <v>1967</v>
      </c>
      <c r="AJ22" s="39">
        <v>0</v>
      </c>
      <c r="AK22" s="5">
        <f>'ST 5-8 Hatchery ret (nos) 52-15'!AK22</f>
        <v>0</v>
      </c>
      <c r="AL22" s="5">
        <f>'ST 5-8 Hatchery ret (nos) 52-15'!AL22+'ST 1-4 Nat-orig ret (nos)52-15'!AL22</f>
        <v>0.36257102638780458</v>
      </c>
      <c r="AM22" s="5">
        <f>'ST 5-8 Hatchery ret (nos) 52-15'!AM22+'ST 1-4 Nat-orig ret (nos)52-15'!AM22</f>
        <v>3.4383640267958828</v>
      </c>
      <c r="AN22" s="5">
        <f>'ST 5-8 Hatchery ret (nos) 52-15'!AN22+'ST 1-4 Nat-orig ret (nos)52-15'!AN22</f>
        <v>7.5346605239460809</v>
      </c>
      <c r="AO22" s="5">
        <f>'ST 5-8 Hatchery ret (nos) 52-15'!AO22+'ST 1-4 Nat-orig ret (nos)52-15'!AO22</f>
        <v>12.6704615</v>
      </c>
      <c r="AP22" s="5">
        <f>'ST 5-8 Hatchery ret (nos) 52-15'!AP22+'ST 1-4 Nat-orig ret (nos)52-15'!AP22</f>
        <v>1.0220359999999999</v>
      </c>
      <c r="AQ22" s="5">
        <f>'ST 5-8 Hatchery ret (nos) 52-15'!AQ22+'ST 1-4 Nat-orig ret (nos)52-15'!AQ22</f>
        <v>1.098763853322887</v>
      </c>
      <c r="AR22" s="5">
        <f>'ST 5-8 Hatchery ret (nos) 52-15'!AR22+'ST 1-4 Nat-orig ret (nos)52-15'!AR22</f>
        <v>2.2631839999999999</v>
      </c>
      <c r="AS22" s="5">
        <f>'ST 5-8 Hatchery ret (nos) 52-15'!AS22+'ST 1-4 Nat-orig ret (nos)52-15'!AS22</f>
        <v>1.119439862539205</v>
      </c>
      <c r="AT22" s="5">
        <f>'ST 5-8 Hatchery ret (nos) 52-15'!AT22+'ST 1-4 Nat-orig ret (nos)52-15'!AT22</f>
        <v>1.2999027992729768</v>
      </c>
      <c r="AU22" s="29">
        <f>'ST 5-8 Hatchery ret (nos) 52-15'!AU22+'ST 1-4 Nat-orig ret (nos)52-15'!AU22</f>
        <v>5.1223766437941913</v>
      </c>
      <c r="AV22" s="29">
        <f>'ST 5-8 Hatchery ret (nos) 52-15'!AV22+'ST 1-4 Nat-orig ret (nos)52-15'!AV22</f>
        <v>7.8802154074162241</v>
      </c>
      <c r="AW22" s="29">
        <f>'ST 5-8 Hatchery ret (nos) 52-15'!AW22+'ST 1-4 Nat-orig ret (nos)52-15'!AW22</f>
        <v>0.48999272341069322</v>
      </c>
      <c r="AX22" s="29">
        <f t="shared" si="2"/>
        <v>44.301968366885944</v>
      </c>
      <c r="AZ22" s="5">
        <f t="shared" si="3"/>
        <v>175.24476649782326</v>
      </c>
      <c r="BA22" s="5">
        <f t="shared" si="4"/>
        <v>53.369198475700593</v>
      </c>
      <c r="BB22" s="5">
        <f t="shared" si="5"/>
        <v>44.301968366885944</v>
      </c>
      <c r="BC22" s="5">
        <f t="shared" si="6"/>
        <v>272.91593334040977</v>
      </c>
      <c r="BE22" s="66"/>
      <c r="BF22" s="66"/>
      <c r="BG22" s="66"/>
      <c r="BH22" s="66"/>
      <c r="BI22" s="66"/>
      <c r="BJ22" s="66"/>
      <c r="BK22" s="66"/>
      <c r="BL22" s="66"/>
      <c r="BM22" s="66"/>
      <c r="BN22" s="66"/>
      <c r="BO22" s="66"/>
      <c r="BP22" s="66"/>
      <c r="BQ22" s="66"/>
      <c r="BR22" s="66"/>
      <c r="BS22" s="66"/>
      <c r="BT22" s="66"/>
      <c r="BU22" s="66"/>
      <c r="BV22" s="66"/>
      <c r="BW22" s="66"/>
      <c r="BX22" s="66"/>
      <c r="BY22" s="66"/>
      <c r="BZ22" s="66"/>
      <c r="CA22" s="66"/>
      <c r="CB22" s="66"/>
      <c r="CC22" s="66"/>
      <c r="CD22" s="66"/>
      <c r="CE22" s="66"/>
      <c r="CF22" s="66"/>
      <c r="CG22" s="66"/>
      <c r="CH22" s="66"/>
      <c r="CI22" s="66"/>
      <c r="CJ22" s="66"/>
      <c r="CK22" s="66"/>
      <c r="CL22" s="66"/>
      <c r="CM22" s="66"/>
      <c r="CN22" s="66"/>
      <c r="CO22" s="66"/>
      <c r="CP22" s="66"/>
      <c r="CQ22" s="66"/>
      <c r="CR22" s="66"/>
      <c r="CS22" s="66"/>
      <c r="CT22" s="66"/>
      <c r="CU22" s="66"/>
      <c r="CV22" s="66"/>
      <c r="CW22" s="66"/>
      <c r="CX22" s="66"/>
      <c r="CY22" s="66"/>
      <c r="CZ22" s="66"/>
      <c r="DA22" s="66"/>
      <c r="DB22" s="66"/>
      <c r="DC22" s="66"/>
      <c r="DD22" s="66"/>
      <c r="DE22" s="66"/>
      <c r="DF22" s="66"/>
      <c r="DG22" s="66"/>
      <c r="DH22" s="66"/>
      <c r="DI22" s="66"/>
      <c r="DJ22" s="66"/>
      <c r="DK22" s="66"/>
      <c r="DL22" s="66"/>
      <c r="DM22" s="66"/>
      <c r="DN22" s="66"/>
      <c r="DO22" s="66"/>
    </row>
    <row r="23" spans="1:119" s="8" customFormat="1" ht="15">
      <c r="A23" s="4">
        <v>1968</v>
      </c>
      <c r="B23" s="39">
        <v>0</v>
      </c>
      <c r="C23" s="5">
        <f>'ST 5-8 Hatchery ret (nos) 52-15'!C23+'ST 1-4 Nat-orig ret (nos)52-15'!C23</f>
        <v>2.9254620174368373</v>
      </c>
      <c r="D23" s="5">
        <f>'ST 5-8 Hatchery ret (nos) 52-15'!D23+'ST 1-4 Nat-orig ret (nos)52-15'!D23</f>
        <v>44.795683838033952</v>
      </c>
      <c r="E23" s="5">
        <f>0+'ST 1-4 Nat-orig ret (nos)52-15'!E23</f>
        <v>1.3881745397246554</v>
      </c>
      <c r="F23" s="5">
        <f>0+'ST 1-4 Nat-orig ret (nos)52-15'!F23</f>
        <v>16.658094476695865</v>
      </c>
      <c r="G23" s="5">
        <f>'ST 5-8 Hatchery ret (nos) 52-15'!G23+'ST 1-4 Nat-orig ret (nos)52-15'!G23</f>
        <v>8.6886130000000001</v>
      </c>
      <c r="H23" s="5">
        <f>'ST 5-8 Hatchery ret (nos) 52-15'!H23+'ST 1-4 Nat-orig ret (nos)52-15'!H23</f>
        <v>4.7271000000000001</v>
      </c>
      <c r="I23" s="5">
        <f>'ST 5-8 Hatchery ret (nos) 52-15'!I23+'ST 1-4 Nat-orig ret (nos)52-15'!I23</f>
        <v>11.898322</v>
      </c>
      <c r="J23" s="5">
        <f>'ST 5-8 Hatchery ret (nos) 52-15'!J23+'ST 1-4 Nat-orig ret (nos)52-15'!J23</f>
        <v>6.2184020000000002</v>
      </c>
      <c r="K23" s="5">
        <f>'ST 5-8 Hatchery ret (nos) 52-15'!K23+'ST 1-4 Nat-orig ret (nos)52-15'!K23</f>
        <v>5.7678503394495415</v>
      </c>
      <c r="L23" s="5">
        <f>'ST 5-8 Hatchery ret (nos) 52-15'!L23+'ST 1-4 Nat-orig ret (nos)52-15'!L23</f>
        <v>33.367883999999997</v>
      </c>
      <c r="M23" s="5">
        <f>'ST 5-8 Hatchery ret (nos) 52-15'!M23+'ST 1-4 Nat-orig ret (nos)52-15'!M23</f>
        <v>28.716666762555434</v>
      </c>
      <c r="N23" s="5">
        <f>'ST 5-8 Hatchery ret (nos) 52-15'!N23+'ST 1-4 Nat-orig ret (nos)52-15'!N23</f>
        <v>6.8959532861504256</v>
      </c>
      <c r="O23" s="5">
        <f>'ST 5-8 Hatchery ret (nos) 52-15'!O23+'ST 1-4 Nat-orig ret (nos)52-15'!O23</f>
        <v>0</v>
      </c>
      <c r="P23" s="5">
        <f t="shared" si="0"/>
        <v>172.0482062600467</v>
      </c>
      <c r="Q23" s="5"/>
      <c r="R23" s="4">
        <v>1968</v>
      </c>
      <c r="S23" s="5">
        <f>'ST 5-8 Hatchery ret (nos) 52-15'!S23+0</f>
        <v>0</v>
      </c>
      <c r="T23" s="5">
        <f>'ST 5-8 Hatchery ret (nos) 52-15'!T23+0</f>
        <v>7.9445738853100529</v>
      </c>
      <c r="U23" s="5">
        <f>'ST 5-8 Hatchery ret (nos) 52-15'!U23+'ST 1-4 Nat-orig ret (nos)52-15'!U23</f>
        <v>19.026734603519888</v>
      </c>
      <c r="V23" s="5">
        <f>0+'ST 1-4 Nat-orig ret (nos)52-15'!V23</f>
        <v>0.67160999016328393</v>
      </c>
      <c r="W23" s="5">
        <f>0+'ST 1-4 Nat-orig ret (nos)52-15'!W23</f>
        <v>1.8953261854736936</v>
      </c>
      <c r="X23" s="5">
        <f>'ST 5-8 Hatchery ret (nos) 52-15'!X23+'ST 1-4 Nat-orig ret (nos)52-15'!X23</f>
        <v>4.5719459127913842</v>
      </c>
      <c r="Y23" s="5">
        <f>'ST 5-8 Hatchery ret (nos) 52-15'!Y23+'ST 1-4 Nat-orig ret (nos)52-15'!Y23</f>
        <v>1.0099730654791075</v>
      </c>
      <c r="Z23" s="5">
        <f>'ST 5-8 Hatchery ret (nos) 52-15'!Z23+'ST 1-4 Nat-orig ret (nos)52-15'!Z23</f>
        <v>0.89943099999999998</v>
      </c>
      <c r="AA23" s="5">
        <f>'ST 5-8 Hatchery ret (nos) 52-15'!AA23+'ST 1-4 Nat-orig ret (nos)52-15'!AA23</f>
        <v>2.7316003717513762</v>
      </c>
      <c r="AB23" s="5">
        <f>'ST 5-8 Hatchery ret (nos) 52-15'!AB23+'ST 1-4 Nat-orig ret (nos)52-15'!AB23</f>
        <v>0.51075899999999996</v>
      </c>
      <c r="AC23" s="5">
        <f>'ST 5-8 Hatchery ret (nos) 52-15'!AC23+'ST 1-4 Nat-orig ret (nos)52-15'!AC23</f>
        <v>3.9010000575953327</v>
      </c>
      <c r="AD23" s="5">
        <f>'ST 5-8 Hatchery ret (nos) 52-15'!AD23+'ST 1-4 Nat-orig ret (nos)52-15'!AD23</f>
        <v>4.5204952599013115</v>
      </c>
      <c r="AE23" s="5">
        <f>'ST 5-8 Hatchery ret (nos) 52-15'!AE23+'ST 1-4 Nat-orig ret (nos)52-15'!AE23</f>
        <v>4.3250659729880931</v>
      </c>
      <c r="AF23" s="5">
        <f>'ST 5-8 Hatchery ret (nos) 52-15'!AF23+'ST 1-4 Nat-orig ret (nos)52-15'!AF23</f>
        <v>0.55775151345106755</v>
      </c>
      <c r="AG23" s="5">
        <f t="shared" si="1"/>
        <v>52.566266818424587</v>
      </c>
      <c r="AI23" s="4">
        <v>1968</v>
      </c>
      <c r="AJ23" s="39">
        <v>0</v>
      </c>
      <c r="AK23" s="5">
        <f>'ST 5-8 Hatchery ret (nos) 52-15'!AK23</f>
        <v>0</v>
      </c>
      <c r="AL23" s="5">
        <f>'ST 5-8 Hatchery ret (nos) 52-15'!AL23+'ST 1-4 Nat-orig ret (nos)52-15'!AL23</f>
        <v>0.29730669203570637</v>
      </c>
      <c r="AM23" s="5">
        <f>'ST 5-8 Hatchery ret (nos) 52-15'!AM23+'ST 1-4 Nat-orig ret (nos)52-15'!AM23</f>
        <v>0.95291176632171326</v>
      </c>
      <c r="AN23" s="5">
        <f>'ST 5-8 Hatchery ret (nos) 52-15'!AN23+'ST 1-4 Nat-orig ret (nos)52-15'!AN23</f>
        <v>7.3472498887690714</v>
      </c>
      <c r="AO23" s="5">
        <f>'ST 5-8 Hatchery ret (nos) 52-15'!AO23+'ST 1-4 Nat-orig ret (nos)52-15'!AO23</f>
        <v>10.467238500000001</v>
      </c>
      <c r="AP23" s="5">
        <f>'ST 5-8 Hatchery ret (nos) 52-15'!AP23+'ST 1-4 Nat-orig ret (nos)52-15'!AP23</f>
        <v>1.7714700000000001</v>
      </c>
      <c r="AQ23" s="5">
        <f>'ST 5-8 Hatchery ret (nos) 52-15'!AQ23+'ST 1-4 Nat-orig ret (nos)52-15'!AQ23</f>
        <v>1.8326483068081143</v>
      </c>
      <c r="AR23" s="5">
        <f>'ST 5-8 Hatchery ret (nos) 52-15'!AR23+'ST 1-4 Nat-orig ret (nos)52-15'!AR23</f>
        <v>1.9068560000000001</v>
      </c>
      <c r="AS23" s="5">
        <f>'ST 5-8 Hatchery ret (nos) 52-15'!AS23+'ST 1-4 Nat-orig ret (nos)52-15'!AS23</f>
        <v>1.3346511564761019</v>
      </c>
      <c r="AT23" s="5">
        <f>'ST 5-8 Hatchery ret (nos) 52-15'!AT23+'ST 1-4 Nat-orig ret (nos)52-15'!AT23</f>
        <v>1.1115606526806459</v>
      </c>
      <c r="AU23" s="29">
        <f>'ST 5-8 Hatchery ret (nos) 52-15'!AU23+'ST 1-4 Nat-orig ret (nos)52-15'!AU23</f>
        <v>7.5908071395999235</v>
      </c>
      <c r="AV23" s="29">
        <f>'ST 5-8 Hatchery ret (nos) 52-15'!AV23+'ST 1-4 Nat-orig ret (nos)52-15'!AV23</f>
        <v>10.606614820152581</v>
      </c>
      <c r="AW23" s="29">
        <f>'ST 5-8 Hatchery ret (nos) 52-15'!AW23+'ST 1-4 Nat-orig ret (nos)52-15'!AW23</f>
        <v>0.22412630126378005</v>
      </c>
      <c r="AX23" s="29">
        <f t="shared" si="2"/>
        <v>45.443441224107637</v>
      </c>
      <c r="AZ23" s="5">
        <f t="shared" si="3"/>
        <v>172.0482062600467</v>
      </c>
      <c r="BA23" s="5">
        <f t="shared" si="4"/>
        <v>52.566266818424587</v>
      </c>
      <c r="BB23" s="5">
        <f t="shared" si="5"/>
        <v>45.443441224107637</v>
      </c>
      <c r="BC23" s="5">
        <f t="shared" si="6"/>
        <v>270.05791430257892</v>
      </c>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row>
    <row r="24" spans="1:119" s="8" customFormat="1" ht="15">
      <c r="A24" s="4">
        <v>1969</v>
      </c>
      <c r="B24" s="39">
        <v>0</v>
      </c>
      <c r="C24" s="5">
        <f>'ST 5-8 Hatchery ret (nos) 52-15'!C24+'ST 1-4 Nat-orig ret (nos)52-15'!C24</f>
        <v>3.8571797622761084</v>
      </c>
      <c r="D24" s="5">
        <f>'ST 5-8 Hatchery ret (nos) 52-15'!D24+'ST 1-4 Nat-orig ret (nos)52-15'!D24</f>
        <v>112.66508070717691</v>
      </c>
      <c r="E24" s="5">
        <f>0+'ST 1-4 Nat-orig ret (nos)52-15'!E24</f>
        <v>11.040297147017773</v>
      </c>
      <c r="F24" s="5">
        <f>0+'ST 1-4 Nat-orig ret (nos)52-15'!F24</f>
        <v>38.86789543539134</v>
      </c>
      <c r="G24" s="5">
        <f>'ST 5-8 Hatchery ret (nos) 52-15'!G24+'ST 1-4 Nat-orig ret (nos)52-15'!G24</f>
        <v>0.58281799999999995</v>
      </c>
      <c r="H24" s="5">
        <f>'ST 5-8 Hatchery ret (nos) 52-15'!H24+'ST 1-4 Nat-orig ret (nos)52-15'!H24</f>
        <v>6.7647890000000004</v>
      </c>
      <c r="I24" s="5">
        <f>'ST 5-8 Hatchery ret (nos) 52-15'!I24+'ST 1-4 Nat-orig ret (nos)52-15'!I24</f>
        <v>14.306542</v>
      </c>
      <c r="J24" s="5">
        <f>'ST 5-8 Hatchery ret (nos) 52-15'!J24+'ST 1-4 Nat-orig ret (nos)52-15'!J24</f>
        <v>0.64927151552208795</v>
      </c>
      <c r="K24" s="5">
        <f>'ST 5-8 Hatchery ret (nos) 52-15'!K24+'ST 1-4 Nat-orig ret (nos)52-15'!K24</f>
        <v>5.9884700550458714</v>
      </c>
      <c r="L24" s="5">
        <f>'ST 5-8 Hatchery ret (nos) 52-15'!L24+'ST 1-4 Nat-orig ret (nos)52-15'!L24</f>
        <v>11.299842</v>
      </c>
      <c r="M24" s="5">
        <f>'ST 5-8 Hatchery ret (nos) 52-15'!M24+'ST 1-4 Nat-orig ret (nos)52-15'!M24</f>
        <v>3.7949481488640151</v>
      </c>
      <c r="N24" s="5">
        <f>'ST 5-8 Hatchery ret (nos) 52-15'!N24+'ST 1-4 Nat-orig ret (nos)52-15'!N24</f>
        <v>10.547341921685073</v>
      </c>
      <c r="O24" s="5">
        <f>'ST 5-8 Hatchery ret (nos) 52-15'!O24+'ST 1-4 Nat-orig ret (nos)52-15'!O24</f>
        <v>0.41481099999999999</v>
      </c>
      <c r="P24" s="5">
        <f t="shared" si="0"/>
        <v>220.77928669297918</v>
      </c>
      <c r="Q24" s="5"/>
      <c r="R24" s="4">
        <v>1969</v>
      </c>
      <c r="S24" s="5">
        <f>'ST 5-8 Hatchery ret (nos) 52-15'!S24+0</f>
        <v>0</v>
      </c>
      <c r="T24" s="5">
        <f>'ST 5-8 Hatchery ret (nos) 52-15'!T24+0</f>
        <v>11.277945028547739</v>
      </c>
      <c r="U24" s="5">
        <f>'ST 5-8 Hatchery ret (nos) 52-15'!U24+'ST 1-4 Nat-orig ret (nos)52-15'!U24</f>
        <v>9.9298291613843421</v>
      </c>
      <c r="V24" s="5">
        <f>0+'ST 1-4 Nat-orig ret (nos)52-15'!V24</f>
        <v>0.76667326611960163</v>
      </c>
      <c r="W24" s="5">
        <f>0+'ST 1-4 Nat-orig ret (nos)52-15'!W24</f>
        <v>1.8761659358026186</v>
      </c>
      <c r="X24" s="5">
        <f>'ST 5-8 Hatchery ret (nos) 52-15'!X24+'ST 1-4 Nat-orig ret (nos)52-15'!X24</f>
        <v>4.5481314731967251</v>
      </c>
      <c r="Y24" s="5">
        <f>'ST 5-8 Hatchery ret (nos) 52-15'!Y24+'ST 1-4 Nat-orig ret (nos)52-15'!Y24</f>
        <v>0.56882898693102701</v>
      </c>
      <c r="Z24" s="5">
        <f>'ST 5-8 Hatchery ret (nos) 52-15'!Z24+'ST 1-4 Nat-orig ret (nos)52-15'!Z24</f>
        <v>0.62221599999999999</v>
      </c>
      <c r="AA24" s="5">
        <f>'ST 5-8 Hatchery ret (nos) 52-15'!AA24+'ST 1-4 Nat-orig ret (nos)52-15'!AA24</f>
        <v>0.98927337866456544</v>
      </c>
      <c r="AB24" s="5">
        <f>'ST 5-8 Hatchery ret (nos) 52-15'!AB24+'ST 1-4 Nat-orig ret (nos)52-15'!AB24</f>
        <v>0.52689200000000003</v>
      </c>
      <c r="AC24" s="5">
        <f>'ST 5-8 Hatchery ret (nos) 52-15'!AC24+'ST 1-4 Nat-orig ret (nos)52-15'!AC24</f>
        <v>1.4459229492401222</v>
      </c>
      <c r="AD24" s="5">
        <f>'ST 5-8 Hatchery ret (nos) 52-15'!AD24+'ST 1-4 Nat-orig ret (nos)52-15'!AD24</f>
        <v>1.7987085921174173</v>
      </c>
      <c r="AE24" s="5">
        <f>'ST 5-8 Hatchery ret (nos) 52-15'!AE24+'ST 1-4 Nat-orig ret (nos)52-15'!AE24</f>
        <v>3.0199683386050209</v>
      </c>
      <c r="AF24" s="5">
        <f>'ST 5-8 Hatchery ret (nos) 52-15'!AF24+'ST 1-4 Nat-orig ret (nos)52-15'!AF24</f>
        <v>0.38928566086464744</v>
      </c>
      <c r="AG24" s="5">
        <f t="shared" si="1"/>
        <v>37.759840771473819</v>
      </c>
      <c r="AI24" s="4">
        <v>1969</v>
      </c>
      <c r="AJ24" s="39">
        <v>0</v>
      </c>
      <c r="AK24" s="5">
        <f>'ST 5-8 Hatchery ret (nos) 52-15'!AK24</f>
        <v>0</v>
      </c>
      <c r="AL24" s="5">
        <f>'ST 5-8 Hatchery ret (nos) 52-15'!AL24+'ST 1-4 Nat-orig ret (nos)52-15'!AL24</f>
        <v>0.24915743539737584</v>
      </c>
      <c r="AM24" s="5">
        <f>'ST 5-8 Hatchery ret (nos) 52-15'!AM24+'ST 1-4 Nat-orig ret (nos)52-15'!AM24</f>
        <v>0.70503337508170083</v>
      </c>
      <c r="AN24" s="5">
        <f>'ST 5-8 Hatchery ret (nos) 52-15'!AN24+'ST 1-4 Nat-orig ret (nos)52-15'!AN24</f>
        <v>6.6724147713919164</v>
      </c>
      <c r="AO24" s="5">
        <f>'ST 5-8 Hatchery ret (nos) 52-15'!AO24+'ST 1-4 Nat-orig ret (nos)52-15'!AO24</f>
        <v>23.368381500000002</v>
      </c>
      <c r="AP24" s="5">
        <f>'ST 5-8 Hatchery ret (nos) 52-15'!AP24+'ST 1-4 Nat-orig ret (nos)52-15'!AP24</f>
        <v>0.99777400000000005</v>
      </c>
      <c r="AQ24" s="5">
        <f>'ST 5-8 Hatchery ret (nos) 52-15'!AQ24+'ST 1-4 Nat-orig ret (nos)52-15'!AQ24</f>
        <v>1.5663841307354127</v>
      </c>
      <c r="AR24" s="5">
        <f>'ST 5-8 Hatchery ret (nos) 52-15'!AR24+'ST 1-4 Nat-orig ret (nos)52-15'!AR24</f>
        <v>1.341961</v>
      </c>
      <c r="AS24" s="5">
        <f>'ST 5-8 Hatchery ret (nos) 52-15'!AS24+'ST 1-4 Nat-orig ret (nos)52-15'!AS24</f>
        <v>1.7283122385554579</v>
      </c>
      <c r="AT24" s="5">
        <f>'ST 5-8 Hatchery ret (nos) 52-15'!AT24+'ST 1-4 Nat-orig ret (nos)52-15'!AT24</f>
        <v>1.0859771297774452</v>
      </c>
      <c r="AU24" s="29">
        <f>'ST 5-8 Hatchery ret (nos) 52-15'!AU24+'ST 1-4 Nat-orig ret (nos)52-15'!AU24</f>
        <v>3.1416685862711424</v>
      </c>
      <c r="AV24" s="29">
        <f>'ST 5-8 Hatchery ret (nos) 52-15'!AV24+'ST 1-4 Nat-orig ret (nos)52-15'!AV24</f>
        <v>6.1343115057962665</v>
      </c>
      <c r="AW24" s="29">
        <f>'ST 5-8 Hatchery ret (nos) 52-15'!AW24+'ST 1-4 Nat-orig ret (nos)52-15'!AW24</f>
        <v>0.37838326974492414</v>
      </c>
      <c r="AX24" s="29">
        <f t="shared" si="2"/>
        <v>47.369758942751652</v>
      </c>
      <c r="AZ24" s="5">
        <f t="shared" si="3"/>
        <v>220.77928669297918</v>
      </c>
      <c r="BA24" s="5">
        <f t="shared" si="4"/>
        <v>37.759840771473819</v>
      </c>
      <c r="BB24" s="5">
        <f t="shared" si="5"/>
        <v>47.369758942751652</v>
      </c>
      <c r="BC24" s="5">
        <f t="shared" si="6"/>
        <v>305.9088864072047</v>
      </c>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row>
    <row r="25" spans="1:119" s="8" customFormat="1" ht="15">
      <c r="A25" s="4">
        <v>1970</v>
      </c>
      <c r="B25" s="39">
        <v>0</v>
      </c>
      <c r="C25" s="5">
        <f>'ST 5-8 Hatchery ret (nos) 52-15'!C25+'ST 1-4 Nat-orig ret (nos)52-15'!C25</f>
        <v>5.3542655412237572</v>
      </c>
      <c r="D25" s="5">
        <f>'ST 5-8 Hatchery ret (nos) 52-15'!D25+'ST 1-4 Nat-orig ret (nos)52-15'!D25</f>
        <v>30.999834066973705</v>
      </c>
      <c r="E25" s="5">
        <f>0+'ST 1-4 Nat-orig ret (nos)52-15'!E25</f>
        <v>0.47360661035730112</v>
      </c>
      <c r="F25" s="5">
        <f>0+'ST 1-4 Nat-orig ret (nos)52-15'!F25</f>
        <v>25.574756959294259</v>
      </c>
      <c r="G25" s="5">
        <f>'ST 5-8 Hatchery ret (nos) 52-15'!G25+'ST 1-4 Nat-orig ret (nos)52-15'!G25</f>
        <v>1.9596880000000001</v>
      </c>
      <c r="H25" s="5">
        <f>'ST 5-8 Hatchery ret (nos) 52-15'!H25+'ST 1-4 Nat-orig ret (nos)52-15'!H25</f>
        <v>5.1316920000000001</v>
      </c>
      <c r="I25" s="5">
        <f>'ST 5-8 Hatchery ret (nos) 52-15'!I25+'ST 1-4 Nat-orig ret (nos)52-15'!I25</f>
        <v>15.854998</v>
      </c>
      <c r="J25" s="5">
        <f>'ST 5-8 Hatchery ret (nos) 52-15'!J25+'ST 1-4 Nat-orig ret (nos)52-15'!J25</f>
        <v>2.2250860000000001</v>
      </c>
      <c r="K25" s="5">
        <f>'ST 5-8 Hatchery ret (nos) 52-15'!K25+'ST 1-4 Nat-orig ret (nos)52-15'!K25</f>
        <v>5.6173927889908253</v>
      </c>
      <c r="L25" s="5">
        <f>'ST 5-8 Hatchery ret (nos) 52-15'!L25+'ST 1-4 Nat-orig ret (nos)52-15'!L25</f>
        <v>17.965371999999999</v>
      </c>
      <c r="M25" s="5">
        <f>'ST 5-8 Hatchery ret (nos) 52-15'!M25+'ST 1-4 Nat-orig ret (nos)52-15'!M25</f>
        <v>16.586314351699574</v>
      </c>
      <c r="N25" s="5">
        <f>'ST 5-8 Hatchery ret (nos) 52-15'!N25+'ST 1-4 Nat-orig ret (nos)52-15'!N25</f>
        <v>4.459927873715726</v>
      </c>
      <c r="O25" s="5">
        <f>'ST 5-8 Hatchery ret (nos) 52-15'!O25+'ST 1-4 Nat-orig ret (nos)52-15'!O25</f>
        <v>0</v>
      </c>
      <c r="P25" s="5">
        <f t="shared" si="0"/>
        <v>132.20293419225513</v>
      </c>
      <c r="Q25" s="5"/>
      <c r="R25" s="4">
        <v>1970</v>
      </c>
      <c r="S25" s="5">
        <f>'ST 5-8 Hatchery ret (nos) 52-15'!S25+0</f>
        <v>0</v>
      </c>
      <c r="T25" s="5">
        <f>'ST 5-8 Hatchery ret (nos) 52-15'!T25+0</f>
        <v>13.05670334374031</v>
      </c>
      <c r="U25" s="5">
        <f>'ST 5-8 Hatchery ret (nos) 52-15'!U25+'ST 1-4 Nat-orig ret (nos)52-15'!U25</f>
        <v>18.231371391704162</v>
      </c>
      <c r="V25" s="5">
        <f>0+'ST 1-4 Nat-orig ret (nos)52-15'!V25</f>
        <v>1.6453478728374076</v>
      </c>
      <c r="W25" s="5">
        <f>0+'ST 1-4 Nat-orig ret (nos)52-15'!W25</f>
        <v>1.7548560276815242</v>
      </c>
      <c r="X25" s="5">
        <f>'ST 5-8 Hatchery ret (nos) 52-15'!X25+'ST 1-4 Nat-orig ret (nos)52-15'!X25</f>
        <v>6.6780615009545858</v>
      </c>
      <c r="Y25" s="5">
        <f>'ST 5-8 Hatchery ret (nos) 52-15'!Y25+'ST 1-4 Nat-orig ret (nos)52-15'!Y25</f>
        <v>1.7810813189121084</v>
      </c>
      <c r="Z25" s="5">
        <f>'ST 5-8 Hatchery ret (nos) 52-15'!Z25+'ST 1-4 Nat-orig ret (nos)52-15'!Z25</f>
        <v>1.0174859999999999</v>
      </c>
      <c r="AA25" s="5">
        <f>'ST 5-8 Hatchery ret (nos) 52-15'!AA25+'ST 1-4 Nat-orig ret (nos)52-15'!AA25</f>
        <v>2.3625836459382312</v>
      </c>
      <c r="AB25" s="5">
        <f>'ST 5-8 Hatchery ret (nos) 52-15'!AB25+'ST 1-4 Nat-orig ret (nos)52-15'!AB25</f>
        <v>0.36921100000000001</v>
      </c>
      <c r="AC25" s="5">
        <f>'ST 5-8 Hatchery ret (nos) 52-15'!AC25+'ST 1-4 Nat-orig ret (nos)52-15'!AC25</f>
        <v>4.5720521404849475</v>
      </c>
      <c r="AD25" s="5">
        <f>'ST 5-8 Hatchery ret (nos) 52-15'!AD25+'ST 1-4 Nat-orig ret (nos)52-15'!AD25</f>
        <v>4.0696784213141468</v>
      </c>
      <c r="AE25" s="5">
        <f>'ST 5-8 Hatchery ret (nos) 52-15'!AE25+'ST 1-4 Nat-orig ret (nos)52-15'!AE25</f>
        <v>5.4082601936815173</v>
      </c>
      <c r="AF25" s="5">
        <f>'ST 5-8 Hatchery ret (nos) 52-15'!AF25+'ST 1-4 Nat-orig ret (nos)52-15'!AF25</f>
        <v>0.65043204007027045</v>
      </c>
      <c r="AG25" s="5">
        <f t="shared" si="1"/>
        <v>61.597124897319205</v>
      </c>
      <c r="AI25" s="4">
        <v>1970</v>
      </c>
      <c r="AJ25" s="39">
        <v>0</v>
      </c>
      <c r="AK25" s="5">
        <f>'ST 5-8 Hatchery ret (nos) 52-15'!AK25</f>
        <v>0</v>
      </c>
      <c r="AL25" s="5">
        <f>'ST 5-8 Hatchery ret (nos) 52-15'!AL25+'ST 1-4 Nat-orig ret (nos)52-15'!AL25</f>
        <v>0.24519967795441475</v>
      </c>
      <c r="AM25" s="5">
        <f>'ST 5-8 Hatchery ret (nos) 52-15'!AM25+'ST 1-4 Nat-orig ret (nos)52-15'!AM25</f>
        <v>1.0516528401017953</v>
      </c>
      <c r="AN25" s="5">
        <f>'ST 5-8 Hatchery ret (nos) 52-15'!AN25+'ST 1-4 Nat-orig ret (nos)52-15'!AN25</f>
        <v>6.3774297630904355</v>
      </c>
      <c r="AO25" s="5">
        <f>'ST 5-8 Hatchery ret (nos) 52-15'!AO25+'ST 1-4 Nat-orig ret (nos)52-15'!AO25</f>
        <v>46.042534500000002</v>
      </c>
      <c r="AP25" s="5">
        <f>'ST 5-8 Hatchery ret (nos) 52-15'!AP25+'ST 1-4 Nat-orig ret (nos)52-15'!AP25</f>
        <v>2.4776129999999998</v>
      </c>
      <c r="AQ25" s="5">
        <f>'ST 5-8 Hatchery ret (nos) 52-15'!AQ25+'ST 1-4 Nat-orig ret (nos)52-15'!AQ25</f>
        <v>2.0712267434960907</v>
      </c>
      <c r="AR25" s="5">
        <f>'ST 5-8 Hatchery ret (nos) 52-15'!AR25+'ST 1-4 Nat-orig ret (nos)52-15'!AR25</f>
        <v>1.3998029999999999</v>
      </c>
      <c r="AS25" s="5">
        <f>'ST 5-8 Hatchery ret (nos) 52-15'!AS25+'ST 1-4 Nat-orig ret (nos)52-15'!AS25</f>
        <v>2.0079705919820365</v>
      </c>
      <c r="AT25" s="5">
        <f>'ST 5-8 Hatchery ret (nos) 52-15'!AT25+'ST 1-4 Nat-orig ret (nos)52-15'!AT25</f>
        <v>0.89372139056486144</v>
      </c>
      <c r="AU25" s="29">
        <f>'ST 5-8 Hatchery ret (nos) 52-15'!AU25+'ST 1-4 Nat-orig ret (nos)52-15'!AU25</f>
        <v>2.5710947347707256</v>
      </c>
      <c r="AV25" s="29">
        <f>'ST 5-8 Hatchery ret (nos) 52-15'!AV25+'ST 1-4 Nat-orig ret (nos)52-15'!AV25</f>
        <v>8.9075970837354514</v>
      </c>
      <c r="AW25" s="29">
        <f>'ST 5-8 Hatchery ret (nos) 52-15'!AW25+'ST 1-4 Nat-orig ret (nos)52-15'!AW25</f>
        <v>0.31168981572513543</v>
      </c>
      <c r="AX25" s="29">
        <f t="shared" si="2"/>
        <v>74.357533141420944</v>
      </c>
      <c r="AZ25" s="5">
        <f t="shared" si="3"/>
        <v>132.20293419225513</v>
      </c>
      <c r="BA25" s="5">
        <f t="shared" si="4"/>
        <v>61.597124897319205</v>
      </c>
      <c r="BB25" s="5">
        <f t="shared" si="5"/>
        <v>74.357533141420944</v>
      </c>
      <c r="BC25" s="5">
        <f t="shared" si="6"/>
        <v>268.15759223099531</v>
      </c>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row>
    <row r="26" spans="1:119" s="8" customFormat="1" ht="15">
      <c r="A26" s="4">
        <v>1971</v>
      </c>
      <c r="B26" s="39">
        <v>0</v>
      </c>
      <c r="C26" s="5">
        <f>'ST 5-8 Hatchery ret (nos) 52-15'!C26+'ST 1-4 Nat-orig ret (nos)52-15'!C26</f>
        <v>7.739516508215333</v>
      </c>
      <c r="D26" s="5">
        <f>'ST 5-8 Hatchery ret (nos) 52-15'!D26+'ST 1-4 Nat-orig ret (nos)52-15'!D26</f>
        <v>97.797165035634947</v>
      </c>
      <c r="E26" s="5">
        <f>0+'ST 1-4 Nat-orig ret (nos)52-15'!E26</f>
        <v>11.789875833939332</v>
      </c>
      <c r="F26" s="5">
        <f>0+'ST 1-4 Nat-orig ret (nos)52-15'!F26</f>
        <v>30.680472340592132</v>
      </c>
      <c r="G26" s="5">
        <f>'ST 5-8 Hatchery ret (nos) 52-15'!G26+'ST 1-4 Nat-orig ret (nos)52-15'!G26</f>
        <v>0.103103</v>
      </c>
      <c r="H26" s="5">
        <f>'ST 5-8 Hatchery ret (nos) 52-15'!H26+'ST 1-4 Nat-orig ret (nos)52-15'!H26</f>
        <v>3.6030700000000002</v>
      </c>
      <c r="I26" s="5">
        <f>'ST 5-8 Hatchery ret (nos) 52-15'!I26+'ST 1-4 Nat-orig ret (nos)52-15'!I26</f>
        <v>5.5332920000000003</v>
      </c>
      <c r="J26" s="5">
        <f>'ST 5-8 Hatchery ret (nos) 52-15'!J26+'ST 1-4 Nat-orig ret (nos)52-15'!J26</f>
        <v>1.0579668954552581</v>
      </c>
      <c r="K26" s="5">
        <f>'ST 5-8 Hatchery ret (nos) 52-15'!K26+'ST 1-4 Nat-orig ret (nos)52-15'!K26</f>
        <v>10.500614229357797</v>
      </c>
      <c r="L26" s="5">
        <f>'ST 5-8 Hatchery ret (nos) 52-15'!L26+'ST 1-4 Nat-orig ret (nos)52-15'!L26</f>
        <v>18.772687999999999</v>
      </c>
      <c r="M26" s="5">
        <f>'ST 5-8 Hatchery ret (nos) 52-15'!M26+'ST 1-4 Nat-orig ret (nos)52-15'!M26</f>
        <v>5.2970626479619876</v>
      </c>
      <c r="N26" s="5">
        <f>'ST 5-8 Hatchery ret (nos) 52-15'!N26+'ST 1-4 Nat-orig ret (nos)52-15'!N26</f>
        <v>8.8144525539644611</v>
      </c>
      <c r="O26" s="5">
        <f>'ST 5-8 Hatchery ret (nos) 52-15'!O26+'ST 1-4 Nat-orig ret (nos)52-15'!O26</f>
        <v>1.098751</v>
      </c>
      <c r="P26" s="5">
        <f t="shared" si="0"/>
        <v>202.78803004512122</v>
      </c>
      <c r="Q26" s="5"/>
      <c r="R26" s="4">
        <v>1971</v>
      </c>
      <c r="S26" s="5">
        <f>'ST 5-8 Hatchery ret (nos) 52-15'!S26+0</f>
        <v>9.5000000000000005E-5</v>
      </c>
      <c r="T26" s="5">
        <f>'ST 5-8 Hatchery ret (nos) 52-15'!T26+0</f>
        <v>18.171157614883679</v>
      </c>
      <c r="U26" s="5">
        <f>'ST 5-8 Hatchery ret (nos) 52-15'!U26+'ST 1-4 Nat-orig ret (nos)52-15'!U26</f>
        <v>15.50685349996138</v>
      </c>
      <c r="V26" s="5">
        <f>0+'ST 1-4 Nat-orig ret (nos)52-15'!V26</f>
        <v>0.57896338301588179</v>
      </c>
      <c r="W26" s="5">
        <f>0+'ST 1-4 Nat-orig ret (nos)52-15'!W26</f>
        <v>1.4465478726667986</v>
      </c>
      <c r="X26" s="5">
        <f>'ST 5-8 Hatchery ret (nos) 52-15'!X26+'ST 1-4 Nat-orig ret (nos)52-15'!X26</f>
        <v>5.8176866301418304</v>
      </c>
      <c r="Y26" s="5">
        <f>'ST 5-8 Hatchery ret (nos) 52-15'!Y26+'ST 1-4 Nat-orig ret (nos)52-15'!Y26</f>
        <v>2.3625819766098455</v>
      </c>
      <c r="Z26" s="5">
        <f>'ST 5-8 Hatchery ret (nos) 52-15'!Z26+'ST 1-4 Nat-orig ret (nos)52-15'!Z26</f>
        <v>1.7894920000000001</v>
      </c>
      <c r="AA26" s="5">
        <f>'ST 5-8 Hatchery ret (nos) 52-15'!AA26+'ST 1-4 Nat-orig ret (nos)52-15'!AA26</f>
        <v>1.3080920974726691</v>
      </c>
      <c r="AB26" s="5">
        <f>'ST 5-8 Hatchery ret (nos) 52-15'!AB26+'ST 1-4 Nat-orig ret (nos)52-15'!AB26</f>
        <v>0.82128500000000004</v>
      </c>
      <c r="AC26" s="5">
        <f>'ST 5-8 Hatchery ret (nos) 52-15'!AC26+'ST 1-4 Nat-orig ret (nos)52-15'!AC26</f>
        <v>4.3414309534436804</v>
      </c>
      <c r="AD26" s="5">
        <f>'ST 5-8 Hatchery ret (nos) 52-15'!AD26+'ST 1-4 Nat-orig ret (nos)52-15'!AD26</f>
        <v>2.1742028763596766</v>
      </c>
      <c r="AE26" s="5">
        <f>'ST 5-8 Hatchery ret (nos) 52-15'!AE26+'ST 1-4 Nat-orig ret (nos)52-15'!AE26</f>
        <v>2.0492957299901091</v>
      </c>
      <c r="AF26" s="5">
        <f>'ST 5-8 Hatchery ret (nos) 52-15'!AF26+'ST 1-4 Nat-orig ret (nos)52-15'!AF26</f>
        <v>0.35915803315127959</v>
      </c>
      <c r="AG26" s="5">
        <f t="shared" si="1"/>
        <v>56.726842667696843</v>
      </c>
      <c r="AI26" s="4">
        <v>1971</v>
      </c>
      <c r="AJ26" s="39">
        <v>0</v>
      </c>
      <c r="AK26" s="5">
        <f>'ST 5-8 Hatchery ret (nos) 52-15'!AK26</f>
        <v>0</v>
      </c>
      <c r="AL26" s="5">
        <f>'ST 5-8 Hatchery ret (nos) 52-15'!AL26+'ST 1-4 Nat-orig ret (nos)52-15'!AL26</f>
        <v>0.22178543030125508</v>
      </c>
      <c r="AM26" s="5">
        <f>'ST 5-8 Hatchery ret (nos) 52-15'!AM26+'ST 1-4 Nat-orig ret (nos)52-15'!AM26</f>
        <v>1.908445612680272</v>
      </c>
      <c r="AN26" s="5">
        <f>'ST 5-8 Hatchery ret (nos) 52-15'!AN26+'ST 1-4 Nat-orig ret (nos)52-15'!AN26</f>
        <v>4.2833276319538545</v>
      </c>
      <c r="AO26" s="5">
        <f>'ST 5-8 Hatchery ret (nos) 52-15'!AO26+'ST 1-4 Nat-orig ret (nos)52-15'!AO26</f>
        <v>19.679129499999998</v>
      </c>
      <c r="AP26" s="5">
        <f>'ST 5-8 Hatchery ret (nos) 52-15'!AP26+'ST 1-4 Nat-orig ret (nos)52-15'!AP26</f>
        <v>2.2243010000000001</v>
      </c>
      <c r="AQ26" s="5">
        <f>'ST 5-8 Hatchery ret (nos) 52-15'!AQ26+'ST 1-4 Nat-orig ret (nos)52-15'!AQ26</f>
        <v>1.3825289590024608</v>
      </c>
      <c r="AR26" s="5">
        <f>'ST 5-8 Hatchery ret (nos) 52-15'!AR26+'ST 1-4 Nat-orig ret (nos)52-15'!AR26</f>
        <v>1.2622150000000001</v>
      </c>
      <c r="AS26" s="5">
        <f>'ST 5-8 Hatchery ret (nos) 52-15'!AS26+'ST 1-4 Nat-orig ret (nos)52-15'!AS26</f>
        <v>1.3627277423458262</v>
      </c>
      <c r="AT26" s="5">
        <f>'ST 5-8 Hatchery ret (nos) 52-15'!AT26+'ST 1-4 Nat-orig ret (nos)52-15'!AT26</f>
        <v>0.83322193158708568</v>
      </c>
      <c r="AU26" s="29">
        <f>'ST 5-8 Hatchery ret (nos) 52-15'!AU26+'ST 1-4 Nat-orig ret (nos)52-15'!AU26</f>
        <v>4.2302796191784582</v>
      </c>
      <c r="AV26" s="29">
        <f>'ST 5-8 Hatchery ret (nos) 52-15'!AV26+'ST 1-4 Nat-orig ret (nos)52-15'!AV26</f>
        <v>27.301879892195185</v>
      </c>
      <c r="AW26" s="29">
        <f>'ST 5-8 Hatchery ret (nos) 52-15'!AW26+'ST 1-4 Nat-orig ret (nos)52-15'!AW26</f>
        <v>0.70980890349632364</v>
      </c>
      <c r="AX26" s="29">
        <f t="shared" si="2"/>
        <v>65.399651222740715</v>
      </c>
      <c r="AZ26" s="5">
        <f t="shared" si="3"/>
        <v>202.78803004512122</v>
      </c>
      <c r="BA26" s="5">
        <f t="shared" si="4"/>
        <v>56.726842667696843</v>
      </c>
      <c r="BB26" s="5">
        <f t="shared" si="5"/>
        <v>65.399651222740715</v>
      </c>
      <c r="BC26" s="5">
        <f t="shared" si="6"/>
        <v>324.91452393555875</v>
      </c>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row>
    <row r="27" spans="1:119" s="8" customFormat="1" ht="15">
      <c r="A27" s="4">
        <v>1972</v>
      </c>
      <c r="B27" s="39">
        <v>0</v>
      </c>
      <c r="C27" s="5">
        <f>'ST 5-8 Hatchery ret (nos) 52-15'!C27+'ST 1-4 Nat-orig ret (nos)52-15'!C27</f>
        <v>1.9011505186435769</v>
      </c>
      <c r="D27" s="5">
        <f>'ST 5-8 Hatchery ret (nos) 52-15'!D27+'ST 1-4 Nat-orig ret (nos)52-15'!D27</f>
        <v>55.730917713717403</v>
      </c>
      <c r="E27" s="5">
        <f>'ST 5-8 Hatchery ret (nos) 52-15'!E27+'ST 1-4 Nat-orig ret (nos)52-15'!E27</f>
        <v>2.4318757940904168</v>
      </c>
      <c r="F27" s="5">
        <f>'ST 5-8 Hatchery ret (nos) 52-15'!F27+'ST 1-4 Nat-orig ret (nos)52-15'!F27</f>
        <v>13.036177139144819</v>
      </c>
      <c r="G27" s="5">
        <f>'ST 5-8 Hatchery ret (nos) 52-15'!G27+'ST 1-4 Nat-orig ret (nos)52-15'!G27</f>
        <v>0.56419399999999997</v>
      </c>
      <c r="H27" s="5">
        <f>'ST 5-8 Hatchery ret (nos) 52-15'!H27+'ST 1-4 Nat-orig ret (nos)52-15'!H27</f>
        <v>0.31632100000000002</v>
      </c>
      <c r="I27" s="5">
        <f>'ST 5-8 Hatchery ret (nos) 52-15'!I27+'ST 1-4 Nat-orig ret (nos)52-15'!I27</f>
        <v>3.7434639999999999</v>
      </c>
      <c r="J27" s="5">
        <f>'ST 5-8 Hatchery ret (nos) 52-15'!J27+'ST 1-4 Nat-orig ret (nos)52-15'!J27</f>
        <v>1.716596</v>
      </c>
      <c r="K27" s="5">
        <f>'ST 5-8 Hatchery ret (nos) 52-15'!K27+'ST 1-4 Nat-orig ret (nos)52-15'!K27</f>
        <v>1.8930284128440367</v>
      </c>
      <c r="L27" s="5">
        <f>'ST 5-8 Hatchery ret (nos) 52-15'!L27+'ST 1-4 Nat-orig ret (nos)52-15'!L27</f>
        <v>20.803629000000001</v>
      </c>
      <c r="M27" s="5">
        <f>'ST 5-8 Hatchery ret (nos) 52-15'!M27+'ST 1-4 Nat-orig ret (nos)52-15'!M27</f>
        <v>22.287006761225996</v>
      </c>
      <c r="N27" s="5">
        <f>'ST 5-8 Hatchery ret (nos) 52-15'!N27+'ST 1-4 Nat-orig ret (nos)52-15'!N27</f>
        <v>1.8032821209065486</v>
      </c>
      <c r="O27" s="5">
        <f>'ST 5-8 Hatchery ret (nos) 52-15'!O27+'ST 1-4 Nat-orig ret (nos)52-15'!O27</f>
        <v>0</v>
      </c>
      <c r="P27" s="5">
        <f t="shared" si="0"/>
        <v>126.2276424605728</v>
      </c>
      <c r="Q27" s="5"/>
      <c r="R27" s="4">
        <v>1972</v>
      </c>
      <c r="S27" s="5">
        <f>'ST 5-8 Hatchery ret (nos) 52-15'!S27+0</f>
        <v>4.0999999999999999E-4</v>
      </c>
      <c r="T27" s="5">
        <f>'ST 5-8 Hatchery ret (nos) 52-15'!T27+0</f>
        <v>18.888733092031252</v>
      </c>
      <c r="U27" s="5">
        <f>'ST 5-8 Hatchery ret (nos) 52-15'!U27+'ST 1-4 Nat-orig ret (nos)52-15'!U27</f>
        <v>16.249277459193969</v>
      </c>
      <c r="V27" s="5">
        <f>0+'ST 1-4 Nat-orig ret (nos)52-15'!V27</f>
        <v>0.45726291453701795</v>
      </c>
      <c r="W27" s="5">
        <f>0+'ST 1-4 Nat-orig ret (nos)52-15'!W27</f>
        <v>1.7824160704869096</v>
      </c>
      <c r="X27" s="5">
        <f>'ST 5-8 Hatchery ret (nos) 52-15'!X27+'ST 1-4 Nat-orig ret (nos)52-15'!X27</f>
        <v>5.2029149189721018</v>
      </c>
      <c r="Y27" s="5">
        <f>'ST 5-8 Hatchery ret (nos) 52-15'!Y27+'ST 1-4 Nat-orig ret (nos)52-15'!Y27</f>
        <v>0.99292099641975373</v>
      </c>
      <c r="Z27" s="5">
        <f>'ST 5-8 Hatchery ret (nos) 52-15'!Z27+'ST 1-4 Nat-orig ret (nos)52-15'!Z27</f>
        <v>1.51579</v>
      </c>
      <c r="AA27" s="5">
        <f>'ST 5-8 Hatchery ret (nos) 52-15'!AA27+'ST 1-4 Nat-orig ret (nos)52-15'!AA27</f>
        <v>1.814014</v>
      </c>
      <c r="AB27" s="5">
        <f>'ST 5-8 Hatchery ret (nos) 52-15'!AB27+'ST 1-4 Nat-orig ret (nos)52-15'!AB27</f>
        <v>0.65105999999999997</v>
      </c>
      <c r="AC27" s="5">
        <f>'ST 5-8 Hatchery ret (nos) 52-15'!AC27+'ST 1-4 Nat-orig ret (nos)52-15'!AC27</f>
        <v>5.4914729170150336</v>
      </c>
      <c r="AD27" s="5">
        <f>'ST 5-8 Hatchery ret (nos) 52-15'!AD27+'ST 1-4 Nat-orig ret (nos)52-15'!AD27</f>
        <v>3.8962746320152206</v>
      </c>
      <c r="AE27" s="5">
        <f>'ST 5-8 Hatchery ret (nos) 52-15'!AE27+'ST 1-4 Nat-orig ret (nos)52-15'!AE27</f>
        <v>9.2344786011305278</v>
      </c>
      <c r="AF27" s="5">
        <f>'ST 5-8 Hatchery ret (nos) 52-15'!AF27+'ST 1-4 Nat-orig ret (nos)52-15'!AF27</f>
        <v>0.87681833366779316</v>
      </c>
      <c r="AG27" s="5">
        <f t="shared" si="1"/>
        <v>67.053843935469587</v>
      </c>
      <c r="AI27" s="4">
        <v>1972</v>
      </c>
      <c r="AJ27" s="39">
        <v>0</v>
      </c>
      <c r="AK27" s="5">
        <f>'ST 5-8 Hatchery ret (nos) 52-15'!AK27</f>
        <v>0</v>
      </c>
      <c r="AL27" s="5">
        <f>'ST 5-8 Hatchery ret (nos) 52-15'!AL27+'ST 1-4 Nat-orig ret (nos)52-15'!AL27</f>
        <v>0.20150935452262106</v>
      </c>
      <c r="AM27" s="5">
        <f>'ST 5-8 Hatchery ret (nos) 52-15'!AM27+'ST 1-4 Nat-orig ret (nos)52-15'!AM27</f>
        <v>1.7082381376729516</v>
      </c>
      <c r="AN27" s="5">
        <f>'ST 5-8 Hatchery ret (nos) 52-15'!AN27+'ST 1-4 Nat-orig ret (nos)52-15'!AN27</f>
        <v>3.9173026820339141</v>
      </c>
      <c r="AO27" s="5">
        <f>'ST 5-8 Hatchery ret (nos) 52-15'!AO27+'ST 1-4 Nat-orig ret (nos)52-15'!AO27</f>
        <v>8.2170354999999997</v>
      </c>
      <c r="AP27" s="5">
        <f>'ST 5-8 Hatchery ret (nos) 52-15'!AP27+'ST 1-4 Nat-orig ret (nos)52-15'!AP27</f>
        <v>0.99627200000000005</v>
      </c>
      <c r="AQ27" s="5">
        <f>'ST 5-8 Hatchery ret (nos) 52-15'!AQ27+'ST 1-4 Nat-orig ret (nos)52-15'!AQ27</f>
        <v>0.95756733303134633</v>
      </c>
      <c r="AR27" s="5">
        <f>'ST 5-8 Hatchery ret (nos) 52-15'!AR27+'ST 1-4 Nat-orig ret (nos)52-15'!AR27</f>
        <v>1.604503</v>
      </c>
      <c r="AS27" s="5">
        <f>'ST 5-8 Hatchery ret (nos) 52-15'!AS27+'ST 1-4 Nat-orig ret (nos)52-15'!AS27</f>
        <v>1.6713994403962535</v>
      </c>
      <c r="AT27" s="5">
        <f>'ST 5-8 Hatchery ret (nos) 52-15'!AT27+'ST 1-4 Nat-orig ret (nos)52-15'!AT27</f>
        <v>0.71462599999999998</v>
      </c>
      <c r="AU27" s="29">
        <f>'ST 5-8 Hatchery ret (nos) 52-15'!AU27+'ST 1-4 Nat-orig ret (nos)52-15'!AU27</f>
        <v>3.2419312415639916</v>
      </c>
      <c r="AV27" s="29">
        <f>'ST 5-8 Hatchery ret (nos) 52-15'!AV27+'ST 1-4 Nat-orig ret (nos)52-15'!AV27</f>
        <v>7.6345987173674867</v>
      </c>
      <c r="AW27" s="29">
        <f>'ST 5-8 Hatchery ret (nos) 52-15'!AW27+'ST 1-4 Nat-orig ret (nos)52-15'!AW27</f>
        <v>0.52734400000000003</v>
      </c>
      <c r="AX27" s="29">
        <f t="shared" si="2"/>
        <v>31.392327406588564</v>
      </c>
      <c r="AZ27" s="5">
        <f t="shared" si="3"/>
        <v>126.2276424605728</v>
      </c>
      <c r="BA27" s="5">
        <f t="shared" si="4"/>
        <v>67.053843935469587</v>
      </c>
      <c r="BB27" s="5">
        <f t="shared" si="5"/>
        <v>31.392327406588564</v>
      </c>
      <c r="BC27" s="5">
        <f t="shared" si="6"/>
        <v>224.67381380263095</v>
      </c>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c r="CJ27" s="66"/>
      <c r="CK27" s="66"/>
      <c r="CL27" s="66"/>
      <c r="CM27" s="66"/>
      <c r="CN27" s="66"/>
      <c r="CO27" s="66"/>
      <c r="CP27" s="66"/>
      <c r="CQ27" s="66"/>
      <c r="CR27" s="66"/>
      <c r="CS27" s="66"/>
      <c r="CT27" s="66"/>
      <c r="CU27" s="66"/>
      <c r="CV27" s="66"/>
      <c r="CW27" s="66"/>
      <c r="CX27" s="66"/>
      <c r="CY27" s="66"/>
      <c r="CZ27" s="66"/>
      <c r="DA27" s="66"/>
      <c r="DB27" s="66"/>
      <c r="DC27" s="66"/>
      <c r="DD27" s="66"/>
      <c r="DE27" s="66"/>
      <c r="DF27" s="66"/>
      <c r="DG27" s="66"/>
      <c r="DH27" s="66"/>
      <c r="DI27" s="66"/>
      <c r="DJ27" s="66"/>
      <c r="DK27" s="66"/>
      <c r="DL27" s="66"/>
      <c r="DM27" s="66"/>
      <c r="DN27" s="66"/>
      <c r="DO27" s="66"/>
    </row>
    <row r="28" spans="1:119" s="8" customFormat="1" ht="15">
      <c r="A28" s="4">
        <v>1973</v>
      </c>
      <c r="B28" s="39">
        <v>0</v>
      </c>
      <c r="C28" s="5">
        <f>'ST 5-8 Hatchery ret (nos) 52-15'!C28+'ST 1-4 Nat-orig ret (nos)52-15'!C28</f>
        <v>5.5037491525166393</v>
      </c>
      <c r="D28" s="5">
        <f>'ST 5-8 Hatchery ret (nos) 52-15'!D28+'ST 1-4 Nat-orig ret (nos)52-15'!D28</f>
        <v>86.50481905821627</v>
      </c>
      <c r="E28" s="5">
        <f>'ST 5-8 Hatchery ret (nos) 52-15'!E28+'ST 1-4 Nat-orig ret (nos)52-15'!E28</f>
        <v>9.3672556480255018</v>
      </c>
      <c r="F28" s="5">
        <f>'ST 5-8 Hatchery ret (nos) 52-15'!F28+'ST 1-4 Nat-orig ret (nos)52-15'!F28</f>
        <v>20.305897900538071</v>
      </c>
      <c r="G28" s="5">
        <f>'ST 5-8 Hatchery ret (nos) 52-15'!G28+'ST 1-4 Nat-orig ret (nos)52-15'!G28</f>
        <v>0.34618300000000002</v>
      </c>
      <c r="H28" s="5">
        <f>'ST 5-8 Hatchery ret (nos) 52-15'!H28+'ST 1-4 Nat-orig ret (nos)52-15'!H28</f>
        <v>0.46185199999999998</v>
      </c>
      <c r="I28" s="5">
        <f>'ST 5-8 Hatchery ret (nos) 52-15'!I28+'ST 1-4 Nat-orig ret (nos)52-15'!I28</f>
        <v>1.2109289999999999</v>
      </c>
      <c r="J28" s="5">
        <f>'ST 5-8 Hatchery ret (nos) 52-15'!J28+'ST 1-4 Nat-orig ret (nos)52-15'!J28</f>
        <v>1.4653057189435152</v>
      </c>
      <c r="K28" s="5">
        <f>'ST 5-8 Hatchery ret (nos) 52-15'!K28+'ST 1-4 Nat-orig ret (nos)52-15'!K28</f>
        <v>5.5689479541284408</v>
      </c>
      <c r="L28" s="5">
        <f>'ST 5-8 Hatchery ret (nos) 52-15'!L28+'ST 1-4 Nat-orig ret (nos)52-15'!L28</f>
        <v>14.553755000000001</v>
      </c>
      <c r="M28" s="5">
        <f>'ST 5-8 Hatchery ret (nos) 52-15'!M28+'ST 1-4 Nat-orig ret (nos)52-15'!M28</f>
        <v>5.26268417792937</v>
      </c>
      <c r="N28" s="5">
        <f>'ST 5-8 Hatchery ret (nos) 52-15'!N28+'ST 1-4 Nat-orig ret (nos)52-15'!N28</f>
        <v>7.2656268352646256</v>
      </c>
      <c r="O28" s="5">
        <f>'ST 5-8 Hatchery ret (nos) 52-15'!O28+'ST 1-4 Nat-orig ret (nos)52-15'!O28</f>
        <v>0.80989800000000001</v>
      </c>
      <c r="P28" s="5">
        <f t="shared" si="0"/>
        <v>158.62690344556239</v>
      </c>
      <c r="Q28" s="5"/>
      <c r="R28" s="4">
        <v>1973</v>
      </c>
      <c r="S28" s="5">
        <f>'ST 5-8 Hatchery ret (nos) 52-15'!S28+0</f>
        <v>5.0699999999999996E-4</v>
      </c>
      <c r="T28" s="5">
        <f>'ST 5-8 Hatchery ret (nos) 52-15'!T28+0</f>
        <v>20.065562732292712</v>
      </c>
      <c r="U28" s="5">
        <f>'ST 5-8 Hatchery ret (nos) 52-15'!U28+'ST 1-4 Nat-orig ret (nos)52-15'!U28</f>
        <v>12.567241687500115</v>
      </c>
      <c r="V28" s="5">
        <f>0+'ST 1-4 Nat-orig ret (nos)52-15'!V28</f>
        <v>0.28349492912691138</v>
      </c>
      <c r="W28" s="5">
        <f>0+'ST 1-4 Nat-orig ret (nos)52-15'!W28</f>
        <v>1.6463119389792025</v>
      </c>
      <c r="X28" s="5">
        <f>'ST 5-8 Hatchery ret (nos) 52-15'!X28+'ST 1-4 Nat-orig ret (nos)52-15'!X28</f>
        <v>6.9482752487901651</v>
      </c>
      <c r="Y28" s="5">
        <f>'ST 5-8 Hatchery ret (nos) 52-15'!Y28+'ST 1-4 Nat-orig ret (nos)52-15'!Y28</f>
        <v>0.60931759107649186</v>
      </c>
      <c r="Z28" s="5">
        <f>'ST 5-8 Hatchery ret (nos) 52-15'!Z28+'ST 1-4 Nat-orig ret (nos)52-15'!Z28</f>
        <v>0.64209099999999997</v>
      </c>
      <c r="AA28" s="5">
        <f>'ST 5-8 Hatchery ret (nos) 52-15'!AA28+'ST 1-4 Nat-orig ret (nos)52-15'!AA28</f>
        <v>2.102163</v>
      </c>
      <c r="AB28" s="5">
        <f>'ST 5-8 Hatchery ret (nos) 52-15'!AB28+'ST 1-4 Nat-orig ret (nos)52-15'!AB28</f>
        <v>1.835234</v>
      </c>
      <c r="AC28" s="5">
        <f>'ST 5-8 Hatchery ret (nos) 52-15'!AC28+'ST 1-4 Nat-orig ret (nos)52-15'!AC28</f>
        <v>4.4314699051315705</v>
      </c>
      <c r="AD28" s="5">
        <f>'ST 5-8 Hatchery ret (nos) 52-15'!AD28+'ST 1-4 Nat-orig ret (nos)52-15'!AD28</f>
        <v>4.7415727254878846</v>
      </c>
      <c r="AE28" s="5">
        <f>'ST 5-8 Hatchery ret (nos) 52-15'!AE28+'ST 1-4 Nat-orig ret (nos)52-15'!AE28</f>
        <v>7.9928427096115238</v>
      </c>
      <c r="AF28" s="5">
        <f>'ST 5-8 Hatchery ret (nos) 52-15'!AF28+'ST 1-4 Nat-orig ret (nos)52-15'!AF28</f>
        <v>0.59928980758120942</v>
      </c>
      <c r="AG28" s="5">
        <f t="shared" si="1"/>
        <v>64.465374275577787</v>
      </c>
      <c r="AI28" s="4">
        <v>1973</v>
      </c>
      <c r="AJ28" s="39">
        <v>0</v>
      </c>
      <c r="AK28" s="5">
        <f>'ST 5-8 Hatchery ret (nos) 52-15'!AK28</f>
        <v>0</v>
      </c>
      <c r="AL28" s="5">
        <f>'ST 5-8 Hatchery ret (nos) 52-15'!AL28+'ST 1-4 Nat-orig ret (nos)52-15'!AL28</f>
        <v>0.20259912548594045</v>
      </c>
      <c r="AM28" s="5">
        <f>'ST 5-8 Hatchery ret (nos) 52-15'!AM28+'ST 1-4 Nat-orig ret (nos)52-15'!AM28</f>
        <v>1.2666041983671872</v>
      </c>
      <c r="AN28" s="5">
        <f>'ST 5-8 Hatchery ret (nos) 52-15'!AN28+'ST 1-4 Nat-orig ret (nos)52-15'!AN28</f>
        <v>4.3894591571113315</v>
      </c>
      <c r="AO28" s="5">
        <f>'ST 5-8 Hatchery ret (nos) 52-15'!AO28+'ST 1-4 Nat-orig ret (nos)52-15'!AO28</f>
        <v>4.3897985000000004</v>
      </c>
      <c r="AP28" s="5">
        <f>'ST 5-8 Hatchery ret (nos) 52-15'!AP28+'ST 1-4 Nat-orig ret (nos)52-15'!AP28</f>
        <v>1.7455689999999999</v>
      </c>
      <c r="AQ28" s="5">
        <f>'ST 5-8 Hatchery ret (nos) 52-15'!AQ28+'ST 1-4 Nat-orig ret (nos)52-15'!AQ28</f>
        <v>0.88063405410464457</v>
      </c>
      <c r="AR28" s="5">
        <f>'ST 5-8 Hatchery ret (nos) 52-15'!AR28+'ST 1-4 Nat-orig ret (nos)52-15'!AR28</f>
        <v>1.310905</v>
      </c>
      <c r="AS28" s="5">
        <f>'ST 5-8 Hatchery ret (nos) 52-15'!AS28+'ST 1-4 Nat-orig ret (nos)52-15'!AS28</f>
        <v>0.9864263683378578</v>
      </c>
      <c r="AT28" s="5">
        <f>'ST 5-8 Hatchery ret (nos) 52-15'!AT28+'ST 1-4 Nat-orig ret (nos)52-15'!AT28</f>
        <v>0.907999</v>
      </c>
      <c r="AU28" s="29">
        <f>'ST 5-8 Hatchery ret (nos) 52-15'!AU28+'ST 1-4 Nat-orig ret (nos)52-15'!AU28</f>
        <v>8.4401682565729423</v>
      </c>
      <c r="AV28" s="29">
        <f>'ST 5-8 Hatchery ret (nos) 52-15'!AV28+'ST 1-4 Nat-orig ret (nos)52-15'!AV28</f>
        <v>9.8697506468736496</v>
      </c>
      <c r="AW28" s="29">
        <f>'ST 5-8 Hatchery ret (nos) 52-15'!AW28+'ST 1-4 Nat-orig ret (nos)52-15'!AW28</f>
        <v>0.670458</v>
      </c>
      <c r="AX28" s="29">
        <f t="shared" si="2"/>
        <v>35.060371306853554</v>
      </c>
      <c r="AZ28" s="5">
        <f t="shared" si="3"/>
        <v>158.62690344556239</v>
      </c>
      <c r="BA28" s="5">
        <f t="shared" si="4"/>
        <v>64.465374275577787</v>
      </c>
      <c r="BB28" s="5">
        <f t="shared" si="5"/>
        <v>35.060371306853554</v>
      </c>
      <c r="BC28" s="5">
        <f t="shared" si="6"/>
        <v>258.15264902799373</v>
      </c>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c r="CJ28" s="66"/>
      <c r="CK28" s="66"/>
      <c r="CL28" s="66"/>
      <c r="CM28" s="66"/>
      <c r="CN28" s="66"/>
      <c r="CO28" s="66"/>
      <c r="CP28" s="66"/>
      <c r="CQ28" s="66"/>
      <c r="CR28" s="66"/>
      <c r="CS28" s="66"/>
      <c r="CT28" s="66"/>
      <c r="CU28" s="66"/>
      <c r="CV28" s="66"/>
      <c r="CW28" s="66"/>
      <c r="CX28" s="66"/>
      <c r="CY28" s="66"/>
      <c r="CZ28" s="66"/>
      <c r="DA28" s="66"/>
      <c r="DB28" s="66"/>
      <c r="DC28" s="66"/>
      <c r="DD28" s="66"/>
      <c r="DE28" s="66"/>
      <c r="DF28" s="66"/>
      <c r="DG28" s="66"/>
      <c r="DH28" s="66"/>
      <c r="DI28" s="66"/>
      <c r="DJ28" s="66"/>
      <c r="DK28" s="66"/>
      <c r="DL28" s="66"/>
      <c r="DM28" s="66"/>
      <c r="DN28" s="66"/>
      <c r="DO28" s="66"/>
    </row>
    <row r="29" spans="1:119" s="8" customFormat="1" ht="15">
      <c r="A29" s="4">
        <v>1974</v>
      </c>
      <c r="B29" s="39">
        <v>0</v>
      </c>
      <c r="C29" s="5">
        <f>'ST 5-8 Hatchery ret (nos) 52-15'!C29+'ST 1-4 Nat-orig ret (nos)52-15'!C29</f>
        <v>2.6690130810167618</v>
      </c>
      <c r="D29" s="5">
        <f>'ST 5-8 Hatchery ret (nos) 52-15'!D29+'ST 1-4 Nat-orig ret (nos)52-15'!D29</f>
        <v>66.821745083590983</v>
      </c>
      <c r="E29" s="5">
        <f>'ST 5-8 Hatchery ret (nos) 52-15'!E29+'ST 1-4 Nat-orig ret (nos)52-15'!E29</f>
        <v>2.819771322428867</v>
      </c>
      <c r="F29" s="5">
        <f>'ST 5-8 Hatchery ret (nos) 52-15'!F29+'ST 1-4 Nat-orig ret (nos)52-15'!F29</f>
        <v>19.247683740803481</v>
      </c>
      <c r="G29" s="5">
        <f>'ST 5-8 Hatchery ret (nos) 52-15'!G29+'ST 1-4 Nat-orig ret (nos)52-15'!G29</f>
        <v>3.9809890000000001</v>
      </c>
      <c r="H29" s="5">
        <f>'ST 5-8 Hatchery ret (nos) 52-15'!H29+'ST 1-4 Nat-orig ret (nos)52-15'!H29</f>
        <v>0.86919500000000005</v>
      </c>
      <c r="I29" s="5">
        <f>'ST 5-8 Hatchery ret (nos) 52-15'!I29+'ST 1-4 Nat-orig ret (nos)52-15'!I29</f>
        <v>4.9534979999999997</v>
      </c>
      <c r="J29" s="5">
        <f>'ST 5-8 Hatchery ret (nos) 52-15'!J29+'ST 1-4 Nat-orig ret (nos)52-15'!J29</f>
        <v>1.321053</v>
      </c>
      <c r="K29" s="5">
        <f>'ST 5-8 Hatchery ret (nos) 52-15'!K29+'ST 1-4 Nat-orig ret (nos)52-15'!K29</f>
        <v>3.1956766697247705</v>
      </c>
      <c r="L29" s="5">
        <f>'ST 5-8 Hatchery ret (nos) 52-15'!L29+'ST 1-4 Nat-orig ret (nos)52-15'!L29</f>
        <v>11.945421</v>
      </c>
      <c r="M29" s="5">
        <f>'ST 5-8 Hatchery ret (nos) 52-15'!M29+'ST 1-4 Nat-orig ret (nos)52-15'!M29</f>
        <v>11.458698674849625</v>
      </c>
      <c r="N29" s="5">
        <f>'ST 5-8 Hatchery ret (nos) 52-15'!N29+'ST 1-4 Nat-orig ret (nos)52-15'!N29</f>
        <v>4.6533327975933787</v>
      </c>
      <c r="O29" s="5">
        <f>'ST 5-8 Hatchery ret (nos) 52-15'!O29+'ST 1-4 Nat-orig ret (nos)52-15'!O29</f>
        <v>0</v>
      </c>
      <c r="P29" s="5">
        <f t="shared" si="0"/>
        <v>133.93607737000787</v>
      </c>
      <c r="Q29" s="5"/>
      <c r="R29" s="4">
        <v>1974</v>
      </c>
      <c r="S29" s="5">
        <f>'ST 5-8 Hatchery ret (nos) 52-15'!S29+0</f>
        <v>2.7300000000000002E-4</v>
      </c>
      <c r="T29" s="5">
        <f>'ST 5-8 Hatchery ret (nos) 52-15'!T29+0</f>
        <v>25.064177174458731</v>
      </c>
      <c r="U29" s="5">
        <f>'ST 5-8 Hatchery ret (nos) 52-15'!U29+'ST 1-4 Nat-orig ret (nos)52-15'!U29</f>
        <v>13.953399537975379</v>
      </c>
      <c r="V29" s="5">
        <f>'ST 5-8 Hatchery ret (nos) 52-15'!V29+'ST 1-4 Nat-orig ret (nos)52-15'!V29</f>
        <v>0.7607014787471803</v>
      </c>
      <c r="W29" s="5">
        <f>'ST 5-8 Hatchery ret (nos) 52-15'!W29+'ST 1-4 Nat-orig ret (nos)52-15'!W29</f>
        <v>1.6030328583099789</v>
      </c>
      <c r="X29" s="5">
        <f>'ST 5-8 Hatchery ret (nos) 52-15'!X29+'ST 1-4 Nat-orig ret (nos)52-15'!X29</f>
        <v>8.1164116447448098</v>
      </c>
      <c r="Y29" s="5">
        <f>'ST 5-8 Hatchery ret (nos) 52-15'!Y29+'ST 1-4 Nat-orig ret (nos)52-15'!Y29</f>
        <v>0.73268222504363101</v>
      </c>
      <c r="Z29" s="5">
        <f>'ST 5-8 Hatchery ret (nos) 52-15'!Z29+'ST 1-4 Nat-orig ret (nos)52-15'!Z29</f>
        <v>0.363201</v>
      </c>
      <c r="AA29" s="5">
        <f>'ST 5-8 Hatchery ret (nos) 52-15'!AA29+'ST 1-4 Nat-orig ret (nos)52-15'!AA29</f>
        <v>1.1745669999999999</v>
      </c>
      <c r="AB29" s="5">
        <f>'ST 5-8 Hatchery ret (nos) 52-15'!AB29+'ST 1-4 Nat-orig ret (nos)52-15'!AB29</f>
        <v>0.46406900000000001</v>
      </c>
      <c r="AC29" s="5">
        <f>'ST 5-8 Hatchery ret (nos) 52-15'!AC29+'ST 1-4 Nat-orig ret (nos)52-15'!AC29</f>
        <v>4.5462361898187895</v>
      </c>
      <c r="AD29" s="5">
        <f>'ST 5-8 Hatchery ret (nos) 52-15'!AD29+'ST 1-4 Nat-orig ret (nos)52-15'!AD29</f>
        <v>3.088028623084726</v>
      </c>
      <c r="AE29" s="5">
        <f>'ST 5-8 Hatchery ret (nos) 52-15'!AE29+'ST 1-4 Nat-orig ret (nos)52-15'!AE29</f>
        <v>2.6969643290320291</v>
      </c>
      <c r="AF29" s="5">
        <f>'ST 5-8 Hatchery ret (nos) 52-15'!AF29+'ST 1-4 Nat-orig ret (nos)52-15'!AF29</f>
        <v>0.78908</v>
      </c>
      <c r="AG29" s="5">
        <f t="shared" si="1"/>
        <v>63.352824061215259</v>
      </c>
      <c r="AI29" s="4">
        <v>1974</v>
      </c>
      <c r="AJ29" s="39">
        <v>0</v>
      </c>
      <c r="AK29" s="5">
        <f>'ST 5-8 Hatchery ret (nos) 52-15'!AK29</f>
        <v>0</v>
      </c>
      <c r="AL29" s="5">
        <f>'ST 5-8 Hatchery ret (nos) 52-15'!AL29+'ST 1-4 Nat-orig ret (nos)52-15'!AL29</f>
        <v>0.53842662595496937</v>
      </c>
      <c r="AM29" s="5">
        <f>'ST 5-8 Hatchery ret (nos) 52-15'!AM29+'ST 1-4 Nat-orig ret (nos)52-15'!AM29</f>
        <v>2.9149420537102859</v>
      </c>
      <c r="AN29" s="5">
        <f>'ST 5-8 Hatchery ret (nos) 52-15'!AN29+'ST 1-4 Nat-orig ret (nos)52-15'!AN29</f>
        <v>1.0963121108168763</v>
      </c>
      <c r="AO29" s="5">
        <f>'ST 5-8 Hatchery ret (nos) 52-15'!AO29+'ST 1-4 Nat-orig ret (nos)52-15'!AO29</f>
        <v>12.6677815</v>
      </c>
      <c r="AP29" s="5">
        <f>'ST 5-8 Hatchery ret (nos) 52-15'!AP29+'ST 1-4 Nat-orig ret (nos)52-15'!AP29</f>
        <v>1.5154810000000001</v>
      </c>
      <c r="AQ29" s="5">
        <f>'ST 5-8 Hatchery ret (nos) 52-15'!AQ29+'ST 1-4 Nat-orig ret (nos)52-15'!AQ29</f>
        <v>1.2833796903843213</v>
      </c>
      <c r="AR29" s="5">
        <f>'ST 5-8 Hatchery ret (nos) 52-15'!AR29+'ST 1-4 Nat-orig ret (nos)52-15'!AR29</f>
        <v>1.0568690000000001</v>
      </c>
      <c r="AS29" s="5">
        <f>'ST 5-8 Hatchery ret (nos) 52-15'!AS29+'ST 1-4 Nat-orig ret (nos)52-15'!AS29</f>
        <v>1.3619107880325441</v>
      </c>
      <c r="AT29" s="5">
        <f>'ST 5-8 Hatchery ret (nos) 52-15'!AT29+'ST 1-4 Nat-orig ret (nos)52-15'!AT29</f>
        <v>1.0100690000000001</v>
      </c>
      <c r="AU29" s="29">
        <f>'ST 5-8 Hatchery ret (nos) 52-15'!AU29+'ST 1-4 Nat-orig ret (nos)52-15'!AU29</f>
        <v>5.3716967040111632</v>
      </c>
      <c r="AV29" s="29">
        <f>'ST 5-8 Hatchery ret (nos) 52-15'!AV29+'ST 1-4 Nat-orig ret (nos)52-15'!AV29</f>
        <v>11.972383184974333</v>
      </c>
      <c r="AW29" s="29">
        <f>'ST 5-8 Hatchery ret (nos) 52-15'!AW29+'ST 1-4 Nat-orig ret (nos)52-15'!AW29</f>
        <v>0.24130299999999999</v>
      </c>
      <c r="AX29" s="29">
        <f t="shared" si="2"/>
        <v>41.030554657884501</v>
      </c>
      <c r="AZ29" s="5">
        <f t="shared" si="3"/>
        <v>133.93607737000787</v>
      </c>
      <c r="BA29" s="5">
        <f t="shared" si="4"/>
        <v>63.352824061215259</v>
      </c>
      <c r="BB29" s="5">
        <f t="shared" si="5"/>
        <v>41.030554657884501</v>
      </c>
      <c r="BC29" s="5">
        <f t="shared" si="6"/>
        <v>238.3194560891076</v>
      </c>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row>
    <row r="30" spans="1:119" s="8" customFormat="1" ht="15">
      <c r="A30" s="4">
        <v>1975</v>
      </c>
      <c r="B30" s="39">
        <v>0</v>
      </c>
      <c r="C30" s="5">
        <f>'ST 5-8 Hatchery ret (nos) 52-15'!C30+'ST 1-4 Nat-orig ret (nos)52-15'!C30</f>
        <v>5.7447940450579189</v>
      </c>
      <c r="D30" s="5">
        <f>'ST 5-8 Hatchery ret (nos) 52-15'!D30+'ST 1-4 Nat-orig ret (nos)52-15'!D30</f>
        <v>94.697111325379041</v>
      </c>
      <c r="E30" s="5">
        <f>'ST 5-8 Hatchery ret (nos) 52-15'!E30+'ST 1-4 Nat-orig ret (nos)52-15'!E30</f>
        <v>33.814544425055075</v>
      </c>
      <c r="F30" s="5">
        <f>'ST 5-8 Hatchery ret (nos) 52-15'!F30+'ST 1-4 Nat-orig ret (nos)52-15'!F30</f>
        <v>46.591583635026275</v>
      </c>
      <c r="G30" s="5">
        <f>'ST 5-8 Hatchery ret (nos) 52-15'!G30+'ST 1-4 Nat-orig ret (nos)52-15'!G30</f>
        <v>0.28781800000000002</v>
      </c>
      <c r="H30" s="5">
        <f>'ST 5-8 Hatchery ret (nos) 52-15'!H30+'ST 1-4 Nat-orig ret (nos)52-15'!H30</f>
        <v>1.1047450000000001</v>
      </c>
      <c r="I30" s="5">
        <f>'ST 5-8 Hatchery ret (nos) 52-15'!I30+'ST 1-4 Nat-orig ret (nos)52-15'!I30</f>
        <v>4.1638010000000003</v>
      </c>
      <c r="J30" s="5">
        <f>'ST 5-8 Hatchery ret (nos) 52-15'!J30+'ST 1-4 Nat-orig ret (nos)52-15'!J30</f>
        <v>2.8691141085135969</v>
      </c>
      <c r="K30" s="5">
        <f>'ST 5-8 Hatchery ret (nos) 52-15'!K30+'ST 1-4 Nat-orig ret (nos)52-15'!K30</f>
        <v>8.0811306880733955</v>
      </c>
      <c r="L30" s="5">
        <f>'ST 5-8 Hatchery ret (nos) 52-15'!L30+'ST 1-4 Nat-orig ret (nos)52-15'!L30</f>
        <v>13.054496</v>
      </c>
      <c r="M30" s="5">
        <f>'ST 5-8 Hatchery ret (nos) 52-15'!M30+'ST 1-4 Nat-orig ret (nos)52-15'!M30</f>
        <v>6.2900816445694456</v>
      </c>
      <c r="N30" s="5">
        <f>'ST 5-8 Hatchery ret (nos) 52-15'!N30+'ST 1-4 Nat-orig ret (nos)52-15'!N30</f>
        <v>11.11392342735844</v>
      </c>
      <c r="O30" s="5">
        <f>'ST 5-8 Hatchery ret (nos) 52-15'!O30+'ST 1-4 Nat-orig ret (nos)52-15'!O30</f>
        <v>0.45419399999999999</v>
      </c>
      <c r="P30" s="5">
        <f t="shared" si="0"/>
        <v>228.26733729903316</v>
      </c>
      <c r="Q30" s="5"/>
      <c r="R30" s="4">
        <v>1975</v>
      </c>
      <c r="S30" s="5">
        <f>'ST 5-8 Hatchery ret (nos) 52-15'!S30+0</f>
        <v>1.8200000000000001E-4</v>
      </c>
      <c r="T30" s="5">
        <f>'ST 5-8 Hatchery ret (nos) 52-15'!T30+0</f>
        <v>32.564356313311983</v>
      </c>
      <c r="U30" s="5">
        <f>'ST 5-8 Hatchery ret (nos) 52-15'!U30+'ST 1-4 Nat-orig ret (nos)52-15'!U30</f>
        <v>11.297351981002659</v>
      </c>
      <c r="V30" s="5">
        <f>'ST 5-8 Hatchery ret (nos) 52-15'!V30+'ST 1-4 Nat-orig ret (nos)52-15'!V30</f>
        <v>0.13467723185643685</v>
      </c>
      <c r="W30" s="5">
        <f>'ST 5-8 Hatchery ret (nos) 52-15'!W30+'ST 1-4 Nat-orig ret (nos)52-15'!W30</f>
        <v>1.4514083140761198</v>
      </c>
      <c r="X30" s="5">
        <f>'ST 5-8 Hatchery ret (nos) 52-15'!X30+'ST 1-4 Nat-orig ret (nos)52-15'!X30</f>
        <v>9.6486501084355041</v>
      </c>
      <c r="Y30" s="5">
        <f>'ST 5-8 Hatchery ret (nos) 52-15'!Y30+'ST 1-4 Nat-orig ret (nos)52-15'!Y30</f>
        <v>0.5351068640450517</v>
      </c>
      <c r="Z30" s="5">
        <f>'ST 5-8 Hatchery ret (nos) 52-15'!Z30+'ST 1-4 Nat-orig ret (nos)52-15'!Z30</f>
        <v>0.28152100000000002</v>
      </c>
      <c r="AA30" s="5">
        <f>'ST 5-8 Hatchery ret (nos) 52-15'!AA30+'ST 1-4 Nat-orig ret (nos)52-15'!AA30</f>
        <v>2.665918</v>
      </c>
      <c r="AB30" s="5">
        <f>'ST 5-8 Hatchery ret (nos) 52-15'!AB30+'ST 1-4 Nat-orig ret (nos)52-15'!AB30</f>
        <v>0.20689399999999999</v>
      </c>
      <c r="AC30" s="5">
        <f>'ST 5-8 Hatchery ret (nos) 52-15'!AC30+'ST 1-4 Nat-orig ret (nos)52-15'!AC30</f>
        <v>2.4806037279554887</v>
      </c>
      <c r="AD30" s="5">
        <f>'ST 5-8 Hatchery ret (nos) 52-15'!AD30+'ST 1-4 Nat-orig ret (nos)52-15'!AD30</f>
        <v>1.2048191317597321</v>
      </c>
      <c r="AE30" s="5">
        <f>'ST 5-8 Hatchery ret (nos) 52-15'!AE30+'ST 1-4 Nat-orig ret (nos)52-15'!AE30</f>
        <v>2.3561748144948451</v>
      </c>
      <c r="AF30" s="5">
        <f>'ST 5-8 Hatchery ret (nos) 52-15'!AF30+'ST 1-4 Nat-orig ret (nos)52-15'!AF30</f>
        <v>0.271818</v>
      </c>
      <c r="AG30" s="5">
        <f t="shared" si="1"/>
        <v>65.099481486937819</v>
      </c>
      <c r="AI30" s="4">
        <v>1975</v>
      </c>
      <c r="AJ30" s="39">
        <v>0</v>
      </c>
      <c r="AK30" s="5">
        <f>'ST 5-8 Hatchery ret (nos) 52-15'!AK30</f>
        <v>0</v>
      </c>
      <c r="AL30" s="5">
        <f>'ST 5-8 Hatchery ret (nos) 52-15'!AL30+'ST 1-4 Nat-orig ret (nos)52-15'!AL30</f>
        <v>0.18533514196854717</v>
      </c>
      <c r="AM30" s="5">
        <f>'ST 5-8 Hatchery ret (nos) 52-15'!AM30+'ST 1-4 Nat-orig ret (nos)52-15'!AM30</f>
        <v>1.3157329527917956</v>
      </c>
      <c r="AN30" s="5">
        <f>'ST 5-8 Hatchery ret (nos) 52-15'!AN30+'ST 1-4 Nat-orig ret (nos)52-15'!AN30</f>
        <v>3.858358006107661</v>
      </c>
      <c r="AO30" s="5">
        <f>'ST 5-8 Hatchery ret (nos) 52-15'!AO30+'ST 1-4 Nat-orig ret (nos)52-15'!AO30</f>
        <v>26.974068500000001</v>
      </c>
      <c r="AP30" s="5">
        <f>'ST 5-8 Hatchery ret (nos) 52-15'!AP30+'ST 1-4 Nat-orig ret (nos)52-15'!AP30</f>
        <v>1.04843</v>
      </c>
      <c r="AQ30" s="5">
        <f>'ST 5-8 Hatchery ret (nos) 52-15'!AQ30+'ST 1-4 Nat-orig ret (nos)52-15'!AQ30</f>
        <v>0.85453676798789879</v>
      </c>
      <c r="AR30" s="5">
        <f>'ST 5-8 Hatchery ret (nos) 52-15'!AR30+'ST 1-4 Nat-orig ret (nos)52-15'!AR30</f>
        <v>1.331877</v>
      </c>
      <c r="AS30" s="5">
        <f>'ST 5-8 Hatchery ret (nos) 52-15'!AS30+'ST 1-4 Nat-orig ret (nos)52-15'!AS30</f>
        <v>1.0923868558151715</v>
      </c>
      <c r="AT30" s="5">
        <f>'ST 5-8 Hatchery ret (nos) 52-15'!AT30+'ST 1-4 Nat-orig ret (nos)52-15'!AT30</f>
        <v>0.92420999999999998</v>
      </c>
      <c r="AU30" s="29">
        <f>'ST 5-8 Hatchery ret (nos) 52-15'!AU30+'ST 1-4 Nat-orig ret (nos)52-15'!AU30</f>
        <v>3.7348489781029901</v>
      </c>
      <c r="AV30" s="29">
        <f>'ST 5-8 Hatchery ret (nos) 52-15'!AV30+'ST 1-4 Nat-orig ret (nos)52-15'!AV30</f>
        <v>4.3088121045289824</v>
      </c>
      <c r="AW30" s="29">
        <f>'ST 5-8 Hatchery ret (nos) 52-15'!AW30+'ST 1-4 Nat-orig ret (nos)52-15'!AW30</f>
        <v>0.25220900000000002</v>
      </c>
      <c r="AX30" s="29">
        <f t="shared" si="2"/>
        <v>45.880805307303056</v>
      </c>
      <c r="AZ30" s="5">
        <f t="shared" si="3"/>
        <v>228.26733729903316</v>
      </c>
      <c r="BA30" s="5">
        <f t="shared" si="4"/>
        <v>65.099481486937819</v>
      </c>
      <c r="BB30" s="5">
        <f t="shared" si="5"/>
        <v>45.880805307303056</v>
      </c>
      <c r="BC30" s="5">
        <f t="shared" si="6"/>
        <v>339.247624093274</v>
      </c>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row>
    <row r="31" spans="1:119" s="8" customFormat="1" ht="15">
      <c r="A31" s="4">
        <v>1976</v>
      </c>
      <c r="B31" s="39">
        <v>0</v>
      </c>
      <c r="C31" s="5">
        <f>'ST 5-8 Hatchery ret (nos) 52-15'!C31+'ST 1-4 Nat-orig ret (nos)52-15'!C31</f>
        <v>3.0713671071614757</v>
      </c>
      <c r="D31" s="5">
        <f>'ST 5-8 Hatchery ret (nos) 52-15'!D31+'ST 1-4 Nat-orig ret (nos)52-15'!D31</f>
        <v>78.739060950851652</v>
      </c>
      <c r="E31" s="5">
        <f>'ST 5-8 Hatchery ret (nos) 52-15'!E31+'ST 1-4 Nat-orig ret (nos)52-15'!E31</f>
        <v>13.167983248552467</v>
      </c>
      <c r="F31" s="5">
        <f>'ST 5-8 Hatchery ret (nos) 52-15'!F31+'ST 1-4 Nat-orig ret (nos)52-15'!F31</f>
        <v>23.19516455238869</v>
      </c>
      <c r="G31" s="5">
        <f>'ST 5-8 Hatchery ret (nos) 52-15'!G31+'ST 1-4 Nat-orig ret (nos)52-15'!G31</f>
        <v>4.1120000000000001</v>
      </c>
      <c r="H31" s="5">
        <f>'ST 5-8 Hatchery ret (nos) 52-15'!H31+'ST 1-4 Nat-orig ret (nos)52-15'!H31</f>
        <v>5.1243670000000003</v>
      </c>
      <c r="I31" s="5">
        <f>'ST 5-8 Hatchery ret (nos) 52-15'!I31+'ST 1-4 Nat-orig ret (nos)52-15'!I31</f>
        <v>14.518734</v>
      </c>
      <c r="J31" s="5">
        <f>'ST 5-8 Hatchery ret (nos) 52-15'!J31+'ST 1-4 Nat-orig ret (nos)52-15'!J31</f>
        <v>3.433018121464845</v>
      </c>
      <c r="K31" s="5">
        <f>'ST 5-8 Hatchery ret (nos) 52-15'!K31+'ST 1-4 Nat-orig ret (nos)52-15'!K31</f>
        <v>5.6745529266055037</v>
      </c>
      <c r="L31" s="5">
        <f>'ST 5-8 Hatchery ret (nos) 52-15'!L31+'ST 1-4 Nat-orig ret (nos)52-15'!L31</f>
        <v>28.355014000000001</v>
      </c>
      <c r="M31" s="5">
        <f>'ST 5-8 Hatchery ret (nos) 52-15'!M31+'ST 1-4 Nat-orig ret (nos)52-15'!M31</f>
        <v>13.454838417084806</v>
      </c>
      <c r="N31" s="5">
        <f>'ST 5-8 Hatchery ret (nos) 52-15'!N31+'ST 1-4 Nat-orig ret (nos)52-15'!N31</f>
        <v>6.1619222475689828</v>
      </c>
      <c r="O31" s="5">
        <f>'ST 5-8 Hatchery ret (nos) 52-15'!O31+'ST 1-4 Nat-orig ret (nos)52-15'!O31</f>
        <v>0</v>
      </c>
      <c r="P31" s="5">
        <f t="shared" si="0"/>
        <v>199.00802257167842</v>
      </c>
      <c r="Q31" s="5"/>
      <c r="R31" s="4">
        <v>1976</v>
      </c>
      <c r="S31" s="5">
        <f>'ST 5-8 Hatchery ret (nos) 52-15'!S31+0</f>
        <v>4.4000000000000002E-4</v>
      </c>
      <c r="T31" s="5">
        <f>'ST 5-8 Hatchery ret (nos) 52-15'!T31+0</f>
        <v>23.502087294417812</v>
      </c>
      <c r="U31" s="5">
        <f>'ST 5-8 Hatchery ret (nos) 52-15'!U31+'ST 1-4 Nat-orig ret (nos)52-15'!U31</f>
        <v>17.53536888962708</v>
      </c>
      <c r="V31" s="5">
        <f>'ST 5-8 Hatchery ret (nos) 52-15'!V31+'ST 1-4 Nat-orig ret (nos)52-15'!V31</f>
        <v>0.21894059126860066</v>
      </c>
      <c r="W31" s="5">
        <f>'ST 5-8 Hatchery ret (nos) 52-15'!W31+'ST 1-4 Nat-orig ret (nos)52-15'!W31</f>
        <v>1.9306555709560067</v>
      </c>
      <c r="X31" s="5">
        <f>'ST 5-8 Hatchery ret (nos) 52-15'!X31+'ST 1-4 Nat-orig ret (nos)52-15'!X31</f>
        <v>7.8536136890583297</v>
      </c>
      <c r="Y31" s="5">
        <f>'ST 5-8 Hatchery ret (nos) 52-15'!Y31+'ST 1-4 Nat-orig ret (nos)52-15'!Y31</f>
        <v>1.0206839766720432</v>
      </c>
      <c r="Z31" s="5">
        <f>'ST 5-8 Hatchery ret (nos) 52-15'!Z31+'ST 1-4 Nat-orig ret (nos)52-15'!Z31</f>
        <v>1.029266</v>
      </c>
      <c r="AA31" s="5">
        <f>'ST 5-8 Hatchery ret (nos) 52-15'!AA31+'ST 1-4 Nat-orig ret (nos)52-15'!AA31</f>
        <v>1.135159</v>
      </c>
      <c r="AB31" s="5">
        <f>'ST 5-8 Hatchery ret (nos) 52-15'!AB31+'ST 1-4 Nat-orig ret (nos)52-15'!AB31</f>
        <v>0.55162299999999997</v>
      </c>
      <c r="AC31" s="5">
        <f>'ST 5-8 Hatchery ret (nos) 52-15'!AC31+'ST 1-4 Nat-orig ret (nos)52-15'!AC31</f>
        <v>6.0888610814604931</v>
      </c>
      <c r="AD31" s="5">
        <f>'ST 5-8 Hatchery ret (nos) 52-15'!AD31+'ST 1-4 Nat-orig ret (nos)52-15'!AD31</f>
        <v>1.604885798655838</v>
      </c>
      <c r="AE31" s="5">
        <f>'ST 5-8 Hatchery ret (nos) 52-15'!AE31+'ST 1-4 Nat-orig ret (nos)52-15'!AE31</f>
        <v>4.1934340122997664</v>
      </c>
      <c r="AF31" s="5">
        <f>'ST 5-8 Hatchery ret (nos) 52-15'!AF31+'ST 1-4 Nat-orig ret (nos)52-15'!AF31</f>
        <v>1.0227489999999999</v>
      </c>
      <c r="AG31" s="5">
        <f t="shared" si="1"/>
        <v>67.687767904415978</v>
      </c>
      <c r="AI31" s="4">
        <v>1976</v>
      </c>
      <c r="AJ31" s="39">
        <v>0</v>
      </c>
      <c r="AK31" s="5">
        <f>'ST 5-8 Hatchery ret (nos) 52-15'!AK31</f>
        <v>0</v>
      </c>
      <c r="AL31" s="5">
        <f>'ST 5-8 Hatchery ret (nos) 52-15'!AL31+'ST 1-4 Nat-orig ret (nos)52-15'!AL31</f>
        <v>0.18008152784575912</v>
      </c>
      <c r="AM31" s="5">
        <f>'ST 5-8 Hatchery ret (nos) 52-15'!AM31+'ST 1-4 Nat-orig ret (nos)52-15'!AM31</f>
        <v>1.556671758952747</v>
      </c>
      <c r="AN31" s="5">
        <f>'ST 5-8 Hatchery ret (nos) 52-15'!AN31+'ST 1-4 Nat-orig ret (nos)52-15'!AN31</f>
        <v>3.4707592294617178</v>
      </c>
      <c r="AO31" s="5">
        <f>'ST 5-8 Hatchery ret (nos) 52-15'!AO31+'ST 1-4 Nat-orig ret (nos)52-15'!AO31</f>
        <v>14.389806500000001</v>
      </c>
      <c r="AP31" s="5">
        <f>'ST 5-8 Hatchery ret (nos) 52-15'!AP31+'ST 1-4 Nat-orig ret (nos)52-15'!AP31</f>
        <v>2.2195689999999999</v>
      </c>
      <c r="AQ31" s="5">
        <f>'ST 5-8 Hatchery ret (nos) 52-15'!AQ31+'ST 1-4 Nat-orig ret (nos)52-15'!AQ31</f>
        <v>1.5867023333333301</v>
      </c>
      <c r="AR31" s="5">
        <f>'ST 5-8 Hatchery ret (nos) 52-15'!AR31+'ST 1-4 Nat-orig ret (nos)52-15'!AR31</f>
        <v>2.6193110000000002</v>
      </c>
      <c r="AS31" s="5">
        <f>'ST 5-8 Hatchery ret (nos) 52-15'!AS31+'ST 1-4 Nat-orig ret (nos)52-15'!AS31</f>
        <v>1.7135751645928798</v>
      </c>
      <c r="AT31" s="5">
        <f>'ST 5-8 Hatchery ret (nos) 52-15'!AT31+'ST 1-4 Nat-orig ret (nos)52-15'!AT31</f>
        <v>1.638128</v>
      </c>
      <c r="AU31" s="29">
        <f>'ST 5-8 Hatchery ret (nos) 52-15'!AU31+'ST 1-4 Nat-orig ret (nos)52-15'!AU31</f>
        <v>3.626819624298053</v>
      </c>
      <c r="AV31" s="29">
        <f>'ST 5-8 Hatchery ret (nos) 52-15'!AV31+'ST 1-4 Nat-orig ret (nos)52-15'!AV31</f>
        <v>5.0735985157747558</v>
      </c>
      <c r="AW31" s="29">
        <f>'ST 5-8 Hatchery ret (nos) 52-15'!AW31+'ST 1-4 Nat-orig ret (nos)52-15'!AW31</f>
        <v>0.27889900000000001</v>
      </c>
      <c r="AX31" s="29">
        <f t="shared" si="2"/>
        <v>38.353921654259238</v>
      </c>
      <c r="AZ31" s="5">
        <f t="shared" si="3"/>
        <v>199.00802257167842</v>
      </c>
      <c r="BA31" s="5">
        <f t="shared" si="4"/>
        <v>67.687767904415978</v>
      </c>
      <c r="BB31" s="5">
        <f t="shared" si="5"/>
        <v>38.353921654259238</v>
      </c>
      <c r="BC31" s="5">
        <f t="shared" si="6"/>
        <v>305.04971213035367</v>
      </c>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row>
    <row r="32" spans="1:119" s="8" customFormat="1" ht="15">
      <c r="A32" s="4">
        <v>1977</v>
      </c>
      <c r="B32" s="39">
        <v>0</v>
      </c>
      <c r="C32" s="5">
        <f>'ST 5-8 Hatchery ret (nos) 52-15'!C32+'ST 1-4 Nat-orig ret (nos)52-15'!C32</f>
        <v>3.4509451235276778</v>
      </c>
      <c r="D32" s="5">
        <f>'ST 5-8 Hatchery ret (nos) 52-15'!D32+'ST 1-4 Nat-orig ret (nos)52-15'!D32</f>
        <v>87.294562250119924</v>
      </c>
      <c r="E32" s="5">
        <f>'ST 5-8 Hatchery ret (nos) 52-15'!E32+'ST 1-4 Nat-orig ret (nos)52-15'!E32</f>
        <v>63.587626013391656</v>
      </c>
      <c r="F32" s="5">
        <f>'ST 5-8 Hatchery ret (nos) 52-15'!F32+'ST 1-4 Nat-orig ret (nos)52-15'!F32</f>
        <v>57.625220902674869</v>
      </c>
      <c r="G32" s="5">
        <f>'ST 5-8 Hatchery ret (nos) 52-15'!G32+'ST 1-4 Nat-orig ret (nos)52-15'!G32</f>
        <v>0.34969299999999998</v>
      </c>
      <c r="H32" s="5">
        <f>'ST 5-8 Hatchery ret (nos) 52-15'!H32+'ST 1-4 Nat-orig ret (nos)52-15'!H32</f>
        <v>6.1244459999999998</v>
      </c>
      <c r="I32" s="5">
        <f>'ST 5-8 Hatchery ret (nos) 52-15'!I32+'ST 1-4 Nat-orig ret (nos)52-15'!I32</f>
        <v>8.8234057696846335</v>
      </c>
      <c r="J32" s="5">
        <f>'ST 5-8 Hatchery ret (nos) 52-15'!J32+'ST 1-4 Nat-orig ret (nos)52-15'!J32</f>
        <v>3.639861443320723</v>
      </c>
      <c r="K32" s="5">
        <f>'ST 5-8 Hatchery ret (nos) 52-15'!K32+'ST 1-4 Nat-orig ret (nos)52-15'!K32</f>
        <v>8.2840486605504591</v>
      </c>
      <c r="L32" s="5">
        <f>'ST 5-8 Hatchery ret (nos) 52-15'!L32+'ST 1-4 Nat-orig ret (nos)52-15'!L32</f>
        <v>24.839320000000001</v>
      </c>
      <c r="M32" s="5">
        <f>'ST 5-8 Hatchery ret (nos) 52-15'!M32+'ST 1-4 Nat-orig ret (nos)52-15'!M32</f>
        <v>6.2259157091725106</v>
      </c>
      <c r="N32" s="5">
        <f>'ST 5-8 Hatchery ret (nos) 52-15'!N32+'ST 1-4 Nat-orig ret (nos)52-15'!N32</f>
        <v>7.9753722209622708</v>
      </c>
      <c r="O32" s="5">
        <f>'ST 5-8 Hatchery ret (nos) 52-15'!O32+'ST 1-4 Nat-orig ret (nos)52-15'!O32</f>
        <v>0.90001500000000001</v>
      </c>
      <c r="P32" s="5">
        <f t="shared" si="0"/>
        <v>279.12043209340476</v>
      </c>
      <c r="Q32" s="5"/>
      <c r="R32" s="4">
        <v>1977</v>
      </c>
      <c r="S32" s="5">
        <f>'ST 5-8 Hatchery ret (nos) 52-15'!S32+0</f>
        <v>2.0699999999999999E-4</v>
      </c>
      <c r="T32" s="5">
        <f>'ST 5-8 Hatchery ret (nos) 52-15'!T32+0</f>
        <v>18.360543471217945</v>
      </c>
      <c r="U32" s="5">
        <f>'ST 5-8 Hatchery ret (nos) 52-15'!U32+'ST 1-4 Nat-orig ret (nos)52-15'!U32</f>
        <v>12.551786223525209</v>
      </c>
      <c r="V32" s="5">
        <f>'ST 5-8 Hatchery ret (nos) 52-15'!V32+'ST 1-4 Nat-orig ret (nos)52-15'!V32</f>
        <v>0.33907495473305505</v>
      </c>
      <c r="W32" s="5">
        <f>'ST 5-8 Hatchery ret (nos) 52-15'!W32+'ST 1-4 Nat-orig ret (nos)52-15'!W32</f>
        <v>3.2784716164357235</v>
      </c>
      <c r="X32" s="5">
        <f>'ST 5-8 Hatchery ret (nos) 52-15'!X32+'ST 1-4 Nat-orig ret (nos)52-15'!X32</f>
        <v>9.3201675091861098</v>
      </c>
      <c r="Y32" s="5">
        <f>'ST 5-8 Hatchery ret (nos) 52-15'!Y32+'ST 1-4 Nat-orig ret (nos)52-15'!Y32</f>
        <v>1.8164755090429043</v>
      </c>
      <c r="Z32" s="5">
        <f>'ST 5-8 Hatchery ret (nos) 52-15'!Z32+'ST 1-4 Nat-orig ret (nos)52-15'!Z32</f>
        <v>1.915872</v>
      </c>
      <c r="AA32" s="5">
        <f>'ST 5-8 Hatchery ret (nos) 52-15'!AA32+'ST 1-4 Nat-orig ret (nos)52-15'!AA32</f>
        <v>3.9896179191582335</v>
      </c>
      <c r="AB32" s="5">
        <f>'ST 5-8 Hatchery ret (nos) 52-15'!AB32+'ST 1-4 Nat-orig ret (nos)52-15'!AB32</f>
        <v>0.93470399999999998</v>
      </c>
      <c r="AC32" s="5">
        <f>'ST 5-8 Hatchery ret (nos) 52-15'!AC32+'ST 1-4 Nat-orig ret (nos)52-15'!AC32</f>
        <v>1.4630042066861109</v>
      </c>
      <c r="AD32" s="5">
        <f>'ST 5-8 Hatchery ret (nos) 52-15'!AD32+'ST 1-4 Nat-orig ret (nos)52-15'!AD32</f>
        <v>1.8093987256282755</v>
      </c>
      <c r="AE32" s="5">
        <f>'ST 5-8 Hatchery ret (nos) 52-15'!AE32+'ST 1-4 Nat-orig ret (nos)52-15'!AE32</f>
        <v>3.7748755824232236</v>
      </c>
      <c r="AF32" s="5">
        <f>'ST 5-8 Hatchery ret (nos) 52-15'!AF32+'ST 1-4 Nat-orig ret (nos)52-15'!AF32</f>
        <v>0.73953500000000005</v>
      </c>
      <c r="AG32" s="5">
        <f t="shared" si="1"/>
        <v>60.293733718036776</v>
      </c>
      <c r="AI32" s="4">
        <v>1977</v>
      </c>
      <c r="AJ32" s="39">
        <v>0</v>
      </c>
      <c r="AK32" s="5">
        <f>'ST 5-8 Hatchery ret (nos) 52-15'!AK32</f>
        <v>0</v>
      </c>
      <c r="AL32" s="5">
        <f>'ST 5-8 Hatchery ret (nos) 52-15'!AL32+'ST 1-4 Nat-orig ret (nos)52-15'!AL32</f>
        <v>0.1777173716440654</v>
      </c>
      <c r="AM32" s="5">
        <f>'ST 5-8 Hatchery ret (nos) 52-15'!AM32+'ST 1-4 Nat-orig ret (nos)52-15'!AM32</f>
        <v>0.41275197939256614</v>
      </c>
      <c r="AN32" s="5">
        <f>'ST 5-8 Hatchery ret (nos) 52-15'!AN32+'ST 1-4 Nat-orig ret (nos)52-15'!AN32</f>
        <v>2.6480240039537688</v>
      </c>
      <c r="AO32" s="5">
        <f>'ST 5-8 Hatchery ret (nos) 52-15'!AO32+'ST 1-4 Nat-orig ret (nos)52-15'!AO32</f>
        <v>12.1388505</v>
      </c>
      <c r="AP32" s="5">
        <f>'ST 5-8 Hatchery ret (nos) 52-15'!AP32+'ST 1-4 Nat-orig ret (nos)52-15'!AP32</f>
        <v>3.0822690000000001</v>
      </c>
      <c r="AQ32" s="5">
        <f>'ST 5-8 Hatchery ret (nos) 52-15'!AQ32+'ST 1-4 Nat-orig ret (nos)52-15'!AQ32</f>
        <v>1.6459863333333333</v>
      </c>
      <c r="AR32" s="5">
        <f>'ST 5-8 Hatchery ret (nos) 52-15'!AR32+'ST 1-4 Nat-orig ret (nos)52-15'!AR32</f>
        <v>3.2004630419823741</v>
      </c>
      <c r="AS32" s="5">
        <f>'ST 5-8 Hatchery ret (nos) 52-15'!AS32+'ST 1-4 Nat-orig ret (nos)52-15'!AS32</f>
        <v>1.6297983187073688</v>
      </c>
      <c r="AT32" s="5">
        <f>'ST 5-8 Hatchery ret (nos) 52-15'!AT32+'ST 1-4 Nat-orig ret (nos)52-15'!AT32</f>
        <v>2.040197</v>
      </c>
      <c r="AU32" s="29">
        <f>'ST 5-8 Hatchery ret (nos) 52-15'!AU32+'ST 1-4 Nat-orig ret (nos)52-15'!AU32</f>
        <v>4.2888002900601991</v>
      </c>
      <c r="AV32" s="29">
        <f>'ST 5-8 Hatchery ret (nos) 52-15'!AV32+'ST 1-4 Nat-orig ret (nos)52-15'!AV32</f>
        <v>9.8907246332916134</v>
      </c>
      <c r="AW32" s="29">
        <f>'ST 5-8 Hatchery ret (nos) 52-15'!AW32+'ST 1-4 Nat-orig ret (nos)52-15'!AW32</f>
        <v>0.856294</v>
      </c>
      <c r="AX32" s="29">
        <f t="shared" si="2"/>
        <v>42.011876472365287</v>
      </c>
      <c r="AZ32" s="5">
        <f t="shared" si="3"/>
        <v>279.12043209340476</v>
      </c>
      <c r="BA32" s="5">
        <f t="shared" si="4"/>
        <v>60.293733718036776</v>
      </c>
      <c r="BB32" s="5">
        <f t="shared" si="5"/>
        <v>42.011876472365287</v>
      </c>
      <c r="BC32" s="5">
        <f t="shared" si="6"/>
        <v>381.42604228380685</v>
      </c>
      <c r="BE32" s="66"/>
      <c r="BF32" s="66"/>
      <c r="BG32" s="66"/>
      <c r="BH32" s="66"/>
      <c r="BI32" s="66"/>
      <c r="BJ32" s="66"/>
      <c r="BK32" s="66"/>
      <c r="BL32" s="66"/>
      <c r="BM32" s="66"/>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6"/>
      <c r="CV32" s="66"/>
      <c r="CW32" s="66"/>
      <c r="CX32" s="66"/>
      <c r="CY32" s="66"/>
      <c r="CZ32" s="66"/>
      <c r="DA32" s="66"/>
      <c r="DB32" s="66"/>
      <c r="DC32" s="66"/>
      <c r="DD32" s="66"/>
      <c r="DE32" s="66"/>
      <c r="DF32" s="66"/>
      <c r="DG32" s="66"/>
      <c r="DH32" s="66"/>
      <c r="DI32" s="66"/>
      <c r="DJ32" s="66"/>
      <c r="DK32" s="66"/>
      <c r="DL32" s="66"/>
      <c r="DM32" s="66"/>
      <c r="DN32" s="66"/>
      <c r="DO32" s="66"/>
    </row>
    <row r="33" spans="1:119" s="8" customFormat="1" ht="15">
      <c r="A33" s="4">
        <v>1978</v>
      </c>
      <c r="B33" s="39">
        <v>0</v>
      </c>
      <c r="C33" s="5">
        <f>'ST 5-8 Hatchery ret (nos) 52-15'!C33+'ST 1-4 Nat-orig ret (nos)52-15'!C33</f>
        <v>2.0130285935092731</v>
      </c>
      <c r="D33" s="5">
        <f>'ST 5-8 Hatchery ret (nos) 52-15'!D33+'ST 1-4 Nat-orig ret (nos)52-15'!D33</f>
        <v>82.998728771625537</v>
      </c>
      <c r="E33" s="5">
        <f>'ST 5-8 Hatchery ret (nos) 52-15'!E33+'ST 1-4 Nat-orig ret (nos)52-15'!E33</f>
        <v>15.460024515363671</v>
      </c>
      <c r="F33" s="5">
        <f>'ST 5-8 Hatchery ret (nos) 52-15'!F33+'ST 1-4 Nat-orig ret (nos)52-15'!F33</f>
        <v>12.506163920788564</v>
      </c>
      <c r="G33" s="5">
        <f>'ST 5-8 Hatchery ret (nos) 52-15'!G33+'ST 1-4 Nat-orig ret (nos)52-15'!G33</f>
        <v>19.377108</v>
      </c>
      <c r="H33" s="5">
        <f>'ST 5-8 Hatchery ret (nos) 52-15'!H33+'ST 1-4 Nat-orig ret (nos)52-15'!H33</f>
        <v>10.986893999999999</v>
      </c>
      <c r="I33" s="5">
        <f>'ST 5-8 Hatchery ret (nos) 52-15'!I33+'ST 1-4 Nat-orig ret (nos)52-15'!I33</f>
        <v>20.575392462386709</v>
      </c>
      <c r="J33" s="5">
        <f>'ST 5-8 Hatchery ret (nos) 52-15'!J33+'ST 1-4 Nat-orig ret (nos)52-15'!J33</f>
        <v>4.6169002638822949</v>
      </c>
      <c r="K33" s="5">
        <f>'ST 5-8 Hatchery ret (nos) 52-15'!K33+'ST 1-4 Nat-orig ret (nos)52-15'!K33</f>
        <v>6.217405155963303</v>
      </c>
      <c r="L33" s="5">
        <f>'ST 5-8 Hatchery ret (nos) 52-15'!L33+'ST 1-4 Nat-orig ret (nos)52-15'!L33</f>
        <v>40.147396000000001</v>
      </c>
      <c r="M33" s="5">
        <f>'ST 5-8 Hatchery ret (nos) 52-15'!M33+'ST 1-4 Nat-orig ret (nos)52-15'!M33</f>
        <v>16.380280152945659</v>
      </c>
      <c r="N33" s="5">
        <f>'ST 5-8 Hatchery ret (nos) 52-15'!N33+'ST 1-4 Nat-orig ret (nos)52-15'!N33</f>
        <v>2.8175196229453148</v>
      </c>
      <c r="O33" s="5">
        <f>'ST 5-8 Hatchery ret (nos) 52-15'!O33+'ST 1-4 Nat-orig ret (nos)52-15'!O33</f>
        <v>0</v>
      </c>
      <c r="P33" s="5">
        <f t="shared" si="0"/>
        <v>234.09684145941031</v>
      </c>
      <c r="Q33" s="5"/>
      <c r="R33" s="4">
        <v>1978</v>
      </c>
      <c r="S33" s="5">
        <f>'ST 5-8 Hatchery ret (nos) 52-15'!S33+0</f>
        <v>5.7799999999999995E-4</v>
      </c>
      <c r="T33" s="5">
        <f>'ST 5-8 Hatchery ret (nos) 52-15'!T33+0</f>
        <v>20.014973592015338</v>
      </c>
      <c r="U33" s="5">
        <f>'ST 5-8 Hatchery ret (nos) 52-15'!U33+'ST 1-4 Nat-orig ret (nos)52-15'!U33</f>
        <v>12.139248459123678</v>
      </c>
      <c r="V33" s="5">
        <f>'ST 5-8 Hatchery ret (nos) 52-15'!V33+'ST 1-4 Nat-orig ret (nos)52-15'!V33</f>
        <v>0.81447393436896176</v>
      </c>
      <c r="W33" s="5">
        <f>'ST 5-8 Hatchery ret (nos) 52-15'!W33+'ST 1-4 Nat-orig ret (nos)52-15'!W33</f>
        <v>2.6171598406501393</v>
      </c>
      <c r="X33" s="5">
        <f>'ST 5-8 Hatchery ret (nos) 52-15'!X33+'ST 1-4 Nat-orig ret (nos)52-15'!X33</f>
        <v>9.3953282591308316</v>
      </c>
      <c r="Y33" s="5">
        <f>'ST 5-8 Hatchery ret (nos) 52-15'!Y33+'ST 1-4 Nat-orig ret (nos)52-15'!Y33</f>
        <v>1.7307626418054716</v>
      </c>
      <c r="Z33" s="5">
        <f>'ST 5-8 Hatchery ret (nos) 52-15'!Z33+'ST 1-4 Nat-orig ret (nos)52-15'!Z33</f>
        <v>1.3020210000000001</v>
      </c>
      <c r="AA33" s="5">
        <f>'ST 5-8 Hatchery ret (nos) 52-15'!AA33+'ST 1-4 Nat-orig ret (nos)52-15'!AA33</f>
        <v>1.2385636396683564</v>
      </c>
      <c r="AB33" s="5">
        <f>'ST 5-8 Hatchery ret (nos) 52-15'!AB33+'ST 1-4 Nat-orig ret (nos)52-15'!AB33</f>
        <v>0.83656699999999995</v>
      </c>
      <c r="AC33" s="5">
        <f>'ST 5-8 Hatchery ret (nos) 52-15'!AC33+'ST 1-4 Nat-orig ret (nos)52-15'!AC33</f>
        <v>1.8041895779844279</v>
      </c>
      <c r="AD33" s="5">
        <f>'ST 5-8 Hatchery ret (nos) 52-15'!AD33+'ST 1-4 Nat-orig ret (nos)52-15'!AD33</f>
        <v>2.5539695024074969</v>
      </c>
      <c r="AE33" s="5">
        <f>'ST 5-8 Hatchery ret (nos) 52-15'!AE33+'ST 1-4 Nat-orig ret (nos)52-15'!AE33</f>
        <v>5.788877769698475</v>
      </c>
      <c r="AF33" s="5">
        <f>'ST 5-8 Hatchery ret (nos) 52-15'!AF33+'ST 1-4 Nat-orig ret (nos)52-15'!AF33</f>
        <v>1.5531669999999997</v>
      </c>
      <c r="AG33" s="5">
        <f t="shared" si="1"/>
        <v>61.789880216853184</v>
      </c>
      <c r="AI33" s="4">
        <v>1978</v>
      </c>
      <c r="AJ33" s="39">
        <v>0</v>
      </c>
      <c r="AK33" s="5">
        <f>'ST 5-8 Hatchery ret (nos) 52-15'!AK33</f>
        <v>0</v>
      </c>
      <c r="AL33" s="5">
        <f>'ST 5-8 Hatchery ret (nos) 52-15'!AL33+'ST 1-4 Nat-orig ret (nos)52-15'!AL33</f>
        <v>0.18833901240451523</v>
      </c>
      <c r="AM33" s="5">
        <f>'ST 5-8 Hatchery ret (nos) 52-15'!AM33+'ST 1-4 Nat-orig ret (nos)52-15'!AM33</f>
        <v>0.93693114456969251</v>
      </c>
      <c r="AN33" s="5">
        <f>'ST 5-8 Hatchery ret (nos) 52-15'!AN33+'ST 1-4 Nat-orig ret (nos)52-15'!AN33</f>
        <v>3.5964138496850597</v>
      </c>
      <c r="AO33" s="5">
        <f>'ST 5-8 Hatchery ret (nos) 52-15'!AO33+'ST 1-4 Nat-orig ret (nos)52-15'!AO33</f>
        <v>24.1630115</v>
      </c>
      <c r="AP33" s="5">
        <f>'ST 5-8 Hatchery ret (nos) 52-15'!AP33+'ST 1-4 Nat-orig ret (nos)52-15'!AP33</f>
        <v>2.5470579999999998</v>
      </c>
      <c r="AQ33" s="5">
        <f>'ST 5-8 Hatchery ret (nos) 52-15'!AQ33+'ST 1-4 Nat-orig ret (nos)52-15'!AQ33</f>
        <v>1.9255023333333332</v>
      </c>
      <c r="AR33" s="5">
        <f>'ST 5-8 Hatchery ret (nos) 52-15'!AR33+'ST 1-4 Nat-orig ret (nos)52-15'!AR33</f>
        <v>3.2504209999999998</v>
      </c>
      <c r="AS33" s="5">
        <f>'ST 5-8 Hatchery ret (nos) 52-15'!AS33+'ST 1-4 Nat-orig ret (nos)52-15'!AS33</f>
        <v>1.0334967491887204</v>
      </c>
      <c r="AT33" s="5">
        <f>'ST 5-8 Hatchery ret (nos) 52-15'!AT33+'ST 1-4 Nat-orig ret (nos)52-15'!AT33</f>
        <v>1.480429</v>
      </c>
      <c r="AU33" s="29">
        <f>'ST 5-8 Hatchery ret (nos) 52-15'!AU33+'ST 1-4 Nat-orig ret (nos)52-15'!AU33</f>
        <v>3.2939892498269643</v>
      </c>
      <c r="AV33" s="29">
        <f>'ST 5-8 Hatchery ret (nos) 52-15'!AV33+'ST 1-4 Nat-orig ret (nos)52-15'!AV33</f>
        <v>10.881534946940894</v>
      </c>
      <c r="AW33" s="29">
        <f>'ST 5-8 Hatchery ret (nos) 52-15'!AW33+'ST 1-4 Nat-orig ret (nos)52-15'!AW33</f>
        <v>0.41160799999999997</v>
      </c>
      <c r="AX33" s="29">
        <f t="shared" si="2"/>
        <v>53.708734785949183</v>
      </c>
      <c r="AZ33" s="5">
        <f t="shared" si="3"/>
        <v>234.09684145941031</v>
      </c>
      <c r="BA33" s="5">
        <f t="shared" si="4"/>
        <v>61.789880216853184</v>
      </c>
      <c r="BB33" s="5">
        <f t="shared" si="5"/>
        <v>53.708734785949183</v>
      </c>
      <c r="BC33" s="5">
        <f t="shared" si="6"/>
        <v>349.59545646221267</v>
      </c>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6"/>
      <c r="CV33" s="66"/>
      <c r="CW33" s="66"/>
      <c r="CX33" s="66"/>
      <c r="CY33" s="66"/>
      <c r="CZ33" s="66"/>
      <c r="DA33" s="66"/>
      <c r="DB33" s="66"/>
      <c r="DC33" s="66"/>
      <c r="DD33" s="66"/>
      <c r="DE33" s="66"/>
      <c r="DF33" s="66"/>
      <c r="DG33" s="66"/>
      <c r="DH33" s="66"/>
      <c r="DI33" s="66"/>
      <c r="DJ33" s="66"/>
      <c r="DK33" s="66"/>
      <c r="DL33" s="66"/>
      <c r="DM33" s="66"/>
      <c r="DN33" s="66"/>
      <c r="DO33" s="66"/>
    </row>
    <row r="34" spans="1:119" s="8" customFormat="1" ht="15">
      <c r="A34" s="4">
        <v>1979</v>
      </c>
      <c r="B34" s="39">
        <v>0</v>
      </c>
      <c r="C34" s="5">
        <f>'ST 5-8 Hatchery ret (nos) 52-15'!C34+'ST 1-4 Nat-orig ret (nos)52-15'!C34</f>
        <v>1.6186652813671014</v>
      </c>
      <c r="D34" s="5">
        <f>'ST 5-8 Hatchery ret (nos) 52-15'!D34+'ST 1-4 Nat-orig ret (nos)52-15'!D34</f>
        <v>72.997877452364591</v>
      </c>
      <c r="E34" s="5">
        <f>'ST 5-8 Hatchery ret (nos) 52-15'!E34+'ST 1-4 Nat-orig ret (nos)52-15'!E34</f>
        <v>78.589550425199903</v>
      </c>
      <c r="F34" s="5">
        <f>'ST 5-8 Hatchery ret (nos) 52-15'!F34+'ST 1-4 Nat-orig ret (nos)52-15'!F34</f>
        <v>59.081416385210183</v>
      </c>
      <c r="G34" s="5">
        <f>'ST 5-8 Hatchery ret (nos) 52-15'!G34+'ST 1-4 Nat-orig ret (nos)52-15'!G34</f>
        <v>1.001628</v>
      </c>
      <c r="H34" s="5">
        <f>'ST 5-8 Hatchery ret (nos) 52-15'!H34+'ST 1-4 Nat-orig ret (nos)52-15'!H34</f>
        <v>12.551038</v>
      </c>
      <c r="I34" s="5">
        <f>'ST 5-8 Hatchery ret (nos) 52-15'!I34+'ST 1-4 Nat-orig ret (nos)52-15'!I34</f>
        <v>14.718846155653392</v>
      </c>
      <c r="J34" s="5">
        <f>'ST 5-8 Hatchery ret (nos) 52-15'!J34+'ST 1-4 Nat-orig ret (nos)52-15'!J34</f>
        <v>5.7152190161860092</v>
      </c>
      <c r="K34" s="5">
        <f>'ST 5-8 Hatchery ret (nos) 52-15'!K34+'ST 1-4 Nat-orig ret (nos)52-15'!K34</f>
        <v>22.038058733944951</v>
      </c>
      <c r="L34" s="5">
        <f>'ST 5-8 Hatchery ret (nos) 52-15'!L34+'ST 1-4 Nat-orig ret (nos)52-15'!L34</f>
        <v>33.122786318997676</v>
      </c>
      <c r="M34" s="5">
        <f>'ST 5-8 Hatchery ret (nos) 52-15'!M34+'ST 1-4 Nat-orig ret (nos)52-15'!M34</f>
        <v>7.1368423242438102</v>
      </c>
      <c r="N34" s="5">
        <f>'ST 5-8 Hatchery ret (nos) 52-15'!N34+'ST 1-4 Nat-orig ret (nos)52-15'!N34</f>
        <v>9.9427214876123742</v>
      </c>
      <c r="O34" s="5">
        <f>'ST 5-8 Hatchery ret (nos) 52-15'!O34+'ST 1-4 Nat-orig ret (nos)52-15'!O34</f>
        <v>1.3877269999999999</v>
      </c>
      <c r="P34" s="5">
        <f t="shared" si="0"/>
        <v>319.90237658077996</v>
      </c>
      <c r="Q34" s="5"/>
      <c r="R34" s="4">
        <v>1979</v>
      </c>
      <c r="S34" s="5">
        <f>'ST 5-8 Hatchery ret (nos) 52-15'!S34+0</f>
        <v>2.6800000000000001E-4</v>
      </c>
      <c r="T34" s="5">
        <f>'ST 5-8 Hatchery ret (nos) 52-15'!T34+0</f>
        <v>27.614598657876613</v>
      </c>
      <c r="U34" s="5">
        <f>'ST 5-8 Hatchery ret (nos) 52-15'!U34+'ST 1-4 Nat-orig ret (nos)52-15'!U34</f>
        <v>11.331184383146471</v>
      </c>
      <c r="V34" s="5">
        <f>'ST 5-8 Hatchery ret (nos) 52-15'!V34+'ST 1-4 Nat-orig ret (nos)52-15'!V34</f>
        <v>0.5685264445151198</v>
      </c>
      <c r="W34" s="5">
        <f>'ST 5-8 Hatchery ret (nos) 52-15'!W34+'ST 1-4 Nat-orig ret (nos)52-15'!W34</f>
        <v>3.5882953264004032</v>
      </c>
      <c r="X34" s="5">
        <f>'ST 5-8 Hatchery ret (nos) 52-15'!X34+'ST 1-4 Nat-orig ret (nos)52-15'!X34</f>
        <v>7.9370251785788346</v>
      </c>
      <c r="Y34" s="5">
        <f>'ST 5-8 Hatchery ret (nos) 52-15'!Y34+'ST 1-4 Nat-orig ret (nos)52-15'!Y34</f>
        <v>1.4949526972582836</v>
      </c>
      <c r="Z34" s="5">
        <f>'ST 5-8 Hatchery ret (nos) 52-15'!Z34+'ST 1-4 Nat-orig ret (nos)52-15'!Z34</f>
        <v>0.95877299999999999</v>
      </c>
      <c r="AA34" s="5">
        <f>'ST 5-8 Hatchery ret (nos) 52-15'!AA34+'ST 1-4 Nat-orig ret (nos)52-15'!AA34</f>
        <v>2.7780140000000002</v>
      </c>
      <c r="AB34" s="5">
        <f>'ST 5-8 Hatchery ret (nos) 52-15'!AB34+'ST 1-4 Nat-orig ret (nos)52-15'!AB34</f>
        <v>0.504695</v>
      </c>
      <c r="AC34" s="5">
        <f>'ST 5-8 Hatchery ret (nos) 52-15'!AC34+'ST 1-4 Nat-orig ret (nos)52-15'!AC34</f>
        <v>2.8667517497993713</v>
      </c>
      <c r="AD34" s="5">
        <f>'ST 5-8 Hatchery ret (nos) 52-15'!AD34+'ST 1-4 Nat-orig ret (nos)52-15'!AD34</f>
        <v>1.4997455042753862</v>
      </c>
      <c r="AE34" s="5">
        <f>'ST 5-8 Hatchery ret (nos) 52-15'!AE34+'ST 1-4 Nat-orig ret (nos)52-15'!AE34</f>
        <v>2.3122570792979023</v>
      </c>
      <c r="AF34" s="5">
        <f>'ST 5-8 Hatchery ret (nos) 52-15'!AF34+'ST 1-4 Nat-orig ret (nos)52-15'!AF34</f>
        <v>0.33650816964285712</v>
      </c>
      <c r="AG34" s="5">
        <f t="shared" si="1"/>
        <v>63.791595190791242</v>
      </c>
      <c r="AI34" s="4">
        <v>1979</v>
      </c>
      <c r="AJ34" s="39">
        <v>0</v>
      </c>
      <c r="AK34" s="5">
        <f>'ST 5-8 Hatchery ret (nos) 52-15'!AK34</f>
        <v>0</v>
      </c>
      <c r="AL34" s="5">
        <f>'ST 5-8 Hatchery ret (nos) 52-15'!AL34+'ST 1-4 Nat-orig ret (nos)52-15'!AL34</f>
        <v>0.25611987554124871</v>
      </c>
      <c r="AM34" s="5">
        <f>'ST 5-8 Hatchery ret (nos) 52-15'!AM34+'ST 1-4 Nat-orig ret (nos)52-15'!AM34</f>
        <v>0.83576586870958935</v>
      </c>
      <c r="AN34" s="5">
        <f>'ST 5-8 Hatchery ret (nos) 52-15'!AN34+'ST 1-4 Nat-orig ret (nos)52-15'!AN34</f>
        <v>3.3281203822050682</v>
      </c>
      <c r="AO34" s="5">
        <f>'ST 5-8 Hatchery ret (nos) 52-15'!AO34+'ST 1-4 Nat-orig ret (nos)52-15'!AO34</f>
        <v>46.191633500000002</v>
      </c>
      <c r="AP34" s="5">
        <f>'ST 5-8 Hatchery ret (nos) 52-15'!AP34+'ST 1-4 Nat-orig ret (nos)52-15'!AP34</f>
        <v>1.855669</v>
      </c>
      <c r="AQ34" s="5">
        <f>'ST 5-8 Hatchery ret (nos) 52-15'!AQ34+'ST 1-4 Nat-orig ret (nos)52-15'!AQ34</f>
        <v>1.7453903333333332</v>
      </c>
      <c r="AR34" s="5">
        <f>'ST 5-8 Hatchery ret (nos) 52-15'!AR34+'ST 1-4 Nat-orig ret (nos)52-15'!AR34</f>
        <v>1.626406</v>
      </c>
      <c r="AS34" s="5">
        <f>'ST 5-8 Hatchery ret (nos) 52-15'!AS34+'ST 1-4 Nat-orig ret (nos)52-15'!AS34</f>
        <v>0.83246382418722242</v>
      </c>
      <c r="AT34" s="5">
        <f>'ST 5-8 Hatchery ret (nos) 52-15'!AT34+'ST 1-4 Nat-orig ret (nos)52-15'!AT34</f>
        <v>1.9277770000000001</v>
      </c>
      <c r="AU34" s="29">
        <f>'ST 5-8 Hatchery ret (nos) 52-15'!AU34+'ST 1-4 Nat-orig ret (nos)52-15'!AU34</f>
        <v>4.2845470811089061</v>
      </c>
      <c r="AV34" s="29">
        <f>'ST 5-8 Hatchery ret (nos) 52-15'!AV34+'ST 1-4 Nat-orig ret (nos)52-15'!AV34</f>
        <v>10.078365625301677</v>
      </c>
      <c r="AW34" s="29">
        <f>'ST 5-8 Hatchery ret (nos) 52-15'!AW34+'ST 1-4 Nat-orig ret (nos)52-15'!AW34</f>
        <v>0.3523</v>
      </c>
      <c r="AX34" s="29">
        <f t="shared" si="2"/>
        <v>73.314558490387043</v>
      </c>
      <c r="AZ34" s="5">
        <f t="shared" si="3"/>
        <v>319.90237658077996</v>
      </c>
      <c r="BA34" s="5">
        <f t="shared" si="4"/>
        <v>63.791595190791242</v>
      </c>
      <c r="BB34" s="5">
        <f t="shared" si="5"/>
        <v>73.314558490387043</v>
      </c>
      <c r="BC34" s="5">
        <f t="shared" si="6"/>
        <v>457.0085302619583</v>
      </c>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6"/>
      <c r="CV34" s="66"/>
      <c r="CW34" s="66"/>
      <c r="CX34" s="66"/>
      <c r="CY34" s="66"/>
      <c r="CZ34" s="66"/>
      <c r="DA34" s="66"/>
      <c r="DB34" s="66"/>
      <c r="DC34" s="66"/>
      <c r="DD34" s="66"/>
      <c r="DE34" s="66"/>
      <c r="DF34" s="66"/>
      <c r="DG34" s="66"/>
      <c r="DH34" s="66"/>
      <c r="DI34" s="66"/>
      <c r="DJ34" s="66"/>
      <c r="DK34" s="66"/>
      <c r="DL34" s="66"/>
      <c r="DM34" s="66"/>
      <c r="DN34" s="66"/>
      <c r="DO34" s="66"/>
    </row>
    <row r="35" spans="1:119" s="8" customFormat="1" ht="15">
      <c r="A35" s="4">
        <v>1980</v>
      </c>
      <c r="B35" s="39">
        <v>0</v>
      </c>
      <c r="C35" s="5">
        <f>'ST 5-8 Hatchery ret (nos) 52-15'!C35+'ST 1-4 Nat-orig ret (nos)52-15'!C35</f>
        <v>2.0729945505021647</v>
      </c>
      <c r="D35" s="5">
        <f>'ST 5-8 Hatchery ret (nos) 52-15'!D35+'ST 1-4 Nat-orig ret (nos)52-15'!D35</f>
        <v>95.691622033147496</v>
      </c>
      <c r="E35" s="5">
        <f>'ST 5-8 Hatchery ret (nos) 52-15'!E35+'ST 1-4 Nat-orig ret (nos)52-15'!E35</f>
        <v>24.266260928569139</v>
      </c>
      <c r="F35" s="5">
        <f>'ST 5-8 Hatchery ret (nos) 52-15'!F35+'ST 1-4 Nat-orig ret (nos)52-15'!F35</f>
        <v>4.9462020809575655</v>
      </c>
      <c r="G35" s="5">
        <f>'ST 5-8 Hatchery ret (nos) 52-15'!G35+'ST 1-4 Nat-orig ret (nos)52-15'!G35</f>
        <v>10.285345</v>
      </c>
      <c r="H35" s="5">
        <f>'ST 5-8 Hatchery ret (nos) 52-15'!H35+'ST 1-4 Nat-orig ret (nos)52-15'!H35</f>
        <v>11.419143999999999</v>
      </c>
      <c r="I35" s="5">
        <f>'ST 5-8 Hatchery ret (nos) 52-15'!I35+'ST 1-4 Nat-orig ret (nos)52-15'!I35</f>
        <v>24.508907154233206</v>
      </c>
      <c r="J35" s="5">
        <f>'ST 5-8 Hatchery ret (nos) 52-15'!J35+'ST 1-4 Nat-orig ret (nos)52-15'!J35</f>
        <v>5.0475260393717907</v>
      </c>
      <c r="K35" s="5">
        <f>'ST 5-8 Hatchery ret (nos) 52-15'!K35+'ST 1-4 Nat-orig ret (nos)52-15'!K35</f>
        <v>18.719218963302755</v>
      </c>
      <c r="L35" s="5">
        <f>'ST 5-8 Hatchery ret (nos) 52-15'!L35+'ST 1-4 Nat-orig ret (nos)52-15'!L35</f>
        <v>32.129557942748704</v>
      </c>
      <c r="M35" s="5">
        <f>'ST 5-8 Hatchery ret (nos) 52-15'!M35+'ST 1-4 Nat-orig ret (nos)52-15'!M35</f>
        <v>12.344775647003456</v>
      </c>
      <c r="N35" s="5">
        <f>'ST 5-8 Hatchery ret (nos) 52-15'!N35+'ST 1-4 Nat-orig ret (nos)52-15'!N35</f>
        <v>3.0536515598603775</v>
      </c>
      <c r="O35" s="5">
        <f>'ST 5-8 Hatchery ret (nos) 52-15'!O35+'ST 1-4 Nat-orig ret (nos)52-15'!O35</f>
        <v>0</v>
      </c>
      <c r="P35" s="5">
        <f t="shared" si="0"/>
        <v>244.48520589969664</v>
      </c>
      <c r="Q35" s="5"/>
      <c r="R35" s="4">
        <v>1980</v>
      </c>
      <c r="S35" s="5">
        <f>'ST 5-8 Hatchery ret (nos) 52-15'!S35+0</f>
        <v>3.21E-4</v>
      </c>
      <c r="T35" s="5">
        <f>'ST 5-8 Hatchery ret (nos) 52-15'!T35+0</f>
        <v>26.119579120680772</v>
      </c>
      <c r="U35" s="5">
        <f>'ST 5-8 Hatchery ret (nos) 52-15'!U35+'ST 1-4 Nat-orig ret (nos)52-15'!U35</f>
        <v>11.505672929844767</v>
      </c>
      <c r="V35" s="5">
        <f>'ST 5-8 Hatchery ret (nos) 52-15'!V35+'ST 1-4 Nat-orig ret (nos)52-15'!V35</f>
        <v>0.338282354131</v>
      </c>
      <c r="W35" s="5">
        <f>'ST 5-8 Hatchery ret (nos) 52-15'!W35+'ST 1-4 Nat-orig ret (nos)52-15'!W35</f>
        <v>2.2778005767054359</v>
      </c>
      <c r="X35" s="5">
        <f>'ST 5-8 Hatchery ret (nos) 52-15'!X35+'ST 1-4 Nat-orig ret (nos)52-15'!X35</f>
        <v>12.372421646244399</v>
      </c>
      <c r="Y35" s="5">
        <f>'ST 5-8 Hatchery ret (nos) 52-15'!Y35+'ST 1-4 Nat-orig ret (nos)52-15'!Y35</f>
        <v>1.9807885569221118</v>
      </c>
      <c r="Z35" s="5">
        <f>'ST 5-8 Hatchery ret (nos) 52-15'!Z35+'ST 1-4 Nat-orig ret (nos)52-15'!Z35</f>
        <v>1.936798</v>
      </c>
      <c r="AA35" s="5">
        <f>'ST 5-8 Hatchery ret (nos) 52-15'!AA35+'ST 1-4 Nat-orig ret (nos)52-15'!AA35</f>
        <v>1.38889</v>
      </c>
      <c r="AB35" s="5">
        <f>'ST 5-8 Hatchery ret (nos) 52-15'!AB35+'ST 1-4 Nat-orig ret (nos)52-15'!AB35</f>
        <v>0.61502400000000002</v>
      </c>
      <c r="AC35" s="5">
        <f>'ST 5-8 Hatchery ret (nos) 52-15'!AC35+'ST 1-4 Nat-orig ret (nos)52-15'!AC35</f>
        <v>3.9742011791486802</v>
      </c>
      <c r="AD35" s="5">
        <f>'ST 5-8 Hatchery ret (nos) 52-15'!AD35+'ST 1-4 Nat-orig ret (nos)52-15'!AD35</f>
        <v>2.4834672991738556</v>
      </c>
      <c r="AE35" s="5">
        <f>'ST 5-8 Hatchery ret (nos) 52-15'!AE35+'ST 1-4 Nat-orig ret (nos)52-15'!AE35</f>
        <v>4.8396510361690614</v>
      </c>
      <c r="AF35" s="5">
        <f>'ST 5-8 Hatchery ret (nos) 52-15'!AF35+'ST 1-4 Nat-orig ret (nos)52-15'!AF35</f>
        <v>1.1291713392857143</v>
      </c>
      <c r="AG35" s="5">
        <f t="shared" si="1"/>
        <v>70.962069038305813</v>
      </c>
      <c r="AI35" s="4">
        <v>1980</v>
      </c>
      <c r="AJ35" s="39">
        <v>0</v>
      </c>
      <c r="AK35" s="5">
        <f>'ST 5-8 Hatchery ret (nos) 52-15'!AK35</f>
        <v>0</v>
      </c>
      <c r="AL35" s="5">
        <f>'ST 5-8 Hatchery ret (nos) 52-15'!AL35+'ST 1-4 Nat-orig ret (nos)52-15'!AL35</f>
        <v>0.19279506672867505</v>
      </c>
      <c r="AM35" s="5">
        <f>'ST 5-8 Hatchery ret (nos) 52-15'!AM35+'ST 1-4 Nat-orig ret (nos)52-15'!AM35</f>
        <v>1.353185799994977</v>
      </c>
      <c r="AN35" s="5">
        <f>'ST 5-8 Hatchery ret (nos) 52-15'!AN35+'ST 1-4 Nat-orig ret (nos)52-15'!AN35</f>
        <v>3.2218018153336243</v>
      </c>
      <c r="AO35" s="5">
        <f>'ST 5-8 Hatchery ret (nos) 52-15'!AO35+'ST 1-4 Nat-orig ret (nos)52-15'!AO35</f>
        <v>70.522211499999997</v>
      </c>
      <c r="AP35" s="5">
        <f>'ST 5-8 Hatchery ret (nos) 52-15'!AP35+'ST 1-4 Nat-orig ret (nos)52-15'!AP35</f>
        <v>1.534564</v>
      </c>
      <c r="AQ35" s="5">
        <f>'ST 5-8 Hatchery ret (nos) 52-15'!AQ35+'ST 1-4 Nat-orig ret (nos)52-15'!AQ35</f>
        <v>2.2730132619161973</v>
      </c>
      <c r="AR35" s="5">
        <f>'ST 5-8 Hatchery ret (nos) 52-15'!AR35+'ST 1-4 Nat-orig ret (nos)52-15'!AR35</f>
        <v>2.485691292625249</v>
      </c>
      <c r="AS35" s="5">
        <f>'ST 5-8 Hatchery ret (nos) 52-15'!AS35+'ST 1-4 Nat-orig ret (nos)52-15'!AS35</f>
        <v>0.57726758017542001</v>
      </c>
      <c r="AT35" s="5">
        <f>'ST 5-8 Hatchery ret (nos) 52-15'!AT35+'ST 1-4 Nat-orig ret (nos)52-15'!AT35</f>
        <v>1.5061530000000001</v>
      </c>
      <c r="AU35" s="29">
        <f>'ST 5-8 Hatchery ret (nos) 52-15'!AU35+'ST 1-4 Nat-orig ret (nos)52-15'!AU35</f>
        <v>2.8144280636040984</v>
      </c>
      <c r="AV35" s="29">
        <f>'ST 5-8 Hatchery ret (nos) 52-15'!AV35+'ST 1-4 Nat-orig ret (nos)52-15'!AV35</f>
        <v>5.3363587628107423</v>
      </c>
      <c r="AW35" s="29">
        <f>'ST 5-8 Hatchery ret (nos) 52-15'!AW35+'ST 1-4 Nat-orig ret (nos)52-15'!AW35</f>
        <v>0.69389599999999996</v>
      </c>
      <c r="AX35" s="29">
        <f t="shared" si="2"/>
        <v>92.511366143188965</v>
      </c>
      <c r="AZ35" s="5">
        <f t="shared" si="3"/>
        <v>244.48520589969664</v>
      </c>
      <c r="BA35" s="5">
        <f t="shared" si="4"/>
        <v>70.962069038305813</v>
      </c>
      <c r="BB35" s="5">
        <f t="shared" si="5"/>
        <v>92.511366143188965</v>
      </c>
      <c r="BC35" s="5">
        <f t="shared" si="6"/>
        <v>407.95864108119144</v>
      </c>
      <c r="BE35" s="66"/>
      <c r="BF35" s="66"/>
      <c r="BG35" s="66"/>
      <c r="BH35" s="66"/>
      <c r="BI35" s="66"/>
      <c r="BJ35" s="66"/>
      <c r="BK35" s="66"/>
      <c r="BL35" s="66"/>
      <c r="BM35" s="66"/>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6"/>
      <c r="CV35" s="66"/>
      <c r="CW35" s="66"/>
      <c r="CX35" s="66"/>
      <c r="CY35" s="66"/>
      <c r="CZ35" s="66"/>
      <c r="DA35" s="66"/>
      <c r="DB35" s="66"/>
      <c r="DC35" s="66"/>
      <c r="DD35" s="66"/>
      <c r="DE35" s="66"/>
      <c r="DF35" s="66"/>
      <c r="DG35" s="66"/>
      <c r="DH35" s="66"/>
      <c r="DI35" s="66"/>
      <c r="DJ35" s="66"/>
      <c r="DK35" s="66"/>
      <c r="DL35" s="66"/>
      <c r="DM35" s="66"/>
      <c r="DN35" s="66"/>
      <c r="DO35" s="66"/>
    </row>
    <row r="36" spans="1:119" s="8" customFormat="1" ht="15">
      <c r="A36" s="4">
        <v>1981</v>
      </c>
      <c r="B36" s="39">
        <v>0</v>
      </c>
      <c r="C36" s="5">
        <f>'ST 5-8 Hatchery ret (nos) 52-15'!C36+'ST 1-4 Nat-orig ret (nos)52-15'!C36</f>
        <v>3.1556387460382482</v>
      </c>
      <c r="D36" s="5">
        <f>'ST 5-8 Hatchery ret (nos) 52-15'!D36+'ST 1-4 Nat-orig ret (nos)52-15'!D36</f>
        <v>59.311511555217066</v>
      </c>
      <c r="E36" s="5">
        <f>'ST 5-8 Hatchery ret (nos) 52-15'!E36+'ST 1-4 Nat-orig ret (nos)52-15'!E36</f>
        <v>46.530600261673747</v>
      </c>
      <c r="F36" s="5">
        <f>'ST 5-8 Hatchery ret (nos) 52-15'!F36+'ST 1-4 Nat-orig ret (nos)52-15'!F36</f>
        <v>64.96308577120675</v>
      </c>
      <c r="G36" s="5">
        <f>'ST 5-8 Hatchery ret (nos) 52-15'!G36+'ST 1-4 Nat-orig ret (nos)52-15'!G36</f>
        <v>1.33318</v>
      </c>
      <c r="H36" s="5">
        <f>'ST 5-8 Hatchery ret (nos) 52-15'!H36+'ST 1-4 Nat-orig ret (nos)52-15'!H36</f>
        <v>9.3488330000000008</v>
      </c>
      <c r="I36" s="5">
        <f>'ST 5-8 Hatchery ret (nos) 52-15'!I36+'ST 1-4 Nat-orig ret (nos)52-15'!I36</f>
        <v>13.936279871725981</v>
      </c>
      <c r="J36" s="5">
        <f>'ST 5-8 Hatchery ret (nos) 52-15'!J36+'ST 1-4 Nat-orig ret (nos)52-15'!J36</f>
        <v>6.3161258473351003</v>
      </c>
      <c r="K36" s="5">
        <f>'ST 5-8 Hatchery ret (nos) 52-15'!K36+'ST 1-4 Nat-orig ret (nos)52-15'!K36</f>
        <v>25.129048211009174</v>
      </c>
      <c r="L36" s="5">
        <f>'ST 5-8 Hatchery ret (nos) 52-15'!L36+'ST 1-4 Nat-orig ret (nos)52-15'!L36</f>
        <v>39.181209950896914</v>
      </c>
      <c r="M36" s="5">
        <f>'ST 5-8 Hatchery ret (nos) 52-15'!M36+'ST 1-4 Nat-orig ret (nos)52-15'!M36</f>
        <v>11.989246545045395</v>
      </c>
      <c r="N36" s="5">
        <f>'ST 5-8 Hatchery ret (nos) 52-15'!N36+'ST 1-4 Nat-orig ret (nos)52-15'!N36</f>
        <v>16.165248228795686</v>
      </c>
      <c r="O36" s="5">
        <f>'ST 5-8 Hatchery ret (nos) 52-15'!O36+'ST 1-4 Nat-orig ret (nos)52-15'!O36</f>
        <v>0.52380700000000002</v>
      </c>
      <c r="P36" s="5">
        <f t="shared" si="0"/>
        <v>297.88381498894404</v>
      </c>
      <c r="Q36" s="5"/>
      <c r="R36" s="4">
        <v>1981</v>
      </c>
      <c r="S36" s="5">
        <f>'ST 5-8 Hatchery ret (nos) 52-15'!S36+0</f>
        <v>7.6900000000000004E-4</v>
      </c>
      <c r="T36" s="5">
        <f>'ST 5-8 Hatchery ret (nos) 52-15'!T36+0</f>
        <v>33.50312137024617</v>
      </c>
      <c r="U36" s="5">
        <f>'ST 5-8 Hatchery ret (nos) 52-15'!U36+'ST 1-4 Nat-orig ret (nos)52-15'!U36</f>
        <v>10.459275406998627</v>
      </c>
      <c r="V36" s="5">
        <f>'ST 5-8 Hatchery ret (nos) 52-15'!V36+'ST 1-4 Nat-orig ret (nos)52-15'!V36</f>
        <v>0.64681589280918661</v>
      </c>
      <c r="W36" s="5">
        <f>'ST 5-8 Hatchery ret (nos) 52-15'!W36+'ST 1-4 Nat-orig ret (nos)52-15'!W36</f>
        <v>3.0405983763880609</v>
      </c>
      <c r="X36" s="5">
        <f>'ST 5-8 Hatchery ret (nos) 52-15'!X36+'ST 1-4 Nat-orig ret (nos)52-15'!X36</f>
        <v>12.776302966918557</v>
      </c>
      <c r="Y36" s="5">
        <f>'ST 5-8 Hatchery ret (nos) 52-15'!Y36+'ST 1-4 Nat-orig ret (nos)52-15'!Y36</f>
        <v>2.7147565983594428</v>
      </c>
      <c r="Z36" s="5">
        <f>'ST 5-8 Hatchery ret (nos) 52-15'!Z36+'ST 1-4 Nat-orig ret (nos)52-15'!Z36</f>
        <v>2.116822</v>
      </c>
      <c r="AA36" s="5">
        <f>'ST 5-8 Hatchery ret (nos) 52-15'!AA36+'ST 1-4 Nat-orig ret (nos)52-15'!AA36</f>
        <v>3.653378</v>
      </c>
      <c r="AB36" s="5">
        <f>'ST 5-8 Hatchery ret (nos) 52-15'!AB36+'ST 1-4 Nat-orig ret (nos)52-15'!AB36</f>
        <v>2.047742</v>
      </c>
      <c r="AC36" s="5">
        <f>'ST 5-8 Hatchery ret (nos) 52-15'!AC36+'ST 1-4 Nat-orig ret (nos)52-15'!AC36</f>
        <v>1.8374316787305147</v>
      </c>
      <c r="AD36" s="5">
        <f>'ST 5-8 Hatchery ret (nos) 52-15'!AD36+'ST 1-4 Nat-orig ret (nos)52-15'!AD36</f>
        <v>1.887153075457553</v>
      </c>
      <c r="AE36" s="5">
        <f>'ST 5-8 Hatchery ret (nos) 52-15'!AE36+'ST 1-4 Nat-orig ret (nos)52-15'!AE36</f>
        <v>4.4403231942971937</v>
      </c>
      <c r="AF36" s="5">
        <f>'ST 5-8 Hatchery ret (nos) 52-15'!AF36+'ST 1-4 Nat-orig ret (nos)52-15'!AF36</f>
        <v>0.80717297375328079</v>
      </c>
      <c r="AG36" s="5">
        <f t="shared" si="1"/>
        <v>79.931662533958587</v>
      </c>
      <c r="AI36" s="4">
        <v>1981</v>
      </c>
      <c r="AJ36" s="39">
        <v>0</v>
      </c>
      <c r="AK36" s="5">
        <f>'ST 5-8 Hatchery ret (nos) 52-15'!AK36</f>
        <v>0</v>
      </c>
      <c r="AL36" s="5">
        <f>'ST 5-8 Hatchery ret (nos) 52-15'!AL36+'ST 1-4 Nat-orig ret (nos)52-15'!AL36</f>
        <v>0.17582866326711807</v>
      </c>
      <c r="AM36" s="5">
        <f>'ST 5-8 Hatchery ret (nos) 52-15'!AM36+'ST 1-4 Nat-orig ret (nos)52-15'!AM36</f>
        <v>1.6414251586796402</v>
      </c>
      <c r="AN36" s="5">
        <f>'ST 5-8 Hatchery ret (nos) 52-15'!AN36+'ST 1-4 Nat-orig ret (nos)52-15'!AN36</f>
        <v>2.9102083963557677</v>
      </c>
      <c r="AO36" s="5">
        <f>'ST 5-8 Hatchery ret (nos) 52-15'!AO36+'ST 1-4 Nat-orig ret (nos)52-15'!AO36</f>
        <v>41.263204000000002</v>
      </c>
      <c r="AP36" s="5">
        <f>'ST 5-8 Hatchery ret (nos) 52-15'!AP36+'ST 1-4 Nat-orig ret (nos)52-15'!AP36</f>
        <v>3.009576</v>
      </c>
      <c r="AQ36" s="5">
        <f>'ST 5-8 Hatchery ret (nos) 52-15'!AQ36+'ST 1-4 Nat-orig ret (nos)52-15'!AQ36</f>
        <v>2.2994043410414227</v>
      </c>
      <c r="AR36" s="5">
        <f>'ST 5-8 Hatchery ret (nos) 52-15'!AR36+'ST 1-4 Nat-orig ret (nos)52-15'!AR36</f>
        <v>2.6236965439038609</v>
      </c>
      <c r="AS36" s="5">
        <f>'ST 5-8 Hatchery ret (nos) 52-15'!AS36+'ST 1-4 Nat-orig ret (nos)52-15'!AS36</f>
        <v>1.4198731082568217</v>
      </c>
      <c r="AT36" s="5">
        <f>'ST 5-8 Hatchery ret (nos) 52-15'!AT36+'ST 1-4 Nat-orig ret (nos)52-15'!AT36</f>
        <v>1.484281</v>
      </c>
      <c r="AU36" s="29">
        <f>'ST 5-8 Hatchery ret (nos) 52-15'!AU36+'ST 1-4 Nat-orig ret (nos)52-15'!AU36</f>
        <v>6.5318170183790292</v>
      </c>
      <c r="AV36" s="29">
        <f>'ST 5-8 Hatchery ret (nos) 52-15'!AV36+'ST 1-4 Nat-orig ret (nos)52-15'!AV36</f>
        <v>12.031868945675072</v>
      </c>
      <c r="AW36" s="29">
        <f>'ST 5-8 Hatchery ret (nos) 52-15'!AW36+'ST 1-4 Nat-orig ret (nos)52-15'!AW36</f>
        <v>0.29313447999999998</v>
      </c>
      <c r="AX36" s="29">
        <f t="shared" si="2"/>
        <v>75.684317655558758</v>
      </c>
      <c r="AZ36" s="5">
        <f t="shared" si="3"/>
        <v>297.88381498894404</v>
      </c>
      <c r="BA36" s="5">
        <f t="shared" si="4"/>
        <v>79.931662533958587</v>
      </c>
      <c r="BB36" s="5">
        <f t="shared" si="5"/>
        <v>75.684317655558758</v>
      </c>
      <c r="BC36" s="5">
        <f t="shared" si="6"/>
        <v>453.49979517846134</v>
      </c>
      <c r="BE36" s="66"/>
      <c r="BF36" s="66"/>
      <c r="BG36" s="66"/>
      <c r="BH36" s="66"/>
      <c r="BI36" s="66"/>
      <c r="BJ36" s="66"/>
      <c r="BK36" s="66"/>
      <c r="BL36" s="66"/>
      <c r="BM36" s="66"/>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6"/>
      <c r="CV36" s="66"/>
      <c r="CW36" s="66"/>
      <c r="CX36" s="66"/>
      <c r="CY36" s="66"/>
      <c r="CZ36" s="66"/>
      <c r="DA36" s="66"/>
      <c r="DB36" s="66"/>
      <c r="DC36" s="66"/>
      <c r="DD36" s="66"/>
      <c r="DE36" s="66"/>
      <c r="DF36" s="66"/>
      <c r="DG36" s="66"/>
      <c r="DH36" s="66"/>
      <c r="DI36" s="66"/>
      <c r="DJ36" s="66"/>
      <c r="DK36" s="66"/>
      <c r="DL36" s="66"/>
      <c r="DM36" s="66"/>
      <c r="DN36" s="66"/>
      <c r="DO36" s="66"/>
    </row>
    <row r="37" spans="1:119" s="8" customFormat="1" ht="15">
      <c r="A37" s="4">
        <v>1982</v>
      </c>
      <c r="B37" s="39">
        <v>0</v>
      </c>
      <c r="C37" s="5">
        <f>'ST 5-8 Hatchery ret (nos) 52-15'!C37+'ST 1-4 Nat-orig ret (nos)52-15'!C37</f>
        <v>1.7681063307082239</v>
      </c>
      <c r="D37" s="5">
        <f>'ST 5-8 Hatchery ret (nos) 52-15'!D37+'ST 1-4 Nat-orig ret (nos)52-15'!D37</f>
        <v>53.330662299729454</v>
      </c>
      <c r="E37" s="5">
        <f>'ST 5-8 Hatchery ret (nos) 52-15'!E37+'ST 1-4 Nat-orig ret (nos)52-15'!E37</f>
        <v>41.02301874971922</v>
      </c>
      <c r="F37" s="5">
        <f>'ST 5-8 Hatchery ret (nos) 52-15'!F37+'ST 1-4 Nat-orig ret (nos)52-15'!F37</f>
        <v>17.801014106348035</v>
      </c>
      <c r="G37" s="5">
        <f>'ST 5-8 Hatchery ret (nos) 52-15'!G37+'ST 1-4 Nat-orig ret (nos)52-15'!G37</f>
        <v>6.7610029999999997</v>
      </c>
      <c r="H37" s="5">
        <f>'ST 5-8 Hatchery ret (nos) 52-15'!H37+'ST 1-4 Nat-orig ret (nos)52-15'!H37</f>
        <v>8.9241240000000008</v>
      </c>
      <c r="I37" s="5">
        <f>'ST 5-8 Hatchery ret (nos) 52-15'!I37+'ST 1-4 Nat-orig ret (nos)52-15'!I37</f>
        <v>14.106154829670828</v>
      </c>
      <c r="J37" s="5">
        <f>'ST 5-8 Hatchery ret (nos) 52-15'!J37+'ST 1-4 Nat-orig ret (nos)52-15'!J37</f>
        <v>2.346813154970798</v>
      </c>
      <c r="K37" s="5">
        <f>'ST 5-8 Hatchery ret (nos) 52-15'!K37+'ST 1-4 Nat-orig ret (nos)52-15'!K37</f>
        <v>26.974828587155962</v>
      </c>
      <c r="L37" s="5">
        <f>'ST 5-8 Hatchery ret (nos) 52-15'!L37+'ST 1-4 Nat-orig ret (nos)52-15'!L37</f>
        <v>42.324266717952561</v>
      </c>
      <c r="M37" s="5">
        <f>'ST 5-8 Hatchery ret (nos) 52-15'!M37+'ST 1-4 Nat-orig ret (nos)52-15'!M37</f>
        <v>6.7800601562119818</v>
      </c>
      <c r="N37" s="5">
        <f>'ST 5-8 Hatchery ret (nos) 52-15'!N37+'ST 1-4 Nat-orig ret (nos)52-15'!N37</f>
        <v>1.0642516588691064</v>
      </c>
      <c r="O37" s="5">
        <f>'ST 5-8 Hatchery ret (nos) 52-15'!O37+'ST 1-4 Nat-orig ret (nos)52-15'!O37</f>
        <v>0</v>
      </c>
      <c r="P37" s="5">
        <f t="shared" si="0"/>
        <v>223.20430359133616</v>
      </c>
      <c r="Q37" s="5"/>
      <c r="R37" s="4">
        <v>1982</v>
      </c>
      <c r="S37" s="5">
        <f>'ST 5-8 Hatchery ret (nos) 52-15'!S37+0</f>
        <v>9.7199999999999999E-4</v>
      </c>
      <c r="T37" s="5">
        <f>'ST 5-8 Hatchery ret (nos) 52-15'!T37+0</f>
        <v>32.612536457542532</v>
      </c>
      <c r="U37" s="5">
        <f>'ST 5-8 Hatchery ret (nos) 52-15'!U37+'ST 1-4 Nat-orig ret (nos)52-15'!U37</f>
        <v>11.798611698907337</v>
      </c>
      <c r="V37" s="5">
        <f>'ST 5-8 Hatchery ret (nos) 52-15'!V37+'ST 1-4 Nat-orig ret (nos)52-15'!V37</f>
        <v>0.55130322508158758</v>
      </c>
      <c r="W37" s="5">
        <f>'ST 5-8 Hatchery ret (nos) 52-15'!W37+'ST 1-4 Nat-orig ret (nos)52-15'!W37</f>
        <v>2.1628762445778413</v>
      </c>
      <c r="X37" s="5">
        <f>'ST 5-8 Hatchery ret (nos) 52-15'!X37+'ST 1-4 Nat-orig ret (nos)52-15'!X37</f>
        <v>8.2597675157679671</v>
      </c>
      <c r="Y37" s="5">
        <f>'ST 5-8 Hatchery ret (nos) 52-15'!Y37+'ST 1-4 Nat-orig ret (nos)52-15'!Y37</f>
        <v>2.5212483498307692</v>
      </c>
      <c r="Z37" s="5">
        <f>'ST 5-8 Hatchery ret (nos) 52-15'!Z37+'ST 1-4 Nat-orig ret (nos)52-15'!Z37</f>
        <v>2.352449</v>
      </c>
      <c r="AA37" s="5">
        <f>'ST 5-8 Hatchery ret (nos) 52-15'!AA37+'ST 1-4 Nat-orig ret (nos)52-15'!AA37</f>
        <v>3.2481381885104397</v>
      </c>
      <c r="AB37" s="5">
        <f>'ST 5-8 Hatchery ret (nos) 52-15'!AB37+'ST 1-4 Nat-orig ret (nos)52-15'!AB37</f>
        <v>2.0639434032324933</v>
      </c>
      <c r="AC37" s="5">
        <f>'ST 5-8 Hatchery ret (nos) 52-15'!AC37+'ST 1-4 Nat-orig ret (nos)52-15'!AC37</f>
        <v>2.477894145499917</v>
      </c>
      <c r="AD37" s="5">
        <f>'ST 5-8 Hatchery ret (nos) 52-15'!AD37+'ST 1-4 Nat-orig ret (nos)52-15'!AD37</f>
        <v>2.5714031133582984</v>
      </c>
      <c r="AE37" s="5">
        <f>'ST 5-8 Hatchery ret (nos) 52-15'!AE37+'ST 1-4 Nat-orig ret (nos)52-15'!AE37</f>
        <v>5.6839215125552425</v>
      </c>
      <c r="AF37" s="5">
        <f>'ST 5-8 Hatchery ret (nos) 52-15'!AF37+'ST 1-4 Nat-orig ret (nos)52-15'!AF37</f>
        <v>1.5989040445026177</v>
      </c>
      <c r="AG37" s="5">
        <f t="shared" si="1"/>
        <v>77.903968899367058</v>
      </c>
      <c r="AI37" s="4">
        <v>1982</v>
      </c>
      <c r="AJ37" s="39">
        <v>0</v>
      </c>
      <c r="AK37" s="5">
        <f>'ST 5-8 Hatchery ret (nos) 52-15'!AK37</f>
        <v>6.826905835717917E-4</v>
      </c>
      <c r="AL37" s="5">
        <f>'ST 5-8 Hatchery ret (nos) 52-15'!AL37+'ST 1-4 Nat-orig ret (nos)52-15'!AL37</f>
        <v>0.25613526007606069</v>
      </c>
      <c r="AM37" s="5">
        <f>'ST 5-8 Hatchery ret (nos) 52-15'!AM37+'ST 1-4 Nat-orig ret (nos)52-15'!AM37</f>
        <v>1.3179989936339205</v>
      </c>
      <c r="AN37" s="5">
        <f>'ST 5-8 Hatchery ret (nos) 52-15'!AN37+'ST 1-4 Nat-orig ret (nos)52-15'!AN37</f>
        <v>2.4953432499156794</v>
      </c>
      <c r="AO37" s="5">
        <f>'ST 5-8 Hatchery ret (nos) 52-15'!AO37+'ST 1-4 Nat-orig ret (nos)52-15'!AO37</f>
        <v>27.967255999999999</v>
      </c>
      <c r="AP37" s="5">
        <f>'ST 5-8 Hatchery ret (nos) 52-15'!AP37+'ST 1-4 Nat-orig ret (nos)52-15'!AP37</f>
        <v>2.647192</v>
      </c>
      <c r="AQ37" s="5">
        <f>'ST 5-8 Hatchery ret (nos) 52-15'!AQ37+'ST 1-4 Nat-orig ret (nos)52-15'!AQ37</f>
        <v>2.5400858189413009</v>
      </c>
      <c r="AR37" s="5">
        <f>'ST 5-8 Hatchery ret (nos) 52-15'!AR37+'ST 1-4 Nat-orig ret (nos)52-15'!AR37</f>
        <v>4.3273471924444689</v>
      </c>
      <c r="AS37" s="5">
        <f>'ST 5-8 Hatchery ret (nos) 52-15'!AS37+'ST 1-4 Nat-orig ret (nos)52-15'!AS37</f>
        <v>3.3204049368887185</v>
      </c>
      <c r="AT37" s="5">
        <f>'ST 5-8 Hatchery ret (nos) 52-15'!AT37+'ST 1-4 Nat-orig ret (nos)52-15'!AT37</f>
        <v>1.951773</v>
      </c>
      <c r="AU37" s="29">
        <f>'ST 5-8 Hatchery ret (nos) 52-15'!AU37+'ST 1-4 Nat-orig ret (nos)52-15'!AU37</f>
        <v>7.3440472088661188</v>
      </c>
      <c r="AV37" s="29">
        <f>'ST 5-8 Hatchery ret (nos) 52-15'!AV37+'ST 1-4 Nat-orig ret (nos)52-15'!AV37</f>
        <v>17.360921019939443</v>
      </c>
      <c r="AW37" s="29">
        <f>'ST 5-8 Hatchery ret (nos) 52-15'!AW37+'ST 1-4 Nat-orig ret (nos)52-15'!AW37</f>
        <v>0.48602337000000001</v>
      </c>
      <c r="AX37" s="29">
        <f t="shared" si="2"/>
        <v>72.01521074128928</v>
      </c>
      <c r="AZ37" s="5">
        <f t="shared" si="3"/>
        <v>223.20430359133616</v>
      </c>
      <c r="BA37" s="5">
        <f t="shared" si="4"/>
        <v>77.903968899367058</v>
      </c>
      <c r="BB37" s="5">
        <f t="shared" si="5"/>
        <v>72.01521074128928</v>
      </c>
      <c r="BC37" s="5">
        <f t="shared" si="6"/>
        <v>373.12348323199251</v>
      </c>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row>
    <row r="38" spans="1:119" s="8" customFormat="1" ht="15">
      <c r="A38" s="4">
        <v>1983</v>
      </c>
      <c r="B38" s="39">
        <v>0</v>
      </c>
      <c r="C38" s="5">
        <f>'ST 5-8 Hatchery ret (nos) 52-15'!C38+'ST 1-4 Nat-orig ret (nos)52-15'!C38</f>
        <v>2.1758825882906772</v>
      </c>
      <c r="D38" s="5">
        <f>'ST 5-8 Hatchery ret (nos) 52-15'!D38+'ST 1-4 Nat-orig ret (nos)52-15'!D38</f>
        <v>83.999245568065987</v>
      </c>
      <c r="E38" s="5">
        <f>'ST 5-8 Hatchery ret (nos) 52-15'!E38+'ST 1-4 Nat-orig ret (nos)52-15'!E38</f>
        <v>164.45356562332799</v>
      </c>
      <c r="F38" s="5">
        <f>'ST 5-8 Hatchery ret (nos) 52-15'!F38+'ST 1-4 Nat-orig ret (nos)52-15'!F38</f>
        <v>41.542924427864207</v>
      </c>
      <c r="G38" s="5">
        <f>'ST 5-8 Hatchery ret (nos) 52-15'!G38+'ST 1-4 Nat-orig ret (nos)52-15'!G38</f>
        <v>0.52642500000000003</v>
      </c>
      <c r="H38" s="5">
        <f>'ST 5-8 Hatchery ret (nos) 52-15'!H38+'ST 1-4 Nat-orig ret (nos)52-15'!H38</f>
        <v>4.2270180000000002</v>
      </c>
      <c r="I38" s="5">
        <f>'ST 5-8 Hatchery ret (nos) 52-15'!I38+'ST 1-4 Nat-orig ret (nos)52-15'!I38</f>
        <v>7.0256019138357013</v>
      </c>
      <c r="J38" s="5">
        <f>'ST 5-8 Hatchery ret (nos) 52-15'!J38+'ST 1-4 Nat-orig ret (nos)52-15'!J38</f>
        <v>2.4322570600845119</v>
      </c>
      <c r="K38" s="5">
        <f>'ST 5-8 Hatchery ret (nos) 52-15'!K38+'ST 1-4 Nat-orig ret (nos)52-15'!K38</f>
        <v>20.409839165137615</v>
      </c>
      <c r="L38" s="5">
        <f>'ST 5-8 Hatchery ret (nos) 52-15'!L38+'ST 1-4 Nat-orig ret (nos)52-15'!L38</f>
        <v>61.647505248602805</v>
      </c>
      <c r="M38" s="5">
        <f>'ST 5-8 Hatchery ret (nos) 52-15'!M38+'ST 1-4 Nat-orig ret (nos)52-15'!M38</f>
        <v>20.224828342921001</v>
      </c>
      <c r="N38" s="5">
        <f>'ST 5-8 Hatchery ret (nos) 52-15'!N38+'ST 1-4 Nat-orig ret (nos)52-15'!N38</f>
        <v>21.318853565476608</v>
      </c>
      <c r="O38" s="5">
        <f>'ST 5-8 Hatchery ret (nos) 52-15'!O38+'ST 1-4 Nat-orig ret (nos)52-15'!O38</f>
        <v>1.0240449999999999</v>
      </c>
      <c r="P38" s="5">
        <f t="shared" si="0"/>
        <v>431.00799150360712</v>
      </c>
      <c r="Q38" s="5"/>
      <c r="R38" s="4">
        <v>1983</v>
      </c>
      <c r="S38" s="5">
        <f>'ST 5-8 Hatchery ret (nos) 52-15'!S38+0</f>
        <v>2.1949999999999999E-3</v>
      </c>
      <c r="T38" s="5">
        <f>'ST 5-8 Hatchery ret (nos) 52-15'!T38+0</f>
        <v>37.321849562067882</v>
      </c>
      <c r="U38" s="5">
        <f>'ST 5-8 Hatchery ret (nos) 52-15'!U38+'ST 1-4 Nat-orig ret (nos)52-15'!U38</f>
        <v>12.504775775677473</v>
      </c>
      <c r="V38" s="5">
        <f>'ST 5-8 Hatchery ret (nos) 52-15'!V38+'ST 1-4 Nat-orig ret (nos)52-15'!V38</f>
        <v>0.20814999231409867</v>
      </c>
      <c r="W38" s="5">
        <f>'ST 5-8 Hatchery ret (nos) 52-15'!W38+'ST 1-4 Nat-orig ret (nos)52-15'!W38</f>
        <v>5.1517462739619679</v>
      </c>
      <c r="X38" s="5">
        <f>'ST 5-8 Hatchery ret (nos) 52-15'!X38+'ST 1-4 Nat-orig ret (nos)52-15'!X38</f>
        <v>8.7494688112084447</v>
      </c>
      <c r="Y38" s="5">
        <f>'ST 5-8 Hatchery ret (nos) 52-15'!Y38+'ST 1-4 Nat-orig ret (nos)52-15'!Y38</f>
        <v>1.983252522580824</v>
      </c>
      <c r="Z38" s="5">
        <f>'ST 5-8 Hatchery ret (nos) 52-15'!Z38+'ST 1-4 Nat-orig ret (nos)52-15'!Z38</f>
        <v>1.9568460000000001</v>
      </c>
      <c r="AA38" s="5">
        <f>'ST 5-8 Hatchery ret (nos) 52-15'!AA38+'ST 1-4 Nat-orig ret (nos)52-15'!AA38</f>
        <v>2.5039699999999998</v>
      </c>
      <c r="AB38" s="5">
        <f>'ST 5-8 Hatchery ret (nos) 52-15'!AB38+'ST 1-4 Nat-orig ret (nos)52-15'!AB38</f>
        <v>1.8406819999999999</v>
      </c>
      <c r="AC38" s="5">
        <f>'ST 5-8 Hatchery ret (nos) 52-15'!AC38+'ST 1-4 Nat-orig ret (nos)52-15'!AC38</f>
        <v>1.9852735259513334</v>
      </c>
      <c r="AD38" s="5">
        <f>'ST 5-8 Hatchery ret (nos) 52-15'!AD38+'ST 1-4 Nat-orig ret (nos)52-15'!AD38</f>
        <v>1.7506785164592473</v>
      </c>
      <c r="AE38" s="5">
        <f>'ST 5-8 Hatchery ret (nos) 52-15'!AE38+'ST 1-4 Nat-orig ret (nos)52-15'!AE38</f>
        <v>3.4702317720650298</v>
      </c>
      <c r="AF38" s="5">
        <f>'ST 5-8 Hatchery ret (nos) 52-15'!AF38+'ST 1-4 Nat-orig ret (nos)52-15'!AF38</f>
        <v>0.72421255606407331</v>
      </c>
      <c r="AG38" s="5">
        <f t="shared" si="1"/>
        <v>80.153332308350372</v>
      </c>
      <c r="AI38" s="4">
        <v>1983</v>
      </c>
      <c r="AJ38" s="39">
        <v>0</v>
      </c>
      <c r="AK38" s="5">
        <f>'ST 5-8 Hatchery ret (nos) 52-15'!AK38</f>
        <v>1.5409968215230341E-3</v>
      </c>
      <c r="AL38" s="5">
        <f>'ST 5-8 Hatchery ret (nos) 52-15'!AL38+'ST 1-4 Nat-orig ret (nos)52-15'!AL38</f>
        <v>0.27227101626110867</v>
      </c>
      <c r="AM38" s="5">
        <f>'ST 5-8 Hatchery ret (nos) 52-15'!AM38+'ST 1-4 Nat-orig ret (nos)52-15'!AM38</f>
        <v>1.3635402147410829</v>
      </c>
      <c r="AN38" s="5">
        <f>'ST 5-8 Hatchery ret (nos) 52-15'!AN38+'ST 1-4 Nat-orig ret (nos)52-15'!AN38</f>
        <v>3.2553325850318267</v>
      </c>
      <c r="AO38" s="5">
        <f>'ST 5-8 Hatchery ret (nos) 52-15'!AO38+'ST 1-4 Nat-orig ret (nos)52-15'!AO38</f>
        <v>52.015224000000003</v>
      </c>
      <c r="AP38" s="5">
        <f>'ST 5-8 Hatchery ret (nos) 52-15'!AP38+'ST 1-4 Nat-orig ret (nos)52-15'!AP38</f>
        <v>3.2897319999999999</v>
      </c>
      <c r="AQ38" s="5">
        <f>'ST 5-8 Hatchery ret (nos) 52-15'!AQ38+'ST 1-4 Nat-orig ret (nos)52-15'!AQ38</f>
        <v>2.1690803822745974</v>
      </c>
      <c r="AR38" s="5">
        <f>'ST 5-8 Hatchery ret (nos) 52-15'!AR38+'ST 1-4 Nat-orig ret (nos)52-15'!AR38</f>
        <v>6.2228847661477298</v>
      </c>
      <c r="AS38" s="5">
        <f>'ST 5-8 Hatchery ret (nos) 52-15'!AS38+'ST 1-4 Nat-orig ret (nos)52-15'!AS38</f>
        <v>1.5604281443727865</v>
      </c>
      <c r="AT38" s="5">
        <f>'ST 5-8 Hatchery ret (nos) 52-15'!AT38+'ST 1-4 Nat-orig ret (nos)52-15'!AT38</f>
        <v>1.803879</v>
      </c>
      <c r="AU38" s="29">
        <f>'ST 5-8 Hatchery ret (nos) 52-15'!AU38+'ST 1-4 Nat-orig ret (nos)52-15'!AU38</f>
        <v>4.147209874965041</v>
      </c>
      <c r="AV38" s="29">
        <f>'ST 5-8 Hatchery ret (nos) 52-15'!AV38+'ST 1-4 Nat-orig ret (nos)52-15'!AV38</f>
        <v>9.5708040447493463</v>
      </c>
      <c r="AW38" s="29">
        <f>'ST 5-8 Hatchery ret (nos) 52-15'!AW38+'ST 1-4 Nat-orig ret (nos)52-15'!AW38</f>
        <v>0.43792463199999998</v>
      </c>
      <c r="AX38" s="29">
        <f t="shared" si="2"/>
        <v>86.10985165736507</v>
      </c>
      <c r="AZ38" s="5">
        <f t="shared" si="3"/>
        <v>431.00799150360712</v>
      </c>
      <c r="BA38" s="5">
        <f t="shared" si="4"/>
        <v>80.153332308350372</v>
      </c>
      <c r="BB38" s="5">
        <f t="shared" si="5"/>
        <v>86.10985165736507</v>
      </c>
      <c r="BC38" s="5">
        <f t="shared" si="6"/>
        <v>597.27117546932254</v>
      </c>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6"/>
      <c r="CV38" s="66"/>
      <c r="CW38" s="66"/>
      <c r="CX38" s="66"/>
      <c r="CY38" s="66"/>
      <c r="CZ38" s="66"/>
      <c r="DA38" s="66"/>
      <c r="DB38" s="66"/>
      <c r="DC38" s="66"/>
      <c r="DD38" s="66"/>
      <c r="DE38" s="66"/>
      <c r="DF38" s="66"/>
      <c r="DG38" s="66"/>
      <c r="DH38" s="66"/>
      <c r="DI38" s="66"/>
      <c r="DJ38" s="66"/>
      <c r="DK38" s="66"/>
      <c r="DL38" s="66"/>
      <c r="DM38" s="66"/>
      <c r="DN38" s="66"/>
      <c r="DO38" s="66"/>
    </row>
    <row r="39" spans="1:119" s="8" customFormat="1" ht="15">
      <c r="A39" s="4">
        <v>1984</v>
      </c>
      <c r="B39" s="39">
        <v>0</v>
      </c>
      <c r="C39" s="5">
        <f>'ST 5-8 Hatchery ret (nos) 52-15'!C39+'ST 1-4 Nat-orig ret (nos)52-15'!C39</f>
        <v>2.8362842416408651</v>
      </c>
      <c r="D39" s="5">
        <f>'ST 5-8 Hatchery ret (nos) 52-15'!D39+'ST 1-4 Nat-orig ret (nos)52-15'!D39</f>
        <v>43.968987422618881</v>
      </c>
      <c r="E39" s="5">
        <f>'ST 5-8 Hatchery ret (nos) 52-15'!E39+'ST 1-4 Nat-orig ret (nos)52-15'!E39</f>
        <v>87.181468499712409</v>
      </c>
      <c r="F39" s="5">
        <f>'ST 5-8 Hatchery ret (nos) 52-15'!F39+'ST 1-4 Nat-orig ret (nos)52-15'!F39</f>
        <v>29.805348467600215</v>
      </c>
      <c r="G39" s="5">
        <f>'ST 5-8 Hatchery ret (nos) 52-15'!G39+'ST 1-4 Nat-orig ret (nos)52-15'!G39</f>
        <v>8.3781739999999996</v>
      </c>
      <c r="H39" s="5">
        <f>'ST 5-8 Hatchery ret (nos) 52-15'!H39+'ST 1-4 Nat-orig ret (nos)52-15'!H39</f>
        <v>16.857503999999999</v>
      </c>
      <c r="I39" s="5">
        <f>'ST 5-8 Hatchery ret (nos) 52-15'!I39+'ST 1-4 Nat-orig ret (nos)52-15'!I39</f>
        <v>16.027934489686547</v>
      </c>
      <c r="J39" s="5">
        <f>'ST 5-8 Hatchery ret (nos) 52-15'!J39+'ST 1-4 Nat-orig ret (nos)52-15'!J39</f>
        <v>2.4172332799831122</v>
      </c>
      <c r="K39" s="5">
        <f>'ST 5-8 Hatchery ret (nos) 52-15'!K39+'ST 1-4 Nat-orig ret (nos)52-15'!K39</f>
        <v>33.977084651376138</v>
      </c>
      <c r="L39" s="5">
        <f>'ST 5-8 Hatchery ret (nos) 52-15'!L39+'ST 1-4 Nat-orig ret (nos)52-15'!L39</f>
        <v>52.018987000000003</v>
      </c>
      <c r="M39" s="5">
        <f>'ST 5-8 Hatchery ret (nos) 52-15'!M39+'ST 1-4 Nat-orig ret (nos)52-15'!M39</f>
        <v>14.551068499556154</v>
      </c>
      <c r="N39" s="5">
        <f>'ST 5-8 Hatchery ret (nos) 52-15'!N39+'ST 1-4 Nat-orig ret (nos)52-15'!N39</f>
        <v>0.75307705199913444</v>
      </c>
      <c r="O39" s="5">
        <f>'ST 5-8 Hatchery ret (nos) 52-15'!O39+'ST 1-4 Nat-orig ret (nos)52-15'!O39</f>
        <v>0</v>
      </c>
      <c r="P39" s="5">
        <f t="shared" si="0"/>
        <v>308.77315160417351</v>
      </c>
      <c r="Q39" s="5"/>
      <c r="R39" s="4">
        <v>1984</v>
      </c>
      <c r="S39" s="5">
        <f>'ST 5-8 Hatchery ret (nos) 52-15'!S39+0</f>
        <v>2.8549999999999999E-3</v>
      </c>
      <c r="T39" s="5">
        <f>'ST 5-8 Hatchery ret (nos) 52-15'!T39+0</f>
        <v>42.261701233486647</v>
      </c>
      <c r="U39" s="5">
        <f>'ST 5-8 Hatchery ret (nos) 52-15'!U39+'ST 1-4 Nat-orig ret (nos)52-15'!U39</f>
        <v>10.534089897950832</v>
      </c>
      <c r="V39" s="5">
        <f>'ST 5-8 Hatchery ret (nos) 52-15'!V39+'ST 1-4 Nat-orig ret (nos)52-15'!V39</f>
        <v>0.7500419277143997</v>
      </c>
      <c r="W39" s="5">
        <f>'ST 5-8 Hatchery ret (nos) 52-15'!W39+'ST 1-4 Nat-orig ret (nos)52-15'!W39</f>
        <v>3.0237900578266279</v>
      </c>
      <c r="X39" s="5">
        <f>'ST 5-8 Hatchery ret (nos) 52-15'!X39+'ST 1-4 Nat-orig ret (nos)52-15'!X39</f>
        <v>12.002494399917143</v>
      </c>
      <c r="Y39" s="5">
        <f>'ST 5-8 Hatchery ret (nos) 52-15'!Y39+'ST 1-4 Nat-orig ret (nos)52-15'!Y39</f>
        <v>3.0125573558041183</v>
      </c>
      <c r="Z39" s="5">
        <f>'ST 5-8 Hatchery ret (nos) 52-15'!Z39+'ST 1-4 Nat-orig ret (nos)52-15'!Z39</f>
        <v>1.3278350020115293</v>
      </c>
      <c r="AA39" s="5">
        <f>'ST 5-8 Hatchery ret (nos) 52-15'!AA39+'ST 1-4 Nat-orig ret (nos)52-15'!AA39</f>
        <v>1.9145030000000001</v>
      </c>
      <c r="AB39" s="5">
        <f>'ST 5-8 Hatchery ret (nos) 52-15'!AB39+'ST 1-4 Nat-orig ret (nos)52-15'!AB39</f>
        <v>1.6185189999999998</v>
      </c>
      <c r="AC39" s="5">
        <f>'ST 5-8 Hatchery ret (nos) 52-15'!AC39+'ST 1-4 Nat-orig ret (nos)52-15'!AC39</f>
        <v>7.6683220793865772</v>
      </c>
      <c r="AD39" s="5">
        <f>'ST 5-8 Hatchery ret (nos) 52-15'!AD39+'ST 1-4 Nat-orig ret (nos)52-15'!AD39</f>
        <v>2.5232938854488287</v>
      </c>
      <c r="AE39" s="5">
        <f>'ST 5-8 Hatchery ret (nos) 52-15'!AE39+'ST 1-4 Nat-orig ret (nos)52-15'!AE39</f>
        <v>3.6453655621839838</v>
      </c>
      <c r="AF39" s="5">
        <f>'ST 5-8 Hatchery ret (nos) 52-15'!AF39+'ST 1-4 Nat-orig ret (nos)52-15'!AF39</f>
        <v>1.2681373454545455</v>
      </c>
      <c r="AG39" s="5">
        <f t="shared" si="1"/>
        <v>91.553505747185227</v>
      </c>
      <c r="AI39" s="4">
        <v>1984</v>
      </c>
      <c r="AJ39" s="39">
        <v>0</v>
      </c>
      <c r="AK39" s="5">
        <f>'ST 5-8 Hatchery ret (nos) 52-15'!AK39</f>
        <v>2.0720801273719047E-3</v>
      </c>
      <c r="AL39" s="5">
        <f>'ST 5-8 Hatchery ret (nos) 52-15'!AL39+'ST 1-4 Nat-orig ret (nos)52-15'!AL39</f>
        <v>0.18841424149780084</v>
      </c>
      <c r="AM39" s="5">
        <f>'ST 5-8 Hatchery ret (nos) 52-15'!AM39+'ST 1-4 Nat-orig ret (nos)52-15'!AM39</f>
        <v>1.8538952260385588</v>
      </c>
      <c r="AN39" s="5">
        <f>'ST 5-8 Hatchery ret (nos) 52-15'!AN39+'ST 1-4 Nat-orig ret (nos)52-15'!AN39</f>
        <v>2.869829613060082</v>
      </c>
      <c r="AO39" s="5">
        <f>'ST 5-8 Hatchery ret (nos) 52-15'!AO39+'ST 1-4 Nat-orig ret (nos)52-15'!AO39</f>
        <v>46.393189</v>
      </c>
      <c r="AP39" s="5">
        <f>'ST 5-8 Hatchery ret (nos) 52-15'!AP39+'ST 1-4 Nat-orig ret (nos)52-15'!AP39</f>
        <v>4.4630879999999999</v>
      </c>
      <c r="AQ39" s="5">
        <f>'ST 5-8 Hatchery ret (nos) 52-15'!AQ39+'ST 1-4 Nat-orig ret (nos)52-15'!AQ39</f>
        <v>3.1861686149831394</v>
      </c>
      <c r="AR39" s="5">
        <f>'ST 5-8 Hatchery ret (nos) 52-15'!AR39+'ST 1-4 Nat-orig ret (nos)52-15'!AR39</f>
        <v>3.3139010000000004</v>
      </c>
      <c r="AS39" s="5">
        <f>'ST 5-8 Hatchery ret (nos) 52-15'!AS39+'ST 1-4 Nat-orig ret (nos)52-15'!AS39</f>
        <v>2.0688503412673573</v>
      </c>
      <c r="AT39" s="5">
        <f>'ST 5-8 Hatchery ret (nos) 52-15'!AT39+'ST 1-4 Nat-orig ret (nos)52-15'!AT39</f>
        <v>1.6413150000000001</v>
      </c>
      <c r="AU39" s="29">
        <f>'ST 5-8 Hatchery ret (nos) 52-15'!AU39+'ST 1-4 Nat-orig ret (nos)52-15'!AU39</f>
        <v>3.7809159084364752</v>
      </c>
      <c r="AV39" s="29">
        <f>'ST 5-8 Hatchery ret (nos) 52-15'!AV39+'ST 1-4 Nat-orig ret (nos)52-15'!AV39</f>
        <v>8.6572886782172471</v>
      </c>
      <c r="AW39" s="29">
        <f>'ST 5-8 Hatchery ret (nos) 52-15'!AW39+'ST 1-4 Nat-orig ret (nos)52-15'!AW39</f>
        <v>0.76078599999999996</v>
      </c>
      <c r="AX39" s="29">
        <f t="shared" si="2"/>
        <v>79.179713703628025</v>
      </c>
      <c r="AZ39" s="5">
        <f t="shared" si="3"/>
        <v>308.77315160417351</v>
      </c>
      <c r="BA39" s="5">
        <f t="shared" si="4"/>
        <v>91.553505747185227</v>
      </c>
      <c r="BB39" s="5">
        <f t="shared" si="5"/>
        <v>79.179713703628025</v>
      </c>
      <c r="BC39" s="5">
        <f t="shared" si="6"/>
        <v>479.50637105498674</v>
      </c>
      <c r="BE39" s="66"/>
      <c r="BF39" s="66"/>
      <c r="BG39" s="66"/>
      <c r="BH39" s="66"/>
      <c r="BI39" s="66"/>
      <c r="BJ39" s="66"/>
      <c r="BK39" s="66"/>
      <c r="BL39" s="66"/>
      <c r="BM39" s="66"/>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6"/>
      <c r="CV39" s="66"/>
      <c r="CW39" s="66"/>
      <c r="CX39" s="66"/>
      <c r="CY39" s="66"/>
      <c r="CZ39" s="66"/>
      <c r="DA39" s="66"/>
      <c r="DB39" s="66"/>
      <c r="DC39" s="66"/>
      <c r="DD39" s="66"/>
      <c r="DE39" s="66"/>
      <c r="DF39" s="66"/>
      <c r="DG39" s="66"/>
      <c r="DH39" s="66"/>
      <c r="DI39" s="66"/>
      <c r="DJ39" s="66"/>
      <c r="DK39" s="66"/>
      <c r="DL39" s="66"/>
      <c r="DM39" s="66"/>
      <c r="DN39" s="66"/>
      <c r="DO39" s="66"/>
    </row>
    <row r="40" spans="1:119" s="8" customFormat="1" ht="15">
      <c r="A40" s="4">
        <v>1985</v>
      </c>
      <c r="B40" s="39">
        <v>0</v>
      </c>
      <c r="C40" s="5">
        <f>'ST 5-8 Hatchery ret (nos) 52-15'!C40+'ST 1-4 Nat-orig ret (nos)52-15'!C40</f>
        <v>9.5287402167116699</v>
      </c>
      <c r="D40" s="5">
        <f>'ST 5-8 Hatchery ret (nos) 52-15'!D40+'ST 1-4 Nat-orig ret (nos)52-15'!D40</f>
        <v>90.820885945266781</v>
      </c>
      <c r="E40" s="5">
        <f>'ST 5-8 Hatchery ret (nos) 52-15'!E40+'ST 1-4 Nat-orig ret (nos)52-15'!E40</f>
        <v>9.7505472414955427</v>
      </c>
      <c r="F40" s="5">
        <f>'ST 5-8 Hatchery ret (nos) 52-15'!F40+'ST 1-4 Nat-orig ret (nos)52-15'!F40</f>
        <v>24.770834978226372</v>
      </c>
      <c r="G40" s="5">
        <f>'ST 5-8 Hatchery ret (nos) 52-15'!G40+'ST 1-4 Nat-orig ret (nos)52-15'!G40</f>
        <v>0.19197800000000001</v>
      </c>
      <c r="H40" s="5">
        <f>'ST 5-8 Hatchery ret (nos) 52-15'!H40+'ST 1-4 Nat-orig ret (nos)52-15'!H40</f>
        <v>7.0400879999999999</v>
      </c>
      <c r="I40" s="5">
        <f>'ST 5-8 Hatchery ret (nos) 52-15'!I40+'ST 1-4 Nat-orig ret (nos)52-15'!I40</f>
        <v>11.081874283634072</v>
      </c>
      <c r="J40" s="5">
        <f>'ST 5-8 Hatchery ret (nos) 52-15'!J40+'ST 1-4 Nat-orig ret (nos)52-15'!J40</f>
        <v>1.8990422299760223</v>
      </c>
      <c r="K40" s="5">
        <f>'ST 5-8 Hatchery ret (nos) 52-15'!K40+'ST 1-4 Nat-orig ret (nos)52-15'!K40</f>
        <v>33.258626963302746</v>
      </c>
      <c r="L40" s="5">
        <f>'ST 5-8 Hatchery ret (nos) 52-15'!L40+'ST 1-4 Nat-orig ret (nos)52-15'!L40</f>
        <v>97.328127999999992</v>
      </c>
      <c r="M40" s="5">
        <f>'ST 5-8 Hatchery ret (nos) 52-15'!M40+'ST 1-4 Nat-orig ret (nos)52-15'!M40</f>
        <v>19.629093264440368</v>
      </c>
      <c r="N40" s="5">
        <f>'ST 5-8 Hatchery ret (nos) 52-15'!N40+'ST 1-4 Nat-orig ret (nos)52-15'!N40</f>
        <v>19.200189515882428</v>
      </c>
      <c r="O40" s="5">
        <f>'ST 5-8 Hatchery ret (nos) 52-15'!O40+'ST 1-4 Nat-orig ret (nos)52-15'!O40</f>
        <v>1.790109</v>
      </c>
      <c r="P40" s="5">
        <f t="shared" si="0"/>
        <v>326.29013763893596</v>
      </c>
      <c r="Q40" s="5"/>
      <c r="R40" s="4">
        <v>1985</v>
      </c>
      <c r="S40" s="5">
        <f>'ST 5-8 Hatchery ret (nos) 52-15'!S40+0</f>
        <v>3.349E-3</v>
      </c>
      <c r="T40" s="5">
        <f>'ST 5-8 Hatchery ret (nos) 52-15'!T40+0</f>
        <v>52.314415917941382</v>
      </c>
      <c r="U40" s="5">
        <f>'ST 5-8 Hatchery ret (nos) 52-15'!U40+'ST 1-4 Nat-orig ret (nos)52-15'!U40</f>
        <v>10.603779217619389</v>
      </c>
      <c r="V40" s="5">
        <f>'ST 5-8 Hatchery ret (nos) 52-15'!V40+'ST 1-4 Nat-orig ret (nos)52-15'!V40</f>
        <v>2.6095556097526789</v>
      </c>
      <c r="W40" s="5">
        <f>'ST 5-8 Hatchery ret (nos) 52-15'!W40+'ST 1-4 Nat-orig ret (nos)52-15'!W40</f>
        <v>4.2092967243971069</v>
      </c>
      <c r="X40" s="5">
        <f>'ST 5-8 Hatchery ret (nos) 52-15'!X40+'ST 1-4 Nat-orig ret (nos)52-15'!X40</f>
        <v>9.3576490314531764</v>
      </c>
      <c r="Y40" s="5">
        <f>'ST 5-8 Hatchery ret (nos) 52-15'!Y40+'ST 1-4 Nat-orig ret (nos)52-15'!Y40</f>
        <v>1.9059783545595834</v>
      </c>
      <c r="Z40" s="5">
        <f>'ST 5-8 Hatchery ret (nos) 52-15'!Z40+'ST 1-4 Nat-orig ret (nos)52-15'!Z40</f>
        <v>1.0461882394179858</v>
      </c>
      <c r="AA40" s="5">
        <f>'ST 5-8 Hatchery ret (nos) 52-15'!AA40+'ST 1-4 Nat-orig ret (nos)52-15'!AA40</f>
        <v>2.115526</v>
      </c>
      <c r="AB40" s="5">
        <f>'ST 5-8 Hatchery ret (nos) 52-15'!AB40+'ST 1-4 Nat-orig ret (nos)52-15'!AB40</f>
        <v>3.178839</v>
      </c>
      <c r="AC40" s="5">
        <f>'ST 5-8 Hatchery ret (nos) 52-15'!AC40+'ST 1-4 Nat-orig ret (nos)52-15'!AC40</f>
        <v>5.8176953385612329</v>
      </c>
      <c r="AD40" s="5">
        <f>'ST 5-8 Hatchery ret (nos) 52-15'!AD40+'ST 1-4 Nat-orig ret (nos)52-15'!AD40</f>
        <v>4.1540099300718936</v>
      </c>
      <c r="AE40" s="5">
        <f>'ST 5-8 Hatchery ret (nos) 52-15'!AE40+'ST 1-4 Nat-orig ret (nos)52-15'!AE40</f>
        <v>8.2301733665418073</v>
      </c>
      <c r="AF40" s="5">
        <f>'ST 5-8 Hatchery ret (nos) 52-15'!AF40+'ST 1-4 Nat-orig ret (nos)52-15'!AF40</f>
        <v>1.5968968834355826</v>
      </c>
      <c r="AG40" s="5">
        <f t="shared" si="1"/>
        <v>107.14335261375182</v>
      </c>
      <c r="AI40" s="4">
        <v>1985</v>
      </c>
      <c r="AJ40" s="39">
        <v>0</v>
      </c>
      <c r="AK40" s="5">
        <f>'ST 5-8 Hatchery ret (nos) 52-15'!AK40</f>
        <v>2.5341028642615754E-3</v>
      </c>
      <c r="AL40" s="5">
        <f>'ST 5-8 Hatchery ret (nos) 52-15'!AL40+'ST 1-4 Nat-orig ret (nos)52-15'!AL40</f>
        <v>0.12955600898158587</v>
      </c>
      <c r="AM40" s="5">
        <f>'ST 5-8 Hatchery ret (nos) 52-15'!AM40+'ST 1-4 Nat-orig ret (nos)52-15'!AM40</f>
        <v>3.4564103365113725</v>
      </c>
      <c r="AN40" s="5">
        <f>'ST 5-8 Hatchery ret (nos) 52-15'!AN40+'ST 1-4 Nat-orig ret (nos)52-15'!AN40</f>
        <v>2.266824124786857</v>
      </c>
      <c r="AO40" s="5">
        <f>'ST 5-8 Hatchery ret (nos) 52-15'!AO40+'ST 1-4 Nat-orig ret (nos)52-15'!AO40</f>
        <v>44.201746</v>
      </c>
      <c r="AP40" s="5">
        <f>'ST 5-8 Hatchery ret (nos) 52-15'!AP40+'ST 1-4 Nat-orig ret (nos)52-15'!AP40</f>
        <v>1.8791990000000001</v>
      </c>
      <c r="AQ40" s="5">
        <f>'ST 5-8 Hatchery ret (nos) 52-15'!AQ40+'ST 1-4 Nat-orig ret (nos)52-15'!AQ40</f>
        <v>4.3397522872546626</v>
      </c>
      <c r="AR40" s="5">
        <f>'ST 5-8 Hatchery ret (nos) 52-15'!AR40+'ST 1-4 Nat-orig ret (nos)52-15'!AR40</f>
        <v>5.5105830000000005</v>
      </c>
      <c r="AS40" s="5">
        <f>'ST 5-8 Hatchery ret (nos) 52-15'!AS40+'ST 1-4 Nat-orig ret (nos)52-15'!AS40</f>
        <v>2.2825850254423719</v>
      </c>
      <c r="AT40" s="5">
        <f>'ST 5-8 Hatchery ret (nos) 52-15'!AT40+'ST 1-4 Nat-orig ret (nos)52-15'!AT40</f>
        <v>2.1335250000000001</v>
      </c>
      <c r="AU40" s="29">
        <f>'ST 5-8 Hatchery ret (nos) 52-15'!AU40+'ST 1-4 Nat-orig ret (nos)52-15'!AU40</f>
        <v>8.4578650240051463</v>
      </c>
      <c r="AV40" s="29">
        <f>'ST 5-8 Hatchery ret (nos) 52-15'!AV40+'ST 1-4 Nat-orig ret (nos)52-15'!AV40</f>
        <v>15.467936307439292</v>
      </c>
      <c r="AW40" s="29">
        <f>'ST 5-8 Hatchery ret (nos) 52-15'!AW40+'ST 1-4 Nat-orig ret (nos)52-15'!AW40</f>
        <v>0.62880968999999998</v>
      </c>
      <c r="AX40" s="29">
        <f t="shared" si="2"/>
        <v>90.757325907285548</v>
      </c>
      <c r="AZ40" s="5">
        <f t="shared" si="3"/>
        <v>326.29013763893596</v>
      </c>
      <c r="BA40" s="5">
        <f t="shared" si="4"/>
        <v>107.14335261375182</v>
      </c>
      <c r="BB40" s="5">
        <f t="shared" si="5"/>
        <v>90.757325907285548</v>
      </c>
      <c r="BC40" s="5">
        <f t="shared" si="6"/>
        <v>524.19081615997334</v>
      </c>
      <c r="BE40" s="66"/>
      <c r="BF40" s="66"/>
      <c r="BG40" s="66"/>
      <c r="BH40" s="66"/>
      <c r="BI40" s="66"/>
      <c r="BJ40" s="66"/>
      <c r="BK40" s="66"/>
      <c r="BL40" s="66"/>
      <c r="BM40" s="66"/>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6"/>
      <c r="CV40" s="66"/>
      <c r="CW40" s="66"/>
      <c r="CX40" s="66"/>
      <c r="CY40" s="66"/>
      <c r="CZ40" s="66"/>
      <c r="DA40" s="66"/>
      <c r="DB40" s="66"/>
      <c r="DC40" s="66"/>
      <c r="DD40" s="66"/>
      <c r="DE40" s="66"/>
      <c r="DF40" s="66"/>
      <c r="DG40" s="66"/>
      <c r="DH40" s="66"/>
      <c r="DI40" s="66"/>
      <c r="DJ40" s="66"/>
      <c r="DK40" s="66"/>
      <c r="DL40" s="66"/>
      <c r="DM40" s="66"/>
      <c r="DN40" s="66"/>
      <c r="DO40" s="66"/>
    </row>
    <row r="41" spans="1:119" s="8" customFormat="1" ht="15">
      <c r="A41" s="4">
        <v>1986</v>
      </c>
      <c r="B41" s="39">
        <v>0</v>
      </c>
      <c r="C41" s="5">
        <f>'ST 5-8 Hatchery ret (nos) 52-15'!C41+'ST 1-4 Nat-orig ret (nos)52-15'!C41</f>
        <v>4.7401914084431311</v>
      </c>
      <c r="D41" s="5">
        <f>'ST 5-8 Hatchery ret (nos) 52-15'!D41+'ST 1-4 Nat-orig ret (nos)52-15'!D41</f>
        <v>47.963045887925759</v>
      </c>
      <c r="E41" s="5">
        <f>'ST 5-8 Hatchery ret (nos) 52-15'!E41+'ST 1-4 Nat-orig ret (nos)52-15'!E41</f>
        <v>41.948523011173869</v>
      </c>
      <c r="F41" s="5">
        <f>'ST 5-8 Hatchery ret (nos) 52-15'!F41+'ST 1-4 Nat-orig ret (nos)52-15'!F41</f>
        <v>4.3628628044237105</v>
      </c>
      <c r="G41" s="5">
        <f>'ST 5-8 Hatchery ret (nos) 52-15'!G41+'ST 1-4 Nat-orig ret (nos)52-15'!G41</f>
        <v>1.480043</v>
      </c>
      <c r="H41" s="5">
        <f>'ST 5-8 Hatchery ret (nos) 52-15'!H41+'ST 1-4 Nat-orig ret (nos)52-15'!H41</f>
        <v>7.7755450000000002</v>
      </c>
      <c r="I41" s="5">
        <f>'ST 5-8 Hatchery ret (nos) 52-15'!I41+'ST 1-4 Nat-orig ret (nos)52-15'!I41</f>
        <v>16.530010402311692</v>
      </c>
      <c r="J41" s="5">
        <f>'ST 5-8 Hatchery ret (nos) 52-15'!J41+'ST 1-4 Nat-orig ret (nos)52-15'!J41</f>
        <v>4.526933733569301</v>
      </c>
      <c r="K41" s="5">
        <f>'ST 5-8 Hatchery ret (nos) 52-15'!K41+'ST 1-4 Nat-orig ret (nos)52-15'!K41</f>
        <v>14.567117311926605</v>
      </c>
      <c r="L41" s="5">
        <f>'ST 5-8 Hatchery ret (nos) 52-15'!L41+'ST 1-4 Nat-orig ret (nos)52-15'!L41</f>
        <v>84.685410000000005</v>
      </c>
      <c r="M41" s="5">
        <f>'ST 5-8 Hatchery ret (nos) 52-15'!M41+'ST 1-4 Nat-orig ret (nos)52-15'!M41</f>
        <v>30.827393684265793</v>
      </c>
      <c r="N41" s="5">
        <f>'ST 5-8 Hatchery ret (nos) 52-15'!N41+'ST 1-4 Nat-orig ret (nos)52-15'!N41</f>
        <v>2.3545389309644622</v>
      </c>
      <c r="O41" s="5">
        <f>'ST 5-8 Hatchery ret (nos) 52-15'!O41+'ST 1-4 Nat-orig ret (nos)52-15'!O41</f>
        <v>0</v>
      </c>
      <c r="P41" s="5">
        <f t="shared" si="0"/>
        <v>261.76161517500435</v>
      </c>
      <c r="Q41" s="5"/>
      <c r="R41" s="4">
        <v>1986</v>
      </c>
      <c r="S41" s="5">
        <f>'ST 5-8 Hatchery ret (nos) 52-15'!S41+0</f>
        <v>4.4860000000000004E-3</v>
      </c>
      <c r="T41" s="5">
        <f>'ST 5-8 Hatchery ret (nos) 52-15'!T41+0</f>
        <v>50.57389744707298</v>
      </c>
      <c r="U41" s="5">
        <f>'ST 5-8 Hatchery ret (nos) 52-15'!U41+'ST 1-4 Nat-orig ret (nos)52-15'!U41</f>
        <v>12.164898598131192</v>
      </c>
      <c r="V41" s="5">
        <f>'ST 5-8 Hatchery ret (nos) 52-15'!V41+'ST 1-4 Nat-orig ret (nos)52-15'!V41</f>
        <v>1.7233244022634342</v>
      </c>
      <c r="W41" s="5">
        <f>'ST 5-8 Hatchery ret (nos) 52-15'!W41+'ST 1-4 Nat-orig ret (nos)52-15'!W41</f>
        <v>4.8820968567744609</v>
      </c>
      <c r="X41" s="5">
        <f>'ST 5-8 Hatchery ret (nos) 52-15'!X41+'ST 1-4 Nat-orig ret (nos)52-15'!X41</f>
        <v>8.773470780601679</v>
      </c>
      <c r="Y41" s="5">
        <f>'ST 5-8 Hatchery ret (nos) 52-15'!Y41+'ST 1-4 Nat-orig ret (nos)52-15'!Y41</f>
        <v>2.609757158908578</v>
      </c>
      <c r="Z41" s="5">
        <f>'ST 5-8 Hatchery ret (nos) 52-15'!Z41+'ST 1-4 Nat-orig ret (nos)52-15'!Z41</f>
        <v>1.8255959999238605</v>
      </c>
      <c r="AA41" s="5">
        <f>'ST 5-8 Hatchery ret (nos) 52-15'!AA41+'ST 1-4 Nat-orig ret (nos)52-15'!AA41</f>
        <v>2.788494</v>
      </c>
      <c r="AB41" s="5">
        <f>'ST 5-8 Hatchery ret (nos) 52-15'!AB41+'ST 1-4 Nat-orig ret (nos)52-15'!AB41</f>
        <v>2.1753680000000002</v>
      </c>
      <c r="AC41" s="5">
        <f>'ST 5-8 Hatchery ret (nos) 52-15'!AC41+'ST 1-4 Nat-orig ret (nos)52-15'!AC41</f>
        <v>5.5525932927676989</v>
      </c>
      <c r="AD41" s="5">
        <f>'ST 5-8 Hatchery ret (nos) 52-15'!AD41+'ST 1-4 Nat-orig ret (nos)52-15'!AD41</f>
        <v>5.512739903845338</v>
      </c>
      <c r="AE41" s="5">
        <f>'ST 5-8 Hatchery ret (nos) 52-15'!AE41+'ST 1-4 Nat-orig ret (nos)52-15'!AE41</f>
        <v>8.143056254614482</v>
      </c>
      <c r="AF41" s="5">
        <f>'ST 5-8 Hatchery ret (nos) 52-15'!AF41+'ST 1-4 Nat-orig ret (nos)52-15'!AF41</f>
        <v>1.6877194949238581</v>
      </c>
      <c r="AG41" s="5">
        <f t="shared" si="1"/>
        <v>108.41749818982757</v>
      </c>
      <c r="AI41" s="4">
        <v>1986</v>
      </c>
      <c r="AJ41" s="39">
        <v>0</v>
      </c>
      <c r="AK41" s="5">
        <f>'ST 5-8 Hatchery ret (nos) 52-15'!AK41</f>
        <v>3.182619140199093E-3</v>
      </c>
      <c r="AL41" s="5">
        <f>'ST 5-8 Hatchery ret (nos) 52-15'!AL41+'ST 1-4 Nat-orig ret (nos)52-15'!AL41</f>
        <v>0.17762310948492696</v>
      </c>
      <c r="AM41" s="5">
        <f>'ST 5-8 Hatchery ret (nos) 52-15'!AM41+'ST 1-4 Nat-orig ret (nos)52-15'!AM41</f>
        <v>2.9933487566875288</v>
      </c>
      <c r="AN41" s="5">
        <f>'ST 5-8 Hatchery ret (nos) 52-15'!AN41+'ST 1-4 Nat-orig ret (nos)52-15'!AN41</f>
        <v>2.0883982907916603</v>
      </c>
      <c r="AO41" s="5">
        <f>'ST 5-8 Hatchery ret (nos) 52-15'!AO41+'ST 1-4 Nat-orig ret (nos)52-15'!AO41</f>
        <v>28.622266</v>
      </c>
      <c r="AP41" s="5">
        <f>'ST 5-8 Hatchery ret (nos) 52-15'!AP41+'ST 1-4 Nat-orig ret (nos)52-15'!AP41</f>
        <v>2.7502170000000001</v>
      </c>
      <c r="AQ41" s="5">
        <f>'ST 5-8 Hatchery ret (nos) 52-15'!AQ41+'ST 1-4 Nat-orig ret (nos)52-15'!AQ41</f>
        <v>5.0470220979446667</v>
      </c>
      <c r="AR41" s="5">
        <f>'ST 5-8 Hatchery ret (nos) 52-15'!AR41+'ST 1-4 Nat-orig ret (nos)52-15'!AR41</f>
        <v>5.8624779999999994</v>
      </c>
      <c r="AS41" s="5">
        <f>'ST 5-8 Hatchery ret (nos) 52-15'!AS41+'ST 1-4 Nat-orig ret (nos)52-15'!AS41</f>
        <v>2.0575977096711515</v>
      </c>
      <c r="AT41" s="5">
        <f>'ST 5-8 Hatchery ret (nos) 52-15'!AT41+'ST 1-4 Nat-orig ret (nos)52-15'!AT41</f>
        <v>1.6477550000000001</v>
      </c>
      <c r="AU41" s="29">
        <f>'ST 5-8 Hatchery ret (nos) 52-15'!AU41+'ST 1-4 Nat-orig ret (nos)52-15'!AU41</f>
        <v>4.6627933696525856</v>
      </c>
      <c r="AV41" s="29">
        <f>'ST 5-8 Hatchery ret (nos) 52-15'!AV41+'ST 1-4 Nat-orig ret (nos)52-15'!AV41</f>
        <v>16.276450725996458</v>
      </c>
      <c r="AW41" s="29">
        <f>'ST 5-8 Hatchery ret (nos) 52-15'!AW41+'ST 1-4 Nat-orig ret (nos)52-15'!AW41</f>
        <v>0.39541496600000003</v>
      </c>
      <c r="AX41" s="29">
        <f t="shared" si="2"/>
        <v>72.58454764536917</v>
      </c>
      <c r="AZ41" s="5">
        <f t="shared" si="3"/>
        <v>261.76161517500435</v>
      </c>
      <c r="BA41" s="5">
        <f t="shared" si="4"/>
        <v>108.41749818982757</v>
      </c>
      <c r="BB41" s="5">
        <f t="shared" si="5"/>
        <v>72.58454764536917</v>
      </c>
      <c r="BC41" s="5">
        <f t="shared" si="6"/>
        <v>442.76366101020108</v>
      </c>
      <c r="BE41" s="66"/>
      <c r="BF41" s="66"/>
      <c r="BG41" s="66"/>
      <c r="BH41" s="66"/>
      <c r="BI41" s="66"/>
      <c r="BJ41" s="66"/>
      <c r="BK41" s="66"/>
      <c r="BL41" s="66"/>
      <c r="BM41" s="66"/>
      <c r="BN41" s="66"/>
      <c r="BO41" s="66"/>
      <c r="BP41" s="66"/>
      <c r="BQ41" s="66"/>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6"/>
      <c r="CV41" s="66"/>
      <c r="CW41" s="66"/>
      <c r="CX41" s="66"/>
      <c r="CY41" s="66"/>
      <c r="CZ41" s="66"/>
      <c r="DA41" s="66"/>
      <c r="DB41" s="66"/>
      <c r="DC41" s="66"/>
      <c r="DD41" s="66"/>
      <c r="DE41" s="66"/>
      <c r="DF41" s="66"/>
      <c r="DG41" s="66"/>
      <c r="DH41" s="66"/>
      <c r="DI41" s="66"/>
      <c r="DJ41" s="66"/>
      <c r="DK41" s="66"/>
      <c r="DL41" s="66"/>
      <c r="DM41" s="66"/>
      <c r="DN41" s="66"/>
      <c r="DO41" s="66"/>
    </row>
    <row r="42" spans="1:119" s="8" customFormat="1" ht="15">
      <c r="A42" s="4">
        <v>1987</v>
      </c>
      <c r="B42" s="39">
        <v>0</v>
      </c>
      <c r="C42" s="5">
        <f>'ST 5-8 Hatchery ret (nos) 52-15'!C42+'ST 1-4 Nat-orig ret (nos)52-15'!C42</f>
        <v>8.2516821737861292</v>
      </c>
      <c r="D42" s="5">
        <f>'ST 5-8 Hatchery ret (nos) 52-15'!D42+'ST 1-4 Nat-orig ret (nos)52-15'!D42</f>
        <v>87.146973393923005</v>
      </c>
      <c r="E42" s="5">
        <f>'ST 5-8 Hatchery ret (nos) 52-15'!E42+'ST 1-4 Nat-orig ret (nos)52-15'!E42</f>
        <v>1.7014782576665362</v>
      </c>
      <c r="F42" s="5">
        <f>'ST 5-8 Hatchery ret (nos) 52-15'!F42+'ST 1-4 Nat-orig ret (nos)52-15'!F42</f>
        <v>56.20107565365241</v>
      </c>
      <c r="G42" s="5">
        <f>'ST 5-8 Hatchery ret (nos) 52-15'!G42+'ST 1-4 Nat-orig ret (nos)52-15'!G42</f>
        <v>0.18572949999999999</v>
      </c>
      <c r="H42" s="5">
        <f>'ST 5-8 Hatchery ret (nos) 52-15'!H42+'ST 1-4 Nat-orig ret (nos)52-15'!H42</f>
        <v>3.670315</v>
      </c>
      <c r="I42" s="5">
        <f>'ST 5-8 Hatchery ret (nos) 52-15'!I42+'ST 1-4 Nat-orig ret (nos)52-15'!I42</f>
        <v>8.0486830784786534</v>
      </c>
      <c r="J42" s="5">
        <f>'ST 5-8 Hatchery ret (nos) 52-15'!J42+'ST 1-4 Nat-orig ret (nos)52-15'!J42</f>
        <v>1.117601032986409</v>
      </c>
      <c r="K42" s="5">
        <f>'ST 5-8 Hatchery ret (nos) 52-15'!K42+'ST 1-4 Nat-orig ret (nos)52-15'!K42</f>
        <v>34.292800724770643</v>
      </c>
      <c r="L42" s="5">
        <f>'ST 5-8 Hatchery ret (nos) 52-15'!L42+'ST 1-4 Nat-orig ret (nos)52-15'!L42</f>
        <v>32.216712000000001</v>
      </c>
      <c r="M42" s="5">
        <f>'ST 5-8 Hatchery ret (nos) 52-15'!M42+'ST 1-4 Nat-orig ret (nos)52-15'!M42</f>
        <v>13.994406792622884</v>
      </c>
      <c r="N42" s="5">
        <f>'ST 5-8 Hatchery ret (nos) 52-15'!N42+'ST 1-4 Nat-orig ret (nos)52-15'!N42</f>
        <v>21.900168607104455</v>
      </c>
      <c r="O42" s="5">
        <f>'ST 5-8 Hatchery ret (nos) 52-15'!O42+'ST 1-4 Nat-orig ret (nos)52-15'!O42</f>
        <v>1.6034200000000001</v>
      </c>
      <c r="P42" s="5">
        <f t="shared" si="0"/>
        <v>270.3310462149912</v>
      </c>
      <c r="Q42" s="5"/>
      <c r="R42" s="4">
        <v>1987</v>
      </c>
      <c r="S42" s="5">
        <f>'ST 5-8 Hatchery ret (nos) 52-15'!S42+0</f>
        <v>6.0109999999999999E-3</v>
      </c>
      <c r="T42" s="5">
        <f>'ST 5-8 Hatchery ret (nos) 52-15'!T42+0</f>
        <v>44.83532950344064</v>
      </c>
      <c r="U42" s="5">
        <f>'ST 5-8 Hatchery ret (nos) 52-15'!U42+'ST 1-4 Nat-orig ret (nos)52-15'!U42</f>
        <v>10.930205333384206</v>
      </c>
      <c r="V42" s="5">
        <f>'ST 5-8 Hatchery ret (nos) 52-15'!V42+'ST 1-4 Nat-orig ret (nos)52-15'!V42</f>
        <v>1.524355319007155</v>
      </c>
      <c r="W42" s="5">
        <f>'ST 5-8 Hatchery ret (nos) 52-15'!W42+'ST 1-4 Nat-orig ret (nos)52-15'!W42</f>
        <v>3.864808861966091</v>
      </c>
      <c r="X42" s="5">
        <f>'ST 5-8 Hatchery ret (nos) 52-15'!X42+'ST 1-4 Nat-orig ret (nos)52-15'!X42</f>
        <v>8.9403855578389777</v>
      </c>
      <c r="Y42" s="5">
        <f>'ST 5-8 Hatchery ret (nos) 52-15'!Y42+'ST 1-4 Nat-orig ret (nos)52-15'!Y42</f>
        <v>2.2644532656517784</v>
      </c>
      <c r="Z42" s="5">
        <f>'ST 5-8 Hatchery ret (nos) 52-15'!Z42+'ST 1-4 Nat-orig ret (nos)52-15'!Z42</f>
        <v>1.1306939495226689</v>
      </c>
      <c r="AA42" s="5">
        <f>'ST 5-8 Hatchery ret (nos) 52-15'!AA42+'ST 1-4 Nat-orig ret (nos)52-15'!AA42</f>
        <v>1.3620510000000001</v>
      </c>
      <c r="AB42" s="5">
        <f>'ST 5-8 Hatchery ret (nos) 52-15'!AB42+'ST 1-4 Nat-orig ret (nos)52-15'!AB42</f>
        <v>2.8115099999999997</v>
      </c>
      <c r="AC42" s="5">
        <f>'ST 5-8 Hatchery ret (nos) 52-15'!AC42+'ST 1-4 Nat-orig ret (nos)52-15'!AC42</f>
        <v>6.3050333904647289</v>
      </c>
      <c r="AD42" s="5">
        <f>'ST 5-8 Hatchery ret (nos) 52-15'!AD42+'ST 1-4 Nat-orig ret (nos)52-15'!AD42</f>
        <v>3.0447806151603336</v>
      </c>
      <c r="AE42" s="5">
        <f>'ST 5-8 Hatchery ret (nos) 52-15'!AE42+'ST 1-4 Nat-orig ret (nos)52-15'!AE42</f>
        <v>4.3665750167987349</v>
      </c>
      <c r="AF42" s="5">
        <f>'ST 5-8 Hatchery ret (nos) 52-15'!AF42+'ST 1-4 Nat-orig ret (nos)52-15'!AF42</f>
        <v>1.9374495493670887</v>
      </c>
      <c r="AG42" s="5">
        <f t="shared" si="1"/>
        <v>93.323642362602399</v>
      </c>
      <c r="AI42" s="4">
        <v>1987</v>
      </c>
      <c r="AJ42" s="39">
        <v>0</v>
      </c>
      <c r="AK42" s="5">
        <f>'ST 5-8 Hatchery ret (nos) 52-15'!AK42</f>
        <v>3.7200425255274386E-3</v>
      </c>
      <c r="AL42" s="5">
        <f>'ST 5-8 Hatchery ret (nos) 52-15'!AL42+'ST 1-4 Nat-orig ret (nos)52-15'!AL42</f>
        <v>0.17385290934681602</v>
      </c>
      <c r="AM42" s="5">
        <f>'ST 5-8 Hatchery ret (nos) 52-15'!AM42+'ST 1-4 Nat-orig ret (nos)52-15'!AM42</f>
        <v>4.3887924908021478</v>
      </c>
      <c r="AN42" s="5">
        <f>'ST 5-8 Hatchery ret (nos) 52-15'!AN42+'ST 1-4 Nat-orig ret (nos)52-15'!AN42</f>
        <v>2.2440850734714868</v>
      </c>
      <c r="AO42" s="5">
        <f>'ST 5-8 Hatchery ret (nos) 52-15'!AO42+'ST 1-4 Nat-orig ret (nos)52-15'!AO42</f>
        <v>30.758015</v>
      </c>
      <c r="AP42" s="5">
        <f>'ST 5-8 Hatchery ret (nos) 52-15'!AP42+'ST 1-4 Nat-orig ret (nos)52-15'!AP42</f>
        <v>3.234737</v>
      </c>
      <c r="AQ42" s="5">
        <f>'ST 5-8 Hatchery ret (nos) 52-15'!AQ42+'ST 1-4 Nat-orig ret (nos)52-15'!AQ42</f>
        <v>2.652024929664095</v>
      </c>
      <c r="AR42" s="5">
        <f>'ST 5-8 Hatchery ret (nos) 52-15'!AR42+'ST 1-4 Nat-orig ret (nos)52-15'!AR42</f>
        <v>11.513247384487606</v>
      </c>
      <c r="AS42" s="5">
        <f>'ST 5-8 Hatchery ret (nos) 52-15'!AS42+'ST 1-4 Nat-orig ret (nos)52-15'!AS42</f>
        <v>2.5800044986069963</v>
      </c>
      <c r="AT42" s="5">
        <f>'ST 5-8 Hatchery ret (nos) 52-15'!AT42+'ST 1-4 Nat-orig ret (nos)52-15'!AT42</f>
        <v>1.856611</v>
      </c>
      <c r="AU42" s="29">
        <f>'ST 5-8 Hatchery ret (nos) 52-15'!AU42+'ST 1-4 Nat-orig ret (nos)52-15'!AU42</f>
        <v>5.1320220215038788</v>
      </c>
      <c r="AV42" s="29">
        <f>'ST 5-8 Hatchery ret (nos) 52-15'!AV42+'ST 1-4 Nat-orig ret (nos)52-15'!AV42</f>
        <v>8.9677818568277381</v>
      </c>
      <c r="AW42" s="29">
        <f>'ST 5-8 Hatchery ret (nos) 52-15'!AW42+'ST 1-4 Nat-orig ret (nos)52-15'!AW42</f>
        <v>0.54842625</v>
      </c>
      <c r="AX42" s="29">
        <f t="shared" si="2"/>
        <v>74.05332045723631</v>
      </c>
      <c r="AZ42" s="5">
        <f t="shared" si="3"/>
        <v>270.3310462149912</v>
      </c>
      <c r="BA42" s="5">
        <f t="shared" si="4"/>
        <v>93.323642362602399</v>
      </c>
      <c r="BB42" s="5">
        <f t="shared" si="5"/>
        <v>74.05332045723631</v>
      </c>
      <c r="BC42" s="5">
        <f t="shared" si="6"/>
        <v>437.70800903482996</v>
      </c>
      <c r="BE42" s="66"/>
      <c r="BF42" s="66"/>
      <c r="BG42" s="66"/>
      <c r="BH42" s="66"/>
      <c r="BI42" s="66"/>
      <c r="BJ42" s="66"/>
      <c r="BK42" s="66"/>
      <c r="BL42" s="66"/>
      <c r="BM42" s="66"/>
      <c r="BN42" s="66"/>
      <c r="BO42" s="66"/>
      <c r="BP42" s="66"/>
      <c r="BQ42" s="66"/>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6"/>
      <c r="CV42" s="66"/>
      <c r="CW42" s="66"/>
      <c r="CX42" s="66"/>
      <c r="CY42" s="66"/>
      <c r="CZ42" s="66"/>
      <c r="DA42" s="66"/>
      <c r="DB42" s="66"/>
      <c r="DC42" s="66"/>
      <c r="DD42" s="66"/>
      <c r="DE42" s="66"/>
      <c r="DF42" s="66"/>
      <c r="DG42" s="66"/>
      <c r="DH42" s="66"/>
      <c r="DI42" s="66"/>
      <c r="DJ42" s="66"/>
      <c r="DK42" s="66"/>
      <c r="DL42" s="66"/>
      <c r="DM42" s="66"/>
      <c r="DN42" s="66"/>
      <c r="DO42" s="66"/>
    </row>
    <row r="43" spans="1:119" s="8" customFormat="1" ht="15">
      <c r="A43" s="4">
        <v>1988</v>
      </c>
      <c r="B43" s="39">
        <v>0</v>
      </c>
      <c r="C43" s="5">
        <f>'ST 5-8 Hatchery ret (nos) 52-15'!C43+'ST 1-4 Nat-orig ret (nos)52-15'!C43</f>
        <v>6.5787448606584142</v>
      </c>
      <c r="D43" s="5">
        <f>'ST 5-8 Hatchery ret (nos) 52-15'!D43+'ST 1-4 Nat-orig ret (nos)52-15'!D43</f>
        <v>40.769136112233426</v>
      </c>
      <c r="E43" s="5">
        <f>'ST 5-8 Hatchery ret (nos) 52-15'!E43+'ST 1-4 Nat-orig ret (nos)52-15'!E43</f>
        <v>36.363452744466493</v>
      </c>
      <c r="F43" s="5">
        <f>'ST 5-8 Hatchery ret (nos) 52-15'!F43+'ST 1-4 Nat-orig ret (nos)52-15'!F43</f>
        <v>9.476943181498994</v>
      </c>
      <c r="G43" s="5">
        <f>'ST 5-8 Hatchery ret (nos) 52-15'!G43+'ST 1-4 Nat-orig ret (nos)52-15'!G43</f>
        <v>6.5386499999999996</v>
      </c>
      <c r="H43" s="5">
        <f>'ST 5-8 Hatchery ret (nos) 52-15'!H43+'ST 1-4 Nat-orig ret (nos)52-15'!H43</f>
        <v>15.681379</v>
      </c>
      <c r="I43" s="5">
        <f>'ST 5-8 Hatchery ret (nos) 52-15'!I43+'ST 1-4 Nat-orig ret (nos)52-15'!I43</f>
        <v>19.499155000000002</v>
      </c>
      <c r="J43" s="5">
        <f>'ST 5-8 Hatchery ret (nos) 52-15'!J43+'ST 1-4 Nat-orig ret (nos)52-15'!J43</f>
        <v>2.3165442141850257</v>
      </c>
      <c r="K43" s="5">
        <f>'ST 5-8 Hatchery ret (nos) 52-15'!K43+'ST 1-4 Nat-orig ret (nos)52-15'!K43</f>
        <v>14.973461963302752</v>
      </c>
      <c r="L43" s="5">
        <f>'ST 5-8 Hatchery ret (nos) 52-15'!L43+'ST 1-4 Nat-orig ret (nos)52-15'!L43</f>
        <v>24.585274999999999</v>
      </c>
      <c r="M43" s="5">
        <f>'ST 5-8 Hatchery ret (nos) 52-15'!M43+'ST 1-4 Nat-orig ret (nos)52-15'!M43</f>
        <v>32.040585090629563</v>
      </c>
      <c r="N43" s="5">
        <f>'ST 5-8 Hatchery ret (nos) 52-15'!N43+'ST 1-4 Nat-orig ret (nos)52-15'!N43</f>
        <v>3.3345742837810355</v>
      </c>
      <c r="O43" s="5">
        <f>'ST 5-8 Hatchery ret (nos) 52-15'!O43+'ST 1-4 Nat-orig ret (nos)52-15'!O43</f>
        <v>0</v>
      </c>
      <c r="P43" s="5">
        <f t="shared" si="0"/>
        <v>212.15790145075573</v>
      </c>
      <c r="Q43" s="5"/>
      <c r="R43" s="4">
        <v>1988</v>
      </c>
      <c r="S43" s="5">
        <f>'ST 5-8 Hatchery ret (nos) 52-15'!S43+0</f>
        <v>8.8830000000000003E-3</v>
      </c>
      <c r="T43" s="5">
        <f>'ST 5-8 Hatchery ret (nos) 52-15'!T43+0</f>
        <v>52.512626145171694</v>
      </c>
      <c r="U43" s="5">
        <f>'ST 5-8 Hatchery ret (nos) 52-15'!U43+'ST 1-4 Nat-orig ret (nos)52-15'!U43</f>
        <v>12.286557640118012</v>
      </c>
      <c r="V43" s="5">
        <f>'ST 5-8 Hatchery ret (nos) 52-15'!V43+'ST 1-4 Nat-orig ret (nos)52-15'!V43</f>
        <v>1.4040705260782349</v>
      </c>
      <c r="W43" s="5">
        <f>'ST 5-8 Hatchery ret (nos) 52-15'!W43+'ST 1-4 Nat-orig ret (nos)52-15'!W43</f>
        <v>2.469676624600202</v>
      </c>
      <c r="X43" s="5">
        <f>'ST 5-8 Hatchery ret (nos) 52-15'!X43+'ST 1-4 Nat-orig ret (nos)52-15'!X43</f>
        <v>11.895323483025324</v>
      </c>
      <c r="Y43" s="5">
        <f>'ST 5-8 Hatchery ret (nos) 52-15'!Y43+'ST 1-4 Nat-orig ret (nos)52-15'!Y43</f>
        <v>2.9123617599148779</v>
      </c>
      <c r="Z43" s="5">
        <f>'ST 5-8 Hatchery ret (nos) 52-15'!Z43+'ST 1-4 Nat-orig ret (nos)52-15'!Z43</f>
        <v>2.0099930000000001</v>
      </c>
      <c r="AA43" s="5">
        <f>'ST 5-8 Hatchery ret (nos) 52-15'!AA43+'ST 1-4 Nat-orig ret (nos)52-15'!AA43</f>
        <v>2.4323000000000001</v>
      </c>
      <c r="AB43" s="5">
        <f>'ST 5-8 Hatchery ret (nos) 52-15'!AB43+'ST 1-4 Nat-orig ret (nos)52-15'!AB43</f>
        <v>3.1045120000000002</v>
      </c>
      <c r="AC43" s="5">
        <f>'ST 5-8 Hatchery ret (nos) 52-15'!AC43+'ST 1-4 Nat-orig ret (nos)52-15'!AC43</f>
        <v>6.7268937464978062</v>
      </c>
      <c r="AD43" s="5">
        <f>'ST 5-8 Hatchery ret (nos) 52-15'!AD43+'ST 1-4 Nat-orig ret (nos)52-15'!AD43</f>
        <v>5.2361386002733576</v>
      </c>
      <c r="AE43" s="5">
        <f>'ST 5-8 Hatchery ret (nos) 52-15'!AE43+'ST 1-4 Nat-orig ret (nos)52-15'!AE43</f>
        <v>6.5600885428879936</v>
      </c>
      <c r="AF43" s="5">
        <f>'ST 5-8 Hatchery ret (nos) 52-15'!AF43+'ST 1-4 Nat-orig ret (nos)52-15'!AF43</f>
        <v>2.396001</v>
      </c>
      <c r="AG43" s="5">
        <f t="shared" si="1"/>
        <v>111.95542606856748</v>
      </c>
      <c r="AI43" s="4">
        <v>1988</v>
      </c>
      <c r="AJ43" s="39">
        <v>0</v>
      </c>
      <c r="AK43" s="5">
        <f>'ST 5-8 Hatchery ret (nos) 52-15'!AK43</f>
        <v>4.1654701475212618E-3</v>
      </c>
      <c r="AL43" s="5">
        <f>'ST 5-8 Hatchery ret (nos) 52-15'!AL43+'ST 1-4 Nat-orig ret (nos)52-15'!AL43</f>
        <v>0.13486542988341732</v>
      </c>
      <c r="AM43" s="5">
        <f>'ST 5-8 Hatchery ret (nos) 52-15'!AM43+'ST 1-4 Nat-orig ret (nos)52-15'!AM43</f>
        <v>2.9617118210012658</v>
      </c>
      <c r="AN43" s="5">
        <f>'ST 5-8 Hatchery ret (nos) 52-15'!AN43+'ST 1-4 Nat-orig ret (nos)52-15'!AN43</f>
        <v>1.7359503492200308</v>
      </c>
      <c r="AO43" s="5">
        <f>'ST 5-8 Hatchery ret (nos) 52-15'!AO43+'ST 1-4 Nat-orig ret (nos)52-15'!AO43</f>
        <v>26.965807000000002</v>
      </c>
      <c r="AP43" s="5">
        <f>'ST 5-8 Hatchery ret (nos) 52-15'!AP43+'ST 1-4 Nat-orig ret (nos)52-15'!AP43</f>
        <v>1.5776140000000001</v>
      </c>
      <c r="AQ43" s="5">
        <f>'ST 5-8 Hatchery ret (nos) 52-15'!AQ43+'ST 1-4 Nat-orig ret (nos)52-15'!AQ43</f>
        <v>5.1797354872428283</v>
      </c>
      <c r="AR43" s="5">
        <f>'ST 5-8 Hatchery ret (nos) 52-15'!AR43+'ST 1-4 Nat-orig ret (nos)52-15'!AR43</f>
        <v>8.0484249999999999</v>
      </c>
      <c r="AS43" s="5">
        <f>'ST 5-8 Hatchery ret (nos) 52-15'!AS43+'ST 1-4 Nat-orig ret (nos)52-15'!AS43</f>
        <v>0.78834809590429145</v>
      </c>
      <c r="AT43" s="5">
        <f>'ST 5-8 Hatchery ret (nos) 52-15'!AT43+'ST 1-4 Nat-orig ret (nos)52-15'!AT43</f>
        <v>1.424903</v>
      </c>
      <c r="AU43" s="29">
        <f>'ST 5-8 Hatchery ret (nos) 52-15'!AU43+'ST 1-4 Nat-orig ret (nos)52-15'!AU43</f>
        <v>6.0905172471733291</v>
      </c>
      <c r="AV43" s="29">
        <f>'ST 5-8 Hatchery ret (nos) 52-15'!AV43+'ST 1-4 Nat-orig ret (nos)52-15'!AV43</f>
        <v>4.9027914109581161</v>
      </c>
      <c r="AW43" s="29">
        <f>'ST 5-8 Hatchery ret (nos) 52-15'!AW43+'ST 1-4 Nat-orig ret (nos)52-15'!AW43</f>
        <v>0.86554595000000001</v>
      </c>
      <c r="AX43" s="29">
        <f t="shared" si="2"/>
        <v>60.6803802615308</v>
      </c>
      <c r="AZ43" s="5">
        <f t="shared" si="3"/>
        <v>212.15790145075573</v>
      </c>
      <c r="BA43" s="5">
        <f t="shared" si="4"/>
        <v>111.95542606856748</v>
      </c>
      <c r="BB43" s="5">
        <f t="shared" si="5"/>
        <v>60.6803802615308</v>
      </c>
      <c r="BC43" s="5">
        <f t="shared" si="6"/>
        <v>384.79370778085399</v>
      </c>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row>
    <row r="44" spans="1:119" s="8" customFormat="1" ht="15">
      <c r="A44" s="4">
        <v>1989</v>
      </c>
      <c r="B44" s="39">
        <v>0</v>
      </c>
      <c r="C44" s="5">
        <f>'ST 5-8 Hatchery ret (nos) 52-15'!C44+'ST 1-4 Nat-orig ret (nos)52-15'!C44</f>
        <v>8.2298104615956831</v>
      </c>
      <c r="D44" s="5">
        <f>'ST 5-8 Hatchery ret (nos) 52-15'!D44+'ST 1-4 Nat-orig ret (nos)52-15'!D44</f>
        <v>105.98662546010628</v>
      </c>
      <c r="E44" s="5">
        <f>'ST 5-8 Hatchery ret (nos) 52-15'!E44+'ST 1-4 Nat-orig ret (nos)52-15'!E44</f>
        <v>1.6646399204249014</v>
      </c>
      <c r="F44" s="5">
        <f>'ST 5-8 Hatchery ret (nos) 52-15'!F44+'ST 1-4 Nat-orig ret (nos)52-15'!F44</f>
        <v>68.678769504983848</v>
      </c>
      <c r="G44" s="5">
        <f>'ST 5-8 Hatchery ret (nos) 52-15'!G44+'ST 1-4 Nat-orig ret (nos)52-15'!G44</f>
        <v>0.20452899999999999</v>
      </c>
      <c r="H44" s="5">
        <f>'ST 5-8 Hatchery ret (nos) 52-15'!H44+'ST 1-4 Nat-orig ret (nos)52-15'!H44</f>
        <v>11.570352</v>
      </c>
      <c r="I44" s="5">
        <f>'ST 5-8 Hatchery ret (nos) 52-15'!I44+'ST 1-4 Nat-orig ret (nos)52-15'!I44</f>
        <v>23.285588183466565</v>
      </c>
      <c r="J44" s="5">
        <f>'ST 5-8 Hatchery ret (nos) 52-15'!J44+'ST 1-4 Nat-orig ret (nos)52-15'!J44</f>
        <v>1.9149817472542732</v>
      </c>
      <c r="K44" s="5">
        <f>'ST 5-8 Hatchery ret (nos) 52-15'!K44+'ST 1-4 Nat-orig ret (nos)52-15'!K44</f>
        <v>27.860680559633028</v>
      </c>
      <c r="L44" s="5">
        <f>'ST 5-8 Hatchery ret (nos) 52-15'!L44+'ST 1-4 Nat-orig ret (nos)52-15'!L44</f>
        <v>89.337218000000007</v>
      </c>
      <c r="M44" s="5">
        <f>'ST 5-8 Hatchery ret (nos) 52-15'!M44+'ST 1-4 Nat-orig ret (nos)52-15'!M44</f>
        <v>14.477917272194755</v>
      </c>
      <c r="N44" s="5">
        <f>'ST 5-8 Hatchery ret (nos) 52-15'!N44+'ST 1-4 Nat-orig ret (nos)52-15'!N44</f>
        <v>9.1970796430716373</v>
      </c>
      <c r="O44" s="5">
        <f>'ST 5-8 Hatchery ret (nos) 52-15'!O44+'ST 1-4 Nat-orig ret (nos)52-15'!O44</f>
        <v>1.9777130000000001</v>
      </c>
      <c r="P44" s="5">
        <f t="shared" si="0"/>
        <v>364.38590475273094</v>
      </c>
      <c r="Q44" s="5"/>
      <c r="R44" s="4">
        <v>1989</v>
      </c>
      <c r="S44" s="5">
        <f>'ST 5-8 Hatchery ret (nos) 52-15'!S44+0</f>
        <v>9.9500000000000005E-3</v>
      </c>
      <c r="T44" s="5">
        <f>'ST 5-8 Hatchery ret (nos) 52-15'!T44+0</f>
        <v>55.618539053774207</v>
      </c>
      <c r="U44" s="5">
        <f>'ST 5-8 Hatchery ret (nos) 52-15'!U44+'ST 1-4 Nat-orig ret (nos)52-15'!U44</f>
        <v>12.476359857428026</v>
      </c>
      <c r="V44" s="5">
        <f>'ST 5-8 Hatchery ret (nos) 52-15'!V44+'ST 1-4 Nat-orig ret (nos)52-15'!V44</f>
        <v>1.0208080152803156</v>
      </c>
      <c r="W44" s="5">
        <f>'ST 5-8 Hatchery ret (nos) 52-15'!W44+'ST 1-4 Nat-orig ret (nos)52-15'!W44</f>
        <v>2.8698751443311106</v>
      </c>
      <c r="X44" s="5">
        <f>'ST 5-8 Hatchery ret (nos) 52-15'!X44+'ST 1-4 Nat-orig ret (nos)52-15'!X44</f>
        <v>9.7303378296871532</v>
      </c>
      <c r="Y44" s="5">
        <f>'ST 5-8 Hatchery ret (nos) 52-15'!Y44+'ST 1-4 Nat-orig ret (nos)52-15'!Y44</f>
        <v>1.2375482908545767</v>
      </c>
      <c r="Z44" s="5">
        <f>'ST 5-8 Hatchery ret (nos) 52-15'!Z44+'ST 1-4 Nat-orig ret (nos)52-15'!Z44</f>
        <v>1.1902629119680281</v>
      </c>
      <c r="AA44" s="5">
        <f>'ST 5-8 Hatchery ret (nos) 52-15'!AA44+'ST 1-4 Nat-orig ret (nos)52-15'!AA44</f>
        <v>1.0034000000000001</v>
      </c>
      <c r="AB44" s="5">
        <f>'ST 5-8 Hatchery ret (nos) 52-15'!AB44+'ST 1-4 Nat-orig ret (nos)52-15'!AB44</f>
        <v>1.748964</v>
      </c>
      <c r="AC44" s="5">
        <f>'ST 5-8 Hatchery ret (nos) 52-15'!AC44+'ST 1-4 Nat-orig ret (nos)52-15'!AC44</f>
        <v>2.8616759964632168</v>
      </c>
      <c r="AD44" s="5">
        <f>'ST 5-8 Hatchery ret (nos) 52-15'!AD44+'ST 1-4 Nat-orig ret (nos)52-15'!AD44</f>
        <v>2.6521396379422719</v>
      </c>
      <c r="AE44" s="5">
        <f>'ST 5-8 Hatchery ret (nos) 52-15'!AE44+'ST 1-4 Nat-orig ret (nos)52-15'!AE44</f>
        <v>5.5527386648693611</v>
      </c>
      <c r="AF44" s="5">
        <f>'ST 5-8 Hatchery ret (nos) 52-15'!AF44+'ST 1-4 Nat-orig ret (nos)52-15'!AF44</f>
        <v>1.1098599999999998</v>
      </c>
      <c r="AG44" s="5">
        <f t="shared" si="1"/>
        <v>99.082459402598275</v>
      </c>
      <c r="AI44" s="4">
        <v>1989</v>
      </c>
      <c r="AJ44" s="39">
        <v>0</v>
      </c>
      <c r="AK44" s="5">
        <f>'ST 5-8 Hatchery ret (nos) 52-15'!AK44</f>
        <v>4.7563175327260069E-3</v>
      </c>
      <c r="AL44" s="5">
        <f>'ST 5-8 Hatchery ret (nos) 52-15'!AL44+'ST 1-4 Nat-orig ret (nos)52-15'!AL44</f>
        <v>0.16290697840605009</v>
      </c>
      <c r="AM44" s="5">
        <f>'ST 5-8 Hatchery ret (nos) 52-15'!AM44+'ST 1-4 Nat-orig ret (nos)52-15'!AM44</f>
        <v>3.9297936466406242</v>
      </c>
      <c r="AN44" s="5">
        <f>'ST 5-8 Hatchery ret (nos) 52-15'!AN44+'ST 1-4 Nat-orig ret (nos)52-15'!AN44</f>
        <v>1.6143593210303915</v>
      </c>
      <c r="AO44" s="5">
        <f>'ST 5-8 Hatchery ret (nos) 52-15'!AO44+'ST 1-4 Nat-orig ret (nos)52-15'!AO44</f>
        <v>49.618806999999997</v>
      </c>
      <c r="AP44" s="5">
        <f>'ST 5-8 Hatchery ret (nos) 52-15'!AP44+'ST 1-4 Nat-orig ret (nos)52-15'!AP44</f>
        <v>2.2390289999999999</v>
      </c>
      <c r="AQ44" s="5">
        <f>'ST 5-8 Hatchery ret (nos) 52-15'!AQ44+'ST 1-4 Nat-orig ret (nos)52-15'!AQ44</f>
        <v>3.2759719834746726</v>
      </c>
      <c r="AR44" s="5">
        <f>'ST 5-8 Hatchery ret (nos) 52-15'!AR44+'ST 1-4 Nat-orig ret (nos)52-15'!AR44</f>
        <v>6.8577859999999999</v>
      </c>
      <c r="AS44" s="5">
        <f>'ST 5-8 Hatchery ret (nos) 52-15'!AS44+'ST 1-4 Nat-orig ret (nos)52-15'!AS44</f>
        <v>1.5072952471268319</v>
      </c>
      <c r="AT44" s="5">
        <f>'ST 5-8 Hatchery ret (nos) 52-15'!AT44+'ST 1-4 Nat-orig ret (nos)52-15'!AT44</f>
        <v>2.055513438332345</v>
      </c>
      <c r="AU44" s="29">
        <f>'ST 5-8 Hatchery ret (nos) 52-15'!AU44+'ST 1-4 Nat-orig ret (nos)52-15'!AU44</f>
        <v>3.7114781817010072</v>
      </c>
      <c r="AV44" s="29">
        <f>'ST 5-8 Hatchery ret (nos) 52-15'!AV44+'ST 1-4 Nat-orig ret (nos)52-15'!AV44</f>
        <v>18.996936394649964</v>
      </c>
      <c r="AW44" s="29">
        <f>'ST 5-8 Hatchery ret (nos) 52-15'!AW44+'ST 1-4 Nat-orig ret (nos)52-15'!AW44</f>
        <v>0.2765513</v>
      </c>
      <c r="AX44" s="29">
        <f t="shared" si="2"/>
        <v>94.251184808894607</v>
      </c>
      <c r="AZ44" s="5">
        <f t="shared" si="3"/>
        <v>364.38590475273094</v>
      </c>
      <c r="BA44" s="5">
        <f t="shared" si="4"/>
        <v>99.082459402598275</v>
      </c>
      <c r="BB44" s="5">
        <f t="shared" si="5"/>
        <v>94.251184808894607</v>
      </c>
      <c r="BC44" s="5">
        <f t="shared" si="6"/>
        <v>557.7195489642238</v>
      </c>
      <c r="BE44" s="66"/>
      <c r="BF44" s="66"/>
      <c r="BG44" s="66"/>
      <c r="BH44" s="66"/>
      <c r="BI44" s="66"/>
      <c r="BJ44" s="66"/>
      <c r="BK44" s="66"/>
      <c r="BL44" s="66"/>
      <c r="BM44" s="66"/>
      <c r="BN44" s="66"/>
      <c r="BO44" s="66"/>
      <c r="BP44" s="66"/>
      <c r="BQ44" s="66"/>
      <c r="BR44" s="66"/>
      <c r="BS44" s="66"/>
      <c r="BT44" s="66"/>
      <c r="BU44" s="66"/>
      <c r="BV44" s="66"/>
      <c r="BW44" s="66"/>
      <c r="BX44" s="66"/>
      <c r="BY44" s="66"/>
      <c r="BZ44" s="66"/>
      <c r="CA44" s="66"/>
      <c r="CB44" s="66"/>
      <c r="CC44" s="66"/>
      <c r="CD44" s="66"/>
      <c r="CE44" s="66"/>
      <c r="CF44" s="66"/>
      <c r="CG44" s="66"/>
      <c r="CH44" s="66"/>
      <c r="CI44" s="66"/>
      <c r="CJ44" s="66"/>
      <c r="CK44" s="66"/>
      <c r="CL44" s="66"/>
      <c r="CM44" s="66"/>
      <c r="CN44" s="66"/>
      <c r="CO44" s="66"/>
      <c r="CP44" s="66"/>
      <c r="CQ44" s="66"/>
      <c r="CR44" s="66"/>
      <c r="CS44" s="66"/>
      <c r="CT44" s="66"/>
      <c r="CU44" s="66"/>
      <c r="CV44" s="66"/>
      <c r="CW44" s="66"/>
      <c r="CX44" s="66"/>
      <c r="CY44" s="66"/>
      <c r="CZ44" s="66"/>
      <c r="DA44" s="66"/>
      <c r="DB44" s="66"/>
      <c r="DC44" s="66"/>
      <c r="DD44" s="66"/>
      <c r="DE44" s="66"/>
      <c r="DF44" s="66"/>
      <c r="DG44" s="66"/>
      <c r="DH44" s="66"/>
      <c r="DI44" s="66"/>
      <c r="DJ44" s="66"/>
      <c r="DK44" s="66"/>
      <c r="DL44" s="66"/>
      <c r="DM44" s="66"/>
      <c r="DN44" s="66"/>
      <c r="DO44" s="66"/>
    </row>
    <row r="45" spans="1:119" s="8" customFormat="1" ht="15">
      <c r="A45" s="4">
        <v>1990</v>
      </c>
      <c r="B45" s="39">
        <v>0</v>
      </c>
      <c r="C45" s="5">
        <f>'ST 5-8 Hatchery ret (nos) 52-15'!C45+'ST 1-4 Nat-orig ret (nos)52-15'!C45</f>
        <v>5.9765492769120332</v>
      </c>
      <c r="D45" s="5">
        <f>'ST 5-8 Hatchery ret (nos) 52-15'!D45+'ST 1-4 Nat-orig ret (nos)52-15'!D45</f>
        <v>76.593387671044994</v>
      </c>
      <c r="E45" s="5">
        <f>'ST 5-8 Hatchery ret (nos) 52-15'!E45+'ST 1-4 Nat-orig ret (nos)52-15'!E45</f>
        <v>28.018822154905337</v>
      </c>
      <c r="F45" s="5">
        <f>'ST 5-8 Hatchery ret (nos) 52-15'!F45+'ST 1-4 Nat-orig ret (nos)52-15'!F45</f>
        <v>27.498174666643255</v>
      </c>
      <c r="G45" s="5">
        <f>'ST 5-8 Hatchery ret (nos) 52-15'!G45+'ST 1-4 Nat-orig ret (nos)52-15'!G45</f>
        <v>5.7698090000000004</v>
      </c>
      <c r="H45" s="5">
        <f>'ST 5-8 Hatchery ret (nos) 52-15'!H45+'ST 1-4 Nat-orig ret (nos)52-15'!H45</f>
        <v>6.4476079999999998</v>
      </c>
      <c r="I45" s="5">
        <f>'ST 5-8 Hatchery ret (nos) 52-15'!I45+'ST 1-4 Nat-orig ret (nos)52-15'!I45</f>
        <v>12.720601</v>
      </c>
      <c r="J45" s="5">
        <f>'ST 5-8 Hatchery ret (nos) 52-15'!J45+'ST 1-4 Nat-orig ret (nos)52-15'!J45</f>
        <v>2.0244915752348551</v>
      </c>
      <c r="K45" s="5">
        <f>'ST 5-8 Hatchery ret (nos) 52-15'!K45+'ST 1-4 Nat-orig ret (nos)52-15'!K45</f>
        <v>48.147679192660554</v>
      </c>
      <c r="L45" s="5">
        <f>'ST 5-8 Hatchery ret (nos) 52-15'!L45+'ST 1-4 Nat-orig ret (nos)52-15'!L45</f>
        <v>56.120182</v>
      </c>
      <c r="M45" s="5">
        <f>'ST 5-8 Hatchery ret (nos) 52-15'!M45+'ST 1-4 Nat-orig ret (nos)52-15'!M45</f>
        <v>28.767996445832885</v>
      </c>
      <c r="N45" s="5">
        <f>'ST 5-8 Hatchery ret (nos) 52-15'!N45+'ST 1-4 Nat-orig ret (nos)52-15'!N45</f>
        <v>4.9502956432717582</v>
      </c>
      <c r="O45" s="5">
        <f>'ST 5-8 Hatchery ret (nos) 52-15'!O45+'ST 1-4 Nat-orig ret (nos)52-15'!O45</f>
        <v>0</v>
      </c>
      <c r="P45" s="5">
        <f t="shared" si="0"/>
        <v>303.03559662650565</v>
      </c>
      <c r="Q45" s="5"/>
      <c r="R45" s="4">
        <v>1990</v>
      </c>
      <c r="S45" s="5">
        <f>'ST 5-8 Hatchery ret (nos) 52-15'!S45+0</f>
        <v>1.4164E-2</v>
      </c>
      <c r="T45" s="5">
        <f>'ST 5-8 Hatchery ret (nos) 52-15'!T45+0</f>
        <v>69.012210839262593</v>
      </c>
      <c r="U45" s="5">
        <f>'ST 5-8 Hatchery ret (nos) 52-15'!U45+'ST 1-4 Nat-orig ret (nos)52-15'!U45</f>
        <v>10.30766345420643</v>
      </c>
      <c r="V45" s="5">
        <f>'ST 5-8 Hatchery ret (nos) 52-15'!V45+'ST 1-4 Nat-orig ret (nos)52-15'!V45</f>
        <v>1.2121465993395815</v>
      </c>
      <c r="W45" s="5">
        <f>'ST 5-8 Hatchery ret (nos) 52-15'!W45+'ST 1-4 Nat-orig ret (nos)52-15'!W45</f>
        <v>4.4387988865847925</v>
      </c>
      <c r="X45" s="5">
        <f>'ST 5-8 Hatchery ret (nos) 52-15'!X45+'ST 1-4 Nat-orig ret (nos)52-15'!X45</f>
        <v>7.2341679477804437</v>
      </c>
      <c r="Y45" s="5">
        <f>'ST 5-8 Hatchery ret (nos) 52-15'!Y45+'ST 1-4 Nat-orig ret (nos)52-15'!Y45</f>
        <v>1.8815626051191157</v>
      </c>
      <c r="Z45" s="5">
        <f>'ST 5-8 Hatchery ret (nos) 52-15'!Z45+'ST 1-4 Nat-orig ret (nos)52-15'!Z45</f>
        <v>1.0681130000000001</v>
      </c>
      <c r="AA45" s="5">
        <f>'ST 5-8 Hatchery ret (nos) 52-15'!AA45+'ST 1-4 Nat-orig ret (nos)52-15'!AA45</f>
        <v>0.81982899999999992</v>
      </c>
      <c r="AB45" s="5">
        <f>'ST 5-8 Hatchery ret (nos) 52-15'!AB45+'ST 1-4 Nat-orig ret (nos)52-15'!AB45</f>
        <v>1.439808</v>
      </c>
      <c r="AC45" s="5">
        <f>'ST 5-8 Hatchery ret (nos) 52-15'!AC45+'ST 1-4 Nat-orig ret (nos)52-15'!AC45</f>
        <v>3.4000154694490989</v>
      </c>
      <c r="AD45" s="5">
        <f>'ST 5-8 Hatchery ret (nos) 52-15'!AD45+'ST 1-4 Nat-orig ret (nos)52-15'!AD45</f>
        <v>3.745000273881776</v>
      </c>
      <c r="AE45" s="5">
        <f>'ST 5-8 Hatchery ret (nos) 52-15'!AE45+'ST 1-4 Nat-orig ret (nos)52-15'!AE45</f>
        <v>7.6252883516833254</v>
      </c>
      <c r="AF45" s="5">
        <f>'ST 5-8 Hatchery ret (nos) 52-15'!AF45+'ST 1-4 Nat-orig ret (nos)52-15'!AF45</f>
        <v>1.4090900000000002</v>
      </c>
      <c r="AG45" s="5">
        <f t="shared" si="1"/>
        <v>113.60785842730715</v>
      </c>
      <c r="AI45" s="4">
        <v>1990</v>
      </c>
      <c r="AJ45" s="39">
        <v>0</v>
      </c>
      <c r="AK45" s="5">
        <f>'ST 5-8 Hatchery ret (nos) 52-15'!AK45</f>
        <v>5.2984157545686176E-3</v>
      </c>
      <c r="AL45" s="5">
        <f>'ST 5-8 Hatchery ret (nos) 52-15'!AL45+'ST 1-4 Nat-orig ret (nos)52-15'!AL45</f>
        <v>0.13195908330355852</v>
      </c>
      <c r="AM45" s="5">
        <f>'ST 5-8 Hatchery ret (nos) 52-15'!AM45+'ST 1-4 Nat-orig ret (nos)52-15'!AM45</f>
        <v>6.533655851615924</v>
      </c>
      <c r="AN45" s="5">
        <f>'ST 5-8 Hatchery ret (nos) 52-15'!AN45+'ST 1-4 Nat-orig ret (nos)52-15'!AN45</f>
        <v>0.68343959701675083</v>
      </c>
      <c r="AO45" s="5">
        <f>'ST 5-8 Hatchery ret (nos) 52-15'!AO45+'ST 1-4 Nat-orig ret (nos)52-15'!AO45</f>
        <v>54.307512000000003</v>
      </c>
      <c r="AP45" s="5">
        <f>'ST 5-8 Hatchery ret (nos) 52-15'!AP45+'ST 1-4 Nat-orig ret (nos)52-15'!AP45</f>
        <v>3.2093129999999999</v>
      </c>
      <c r="AQ45" s="5">
        <f>'ST 5-8 Hatchery ret (nos) 52-15'!AQ45+'ST 1-4 Nat-orig ret (nos)52-15'!AQ45</f>
        <v>7.2917589973906045</v>
      </c>
      <c r="AR45" s="5">
        <f>'ST 5-8 Hatchery ret (nos) 52-15'!AR45+'ST 1-4 Nat-orig ret (nos)52-15'!AR45</f>
        <v>4.7619483843929853</v>
      </c>
      <c r="AS45" s="5">
        <f>'ST 5-8 Hatchery ret (nos) 52-15'!AS45+'ST 1-4 Nat-orig ret (nos)52-15'!AS45</f>
        <v>0.8095605037889686</v>
      </c>
      <c r="AT45" s="5">
        <f>'ST 5-8 Hatchery ret (nos) 52-15'!AT45+'ST 1-4 Nat-orig ret (nos)52-15'!AT45</f>
        <v>2.1121645815767458</v>
      </c>
      <c r="AU45" s="29">
        <f>'ST 5-8 Hatchery ret (nos) 52-15'!AU45+'ST 1-4 Nat-orig ret (nos)52-15'!AU45</f>
        <v>4.0436578255333782</v>
      </c>
      <c r="AV45" s="29">
        <f>'ST 5-8 Hatchery ret (nos) 52-15'!AV45+'ST 1-4 Nat-orig ret (nos)52-15'!AV45</f>
        <v>22.245148597879208</v>
      </c>
      <c r="AW45" s="29">
        <f>'ST 5-8 Hatchery ret (nos) 52-15'!AW45+'ST 1-4 Nat-orig ret (nos)52-15'!AW45</f>
        <v>0.25535610000000003</v>
      </c>
      <c r="AX45" s="29">
        <f t="shared" si="2"/>
        <v>106.39077293825268</v>
      </c>
      <c r="AZ45" s="5">
        <f t="shared" si="3"/>
        <v>303.03559662650565</v>
      </c>
      <c r="BA45" s="5">
        <f t="shared" si="4"/>
        <v>113.60785842730715</v>
      </c>
      <c r="BB45" s="5">
        <f t="shared" si="5"/>
        <v>106.39077293825268</v>
      </c>
      <c r="BC45" s="5">
        <f t="shared" si="6"/>
        <v>523.03422799206544</v>
      </c>
      <c r="BE45" s="66"/>
      <c r="BF45" s="66"/>
      <c r="BG45" s="66"/>
      <c r="BH45" s="66"/>
      <c r="BI45" s="66"/>
      <c r="BJ45" s="66"/>
      <c r="BK45" s="66"/>
      <c r="BL45" s="66"/>
      <c r="BM45" s="66"/>
      <c r="BN45" s="66"/>
      <c r="BO45" s="66"/>
      <c r="BP45" s="66"/>
      <c r="BQ45" s="66"/>
      <c r="BR45" s="66"/>
      <c r="BS45" s="66"/>
      <c r="BT45" s="66"/>
      <c r="BU45" s="66"/>
      <c r="BV45" s="66"/>
      <c r="BW45" s="66"/>
      <c r="BX45" s="66"/>
      <c r="BY45" s="66"/>
      <c r="BZ45" s="66"/>
      <c r="CA45" s="66"/>
      <c r="CB45" s="66"/>
      <c r="CC45" s="66"/>
      <c r="CD45" s="66"/>
      <c r="CE45" s="66"/>
      <c r="CF45" s="66"/>
      <c r="CG45" s="66"/>
      <c r="CH45" s="66"/>
      <c r="CI45" s="66"/>
      <c r="CJ45" s="66"/>
      <c r="CK45" s="66"/>
      <c r="CL45" s="66"/>
      <c r="CM45" s="66"/>
      <c r="CN45" s="66"/>
      <c r="CO45" s="66"/>
      <c r="CP45" s="66"/>
      <c r="CQ45" s="66"/>
      <c r="CR45" s="66"/>
      <c r="CS45" s="66"/>
      <c r="CT45" s="66"/>
      <c r="CU45" s="66"/>
      <c r="CV45" s="66"/>
      <c r="CW45" s="66"/>
      <c r="CX45" s="66"/>
      <c r="CY45" s="66"/>
      <c r="CZ45" s="66"/>
      <c r="DA45" s="66"/>
      <c r="DB45" s="66"/>
      <c r="DC45" s="66"/>
      <c r="DD45" s="66"/>
      <c r="DE45" s="66"/>
      <c r="DF45" s="66"/>
      <c r="DG45" s="66"/>
      <c r="DH45" s="66"/>
      <c r="DI45" s="66"/>
      <c r="DJ45" s="66"/>
      <c r="DK45" s="66"/>
      <c r="DL45" s="66"/>
      <c r="DM45" s="66"/>
      <c r="DN45" s="66"/>
      <c r="DO45" s="66"/>
    </row>
    <row r="46" spans="1:119" s="8" customFormat="1" ht="15">
      <c r="A46" s="4">
        <v>1991</v>
      </c>
      <c r="B46" s="39">
        <v>0</v>
      </c>
      <c r="C46" s="5">
        <f>'ST 5-8 Hatchery ret (nos) 52-15'!C46+'ST 1-4 Nat-orig ret (nos)52-15'!C46</f>
        <v>14.882446343252607</v>
      </c>
      <c r="D46" s="5">
        <f>'ST 5-8 Hatchery ret (nos) 52-15'!D46+'ST 1-4 Nat-orig ret (nos)52-15'!D46</f>
        <v>152.12932947737326</v>
      </c>
      <c r="E46" s="5">
        <f>'ST 5-8 Hatchery ret (nos) 52-15'!E46+'ST 1-4 Nat-orig ret (nos)52-15'!E46</f>
        <v>2.8538730802103345</v>
      </c>
      <c r="F46" s="5">
        <f>'ST 5-8 Hatchery ret (nos) 52-15'!F46+'ST 1-4 Nat-orig ret (nos)52-15'!F46</f>
        <v>97.142161770225073</v>
      </c>
      <c r="G46" s="5">
        <f>'ST 5-8 Hatchery ret (nos) 52-15'!G46+'ST 1-4 Nat-orig ret (nos)52-15'!G46</f>
        <v>0.18759200000000001</v>
      </c>
      <c r="H46" s="5">
        <f>'ST 5-8 Hatchery ret (nos) 52-15'!H46+'ST 1-4 Nat-orig ret (nos)52-15'!H46</f>
        <v>15.510728</v>
      </c>
      <c r="I46" s="5">
        <f>'ST 5-8 Hatchery ret (nos) 52-15'!I46+'ST 1-4 Nat-orig ret (nos)52-15'!I46</f>
        <v>21.617430672000044</v>
      </c>
      <c r="J46" s="5">
        <f>'ST 5-8 Hatchery ret (nos) 52-15'!J46+'ST 1-4 Nat-orig ret (nos)52-15'!J46</f>
        <v>1.4280037428075587</v>
      </c>
      <c r="K46" s="5">
        <f>'ST 5-8 Hatchery ret (nos) 52-15'!K46+'ST 1-4 Nat-orig ret (nos)52-15'!K46</f>
        <v>41.091837490825689</v>
      </c>
      <c r="L46" s="5">
        <f>'ST 5-8 Hatchery ret (nos) 52-15'!L46+'ST 1-4 Nat-orig ret (nos)52-15'!L46</f>
        <v>89.120010166567582</v>
      </c>
      <c r="M46" s="5">
        <f>'ST 5-8 Hatchery ret (nos) 52-15'!M46+'ST 1-4 Nat-orig ret (nos)52-15'!M46</f>
        <v>29.00274286694615</v>
      </c>
      <c r="N46" s="5">
        <f>'ST 5-8 Hatchery ret (nos) 52-15'!N46+'ST 1-4 Nat-orig ret (nos)52-15'!N46</f>
        <v>19.933565040538202</v>
      </c>
      <c r="O46" s="5">
        <f>'ST 5-8 Hatchery ret (nos) 52-15'!O46+'ST 1-4 Nat-orig ret (nos)52-15'!O46</f>
        <v>1.1196030000000001</v>
      </c>
      <c r="P46" s="5">
        <f t="shared" si="0"/>
        <v>486.01932365074651</v>
      </c>
      <c r="Q46" s="5"/>
      <c r="R46" s="4">
        <v>1991</v>
      </c>
      <c r="S46" s="5">
        <f>'ST 5-8 Hatchery ret (nos) 52-15'!S46+0</f>
        <v>2.1239999999999998E-2</v>
      </c>
      <c r="T46" s="5">
        <f>'ST 5-8 Hatchery ret (nos) 52-15'!T46+0</f>
        <v>60.776267402197504</v>
      </c>
      <c r="U46" s="5">
        <f>'ST 5-8 Hatchery ret (nos) 52-15'!U46+'ST 1-4 Nat-orig ret (nos)52-15'!U46</f>
        <v>11.192254613677292</v>
      </c>
      <c r="V46" s="5">
        <f>'ST 5-8 Hatchery ret (nos) 52-15'!V46+'ST 1-4 Nat-orig ret (nos)52-15'!V46</f>
        <v>1.0003968730901214</v>
      </c>
      <c r="W46" s="5">
        <f>'ST 5-8 Hatchery ret (nos) 52-15'!W46+'ST 1-4 Nat-orig ret (nos)52-15'!W46</f>
        <v>1.5912324781749876</v>
      </c>
      <c r="X46" s="5">
        <f>'ST 5-8 Hatchery ret (nos) 52-15'!X46+'ST 1-4 Nat-orig ret (nos)52-15'!X46</f>
        <v>8.452351481526863</v>
      </c>
      <c r="Y46" s="5">
        <f>'ST 5-8 Hatchery ret (nos) 52-15'!Y46+'ST 1-4 Nat-orig ret (nos)52-15'!Y46</f>
        <v>2.5882148917602019</v>
      </c>
      <c r="Z46" s="5">
        <f>'ST 5-8 Hatchery ret (nos) 52-15'!Z46+'ST 1-4 Nat-orig ret (nos)52-15'!Z46</f>
        <v>1.9844958685011826</v>
      </c>
      <c r="AA46" s="5">
        <f>'ST 5-8 Hatchery ret (nos) 52-15'!AA46+'ST 1-4 Nat-orig ret (nos)52-15'!AA46</f>
        <v>0.89093902302147399</v>
      </c>
      <c r="AB46" s="5">
        <f>'ST 5-8 Hatchery ret (nos) 52-15'!AB46+'ST 1-4 Nat-orig ret (nos)52-15'!AB46</f>
        <v>0.40966900000000001</v>
      </c>
      <c r="AC46" s="5">
        <f>'ST 5-8 Hatchery ret (nos) 52-15'!AC46+'ST 1-4 Nat-orig ret (nos)52-15'!AC46</f>
        <v>4.4717804444496734</v>
      </c>
      <c r="AD46" s="5">
        <f>'ST 5-8 Hatchery ret (nos) 52-15'!AD46+'ST 1-4 Nat-orig ret (nos)52-15'!AD46</f>
        <v>2.489703728546746</v>
      </c>
      <c r="AE46" s="5">
        <f>'ST 5-8 Hatchery ret (nos) 52-15'!AE46+'ST 1-4 Nat-orig ret (nos)52-15'!AE46</f>
        <v>8.0366242059505826</v>
      </c>
      <c r="AF46" s="5">
        <f>'ST 5-8 Hatchery ret (nos) 52-15'!AF46+'ST 1-4 Nat-orig ret (nos)52-15'!AF46</f>
        <v>1.3910439999999999</v>
      </c>
      <c r="AG46" s="5">
        <f t="shared" si="1"/>
        <v>105.29621401089662</v>
      </c>
      <c r="AI46" s="4">
        <v>1991</v>
      </c>
      <c r="AJ46" s="39">
        <v>0</v>
      </c>
      <c r="AK46" s="5">
        <f>'ST 5-8 Hatchery ret (nos) 52-15'!AK46</f>
        <v>5.8895006489796328E-3</v>
      </c>
      <c r="AL46" s="5">
        <f>'ST 5-8 Hatchery ret (nos) 52-15'!AL46+'ST 1-4 Nat-orig ret (nos)52-15'!AL46</f>
        <v>0.27834084809618109</v>
      </c>
      <c r="AM46" s="5">
        <f>'ST 5-8 Hatchery ret (nos) 52-15'!AM46+'ST 1-4 Nat-orig ret (nos)52-15'!AM46</f>
        <v>6.6546646003584478</v>
      </c>
      <c r="AN46" s="5">
        <f>'ST 5-8 Hatchery ret (nos) 52-15'!AN46+'ST 1-4 Nat-orig ret (nos)52-15'!AN46</f>
        <v>0.71632473538136698</v>
      </c>
      <c r="AO46" s="5">
        <f>'ST 5-8 Hatchery ret (nos) 52-15'!AO46+'ST 1-4 Nat-orig ret (nos)52-15'!AO46</f>
        <v>49.089877999999999</v>
      </c>
      <c r="AP46" s="5">
        <f>'ST 5-8 Hatchery ret (nos) 52-15'!AP46+'ST 1-4 Nat-orig ret (nos)52-15'!AP46</f>
        <v>3.5060060000000002</v>
      </c>
      <c r="AQ46" s="5">
        <f>'ST 5-8 Hatchery ret (nos) 52-15'!AQ46+'ST 1-4 Nat-orig ret (nos)52-15'!AQ46</f>
        <v>8.3768864868369697</v>
      </c>
      <c r="AR46" s="5">
        <f>'ST 5-8 Hatchery ret (nos) 52-15'!AR46+'ST 1-4 Nat-orig ret (nos)52-15'!AR46</f>
        <v>3.3993632975308099</v>
      </c>
      <c r="AS46" s="5">
        <f>'ST 5-8 Hatchery ret (nos) 52-15'!AS46+'ST 1-4 Nat-orig ret (nos)52-15'!AS46</f>
        <v>2.3977447696600818</v>
      </c>
      <c r="AT46" s="5">
        <f>'ST 5-8 Hatchery ret (nos) 52-15'!AT46+'ST 1-4 Nat-orig ret (nos)52-15'!AT46</f>
        <v>2.4241747477124278</v>
      </c>
      <c r="AU46" s="29">
        <f>'ST 5-8 Hatchery ret (nos) 52-15'!AU46+'ST 1-4 Nat-orig ret (nos)52-15'!AU46</f>
        <v>5.9221212764980811</v>
      </c>
      <c r="AV46" s="29">
        <f>'ST 5-8 Hatchery ret (nos) 52-15'!AV46+'ST 1-4 Nat-orig ret (nos)52-15'!AV46</f>
        <v>14.568068030061296</v>
      </c>
      <c r="AW46" s="29">
        <f>'ST 5-8 Hatchery ret (nos) 52-15'!AW46+'ST 1-4 Nat-orig ret (nos)52-15'!AW46</f>
        <v>0.26370220799999999</v>
      </c>
      <c r="AX46" s="29">
        <f t="shared" si="2"/>
        <v>97.603164500784629</v>
      </c>
      <c r="AZ46" s="5">
        <f t="shared" si="3"/>
        <v>486.01932365074651</v>
      </c>
      <c r="BA46" s="5">
        <f t="shared" si="4"/>
        <v>105.29621401089662</v>
      </c>
      <c r="BB46" s="5">
        <f t="shared" si="5"/>
        <v>97.603164500784629</v>
      </c>
      <c r="BC46" s="5">
        <f t="shared" si="6"/>
        <v>688.91870216242773</v>
      </c>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c r="CE46" s="66"/>
      <c r="CF46" s="66"/>
      <c r="CG46" s="66"/>
      <c r="CH46" s="66"/>
      <c r="CI46" s="66"/>
      <c r="CJ46" s="66"/>
      <c r="CK46" s="66"/>
      <c r="CL46" s="66"/>
      <c r="CM46" s="66"/>
      <c r="CN46" s="66"/>
      <c r="CO46" s="66"/>
      <c r="CP46" s="66"/>
      <c r="CQ46" s="66"/>
      <c r="CR46" s="66"/>
      <c r="CS46" s="66"/>
      <c r="CT46" s="66"/>
      <c r="CU46" s="66"/>
      <c r="CV46" s="66"/>
      <c r="CW46" s="66"/>
      <c r="CX46" s="66"/>
      <c r="CY46" s="66"/>
      <c r="CZ46" s="66"/>
      <c r="DA46" s="66"/>
      <c r="DB46" s="66"/>
      <c r="DC46" s="66"/>
      <c r="DD46" s="66"/>
      <c r="DE46" s="66"/>
      <c r="DF46" s="66"/>
      <c r="DG46" s="66"/>
      <c r="DH46" s="66"/>
      <c r="DI46" s="66"/>
      <c r="DJ46" s="66"/>
      <c r="DK46" s="66"/>
      <c r="DL46" s="66"/>
      <c r="DM46" s="66"/>
      <c r="DN46" s="66"/>
      <c r="DO46" s="66"/>
    </row>
    <row r="47" spans="1:119" s="8" customFormat="1" ht="15">
      <c r="A47" s="4">
        <v>1992</v>
      </c>
      <c r="B47" s="39">
        <v>0</v>
      </c>
      <c r="C47" s="5">
        <f>'ST 5-8 Hatchery ret (nos) 52-15'!C47+'ST 1-4 Nat-orig ret (nos)52-15'!C47</f>
        <v>14.9270855967446</v>
      </c>
      <c r="D47" s="5">
        <f>'ST 5-8 Hatchery ret (nos) 52-15'!D47+'ST 1-4 Nat-orig ret (nos)52-15'!D47</f>
        <v>106.74111445872451</v>
      </c>
      <c r="E47" s="5">
        <f>'ST 5-8 Hatchery ret (nos) 52-15'!E47+'ST 1-4 Nat-orig ret (nos)52-15'!E47</f>
        <v>19.310302909250996</v>
      </c>
      <c r="F47" s="5">
        <f>'ST 5-8 Hatchery ret (nos) 52-15'!F47+'ST 1-4 Nat-orig ret (nos)52-15'!F47</f>
        <v>9.9059392925016407</v>
      </c>
      <c r="G47" s="5">
        <f>'ST 5-8 Hatchery ret (nos) 52-15'!G47+'ST 1-4 Nat-orig ret (nos)52-15'!G47</f>
        <v>3.5503770000000001</v>
      </c>
      <c r="H47" s="5">
        <f>'ST 5-8 Hatchery ret (nos) 52-15'!H47+'ST 1-4 Nat-orig ret (nos)52-15'!H47</f>
        <v>16.802492999999998</v>
      </c>
      <c r="I47" s="5">
        <f>'ST 5-8 Hatchery ret (nos) 52-15'!I47+'ST 1-4 Nat-orig ret (nos)52-15'!I47</f>
        <v>7.2724480000000007</v>
      </c>
      <c r="J47" s="5">
        <f>'ST 5-8 Hatchery ret (nos) 52-15'!J47+'ST 1-4 Nat-orig ret (nos)52-15'!J47</f>
        <v>2.3970760000000002</v>
      </c>
      <c r="K47" s="5">
        <f>'ST 5-8 Hatchery ret (nos) 52-15'!K47+'ST 1-4 Nat-orig ret (nos)52-15'!K47</f>
        <v>10.319207756880733</v>
      </c>
      <c r="L47" s="5">
        <f>'ST 5-8 Hatchery ret (nos) 52-15'!L47+'ST 1-4 Nat-orig ret (nos)52-15'!L47</f>
        <v>62.135314999999999</v>
      </c>
      <c r="M47" s="5">
        <f>'ST 5-8 Hatchery ret (nos) 52-15'!M47+'ST 1-4 Nat-orig ret (nos)52-15'!M47</f>
        <v>19.625691031151685</v>
      </c>
      <c r="N47" s="5">
        <f>'ST 5-8 Hatchery ret (nos) 52-15'!N47+'ST 1-4 Nat-orig ret (nos)52-15'!N47</f>
        <v>4.2471187792835741</v>
      </c>
      <c r="O47" s="5">
        <f>'ST 5-8 Hatchery ret (nos) 52-15'!O47+'ST 1-4 Nat-orig ret (nos)52-15'!O47</f>
        <v>0</v>
      </c>
      <c r="P47" s="5">
        <f t="shared" si="0"/>
        <v>277.23416882453773</v>
      </c>
      <c r="Q47" s="5"/>
      <c r="R47" s="4">
        <v>1992</v>
      </c>
      <c r="S47" s="5">
        <f>'ST 5-8 Hatchery ret (nos) 52-15'!S47+0</f>
        <v>0.104113</v>
      </c>
      <c r="T47" s="5">
        <f>'ST 5-8 Hatchery ret (nos) 52-15'!T47+0</f>
        <v>45.925184188406277</v>
      </c>
      <c r="U47" s="5">
        <f>'ST 5-8 Hatchery ret (nos) 52-15'!U47+'ST 1-4 Nat-orig ret (nos)52-15'!U47</f>
        <v>8.893302786019083</v>
      </c>
      <c r="V47" s="5">
        <f>'ST 5-8 Hatchery ret (nos) 52-15'!V47+'ST 1-4 Nat-orig ret (nos)52-15'!V47</f>
        <v>0.81867735052404911</v>
      </c>
      <c r="W47" s="5">
        <f>'ST 5-8 Hatchery ret (nos) 52-15'!W47+'ST 1-4 Nat-orig ret (nos)52-15'!W47</f>
        <v>1.8816049073774739</v>
      </c>
      <c r="X47" s="5">
        <f>'ST 5-8 Hatchery ret (nos) 52-15'!X47+'ST 1-4 Nat-orig ret (nos)52-15'!X47</f>
        <v>7.1534838702155668</v>
      </c>
      <c r="Y47" s="5">
        <f>'ST 5-8 Hatchery ret (nos) 52-15'!Y47+'ST 1-4 Nat-orig ret (nos)52-15'!Y47</f>
        <v>2.2797999999999998</v>
      </c>
      <c r="Z47" s="5">
        <f>'ST 5-8 Hatchery ret (nos) 52-15'!Z47+'ST 1-4 Nat-orig ret (nos)52-15'!Z47</f>
        <v>1.1937500000000001</v>
      </c>
      <c r="AA47" s="5">
        <f>'ST 5-8 Hatchery ret (nos) 52-15'!AA47+'ST 1-4 Nat-orig ret (nos)52-15'!AA47</f>
        <v>0.98668800000000001</v>
      </c>
      <c r="AB47" s="5">
        <f>'ST 5-8 Hatchery ret (nos) 52-15'!AB47+'ST 1-4 Nat-orig ret (nos)52-15'!AB47</f>
        <v>0.62227900000000003</v>
      </c>
      <c r="AC47" s="5">
        <f>'ST 5-8 Hatchery ret (nos) 52-15'!AC47+'ST 1-4 Nat-orig ret (nos)52-15'!AC47</f>
        <v>7.7690890741274323</v>
      </c>
      <c r="AD47" s="5">
        <f>'ST 5-8 Hatchery ret (nos) 52-15'!AD47+'ST 1-4 Nat-orig ret (nos)52-15'!AD47</f>
        <v>1.6741774619108938</v>
      </c>
      <c r="AE47" s="5">
        <f>'ST 5-8 Hatchery ret (nos) 52-15'!AE47+'ST 1-4 Nat-orig ret (nos)52-15'!AE47</f>
        <v>10.965530849846123</v>
      </c>
      <c r="AF47" s="5">
        <f>'ST 5-8 Hatchery ret (nos) 52-15'!AF47+'ST 1-4 Nat-orig ret (nos)52-15'!AF47</f>
        <v>2.1446130000000001</v>
      </c>
      <c r="AG47" s="5">
        <f t="shared" si="1"/>
        <v>92.412293488426897</v>
      </c>
      <c r="AI47" s="4">
        <v>1992</v>
      </c>
      <c r="AJ47" s="39">
        <v>0</v>
      </c>
      <c r="AK47" s="5">
        <f>'ST 5-8 Hatchery ret (nos) 52-15'!AK47</f>
        <v>6.3999999788429129E-3</v>
      </c>
      <c r="AL47" s="5">
        <f>'ST 5-8 Hatchery ret (nos) 52-15'!AL47+'ST 1-4 Nat-orig ret (nos)52-15'!AL47</f>
        <v>0.29079100000000002</v>
      </c>
      <c r="AM47" s="5">
        <f>'ST 5-8 Hatchery ret (nos) 52-15'!AM47+'ST 1-4 Nat-orig ret (nos)52-15'!AM47</f>
        <v>5.9464980000000001</v>
      </c>
      <c r="AN47" s="5">
        <f>'ST 5-8 Hatchery ret (nos) 52-15'!AN47+'ST 1-4 Nat-orig ret (nos)52-15'!AN47</f>
        <v>2.1716799999999998</v>
      </c>
      <c r="AO47" s="5">
        <f>'ST 5-8 Hatchery ret (nos) 52-15'!AO47+'ST 1-4 Nat-orig ret (nos)52-15'!AO47</f>
        <v>52.805005999999999</v>
      </c>
      <c r="AP47" s="5">
        <f>'ST 5-8 Hatchery ret (nos) 52-15'!AP47+'ST 1-4 Nat-orig ret (nos)52-15'!AP47</f>
        <v>2.3767179999999999</v>
      </c>
      <c r="AQ47" s="5">
        <f>'ST 5-8 Hatchery ret (nos) 52-15'!AQ47+'ST 1-4 Nat-orig ret (nos)52-15'!AQ47</f>
        <v>6.274778649311914</v>
      </c>
      <c r="AR47" s="5">
        <f>'ST 5-8 Hatchery ret (nos) 52-15'!AR47+'ST 1-4 Nat-orig ret (nos)52-15'!AR47</f>
        <v>10.403929999999999</v>
      </c>
      <c r="AS47" s="5">
        <f>'ST 5-8 Hatchery ret (nos) 52-15'!AS47+'ST 1-4 Nat-orig ret (nos)52-15'!AS47</f>
        <v>2.8266994790997413</v>
      </c>
      <c r="AT47" s="5">
        <f>'ST 5-8 Hatchery ret (nos) 52-15'!AT47+'ST 1-4 Nat-orig ret (nos)52-15'!AT47</f>
        <v>2.499717</v>
      </c>
      <c r="AU47" s="29">
        <f>'ST 5-8 Hatchery ret (nos) 52-15'!AU47+'ST 1-4 Nat-orig ret (nos)52-15'!AU47</f>
        <v>7.8444120490569569</v>
      </c>
      <c r="AV47" s="29">
        <f>'ST 5-8 Hatchery ret (nos) 52-15'!AV47+'ST 1-4 Nat-orig ret (nos)52-15'!AV47</f>
        <v>8.8633666399551725</v>
      </c>
      <c r="AW47" s="29">
        <f>'ST 5-8 Hatchery ret (nos) 52-15'!AW47+'ST 1-4 Nat-orig ret (nos)52-15'!AW47</f>
        <v>0.364174412</v>
      </c>
      <c r="AX47" s="29">
        <f t="shared" si="2"/>
        <v>102.67417122940263</v>
      </c>
      <c r="AZ47" s="5">
        <f t="shared" si="3"/>
        <v>277.23416882453773</v>
      </c>
      <c r="BA47" s="5">
        <f t="shared" si="4"/>
        <v>92.412293488426897</v>
      </c>
      <c r="BB47" s="5">
        <f t="shared" si="5"/>
        <v>102.67417122940263</v>
      </c>
      <c r="BC47" s="5">
        <f t="shared" si="6"/>
        <v>472.32063354236726</v>
      </c>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c r="CJ47" s="66"/>
      <c r="CK47" s="66"/>
      <c r="CL47" s="66"/>
      <c r="CM47" s="66"/>
      <c r="CN47" s="66"/>
      <c r="CO47" s="66"/>
      <c r="CP47" s="66"/>
      <c r="CQ47" s="66"/>
      <c r="CR47" s="66"/>
      <c r="CS47" s="66"/>
      <c r="CT47" s="66"/>
      <c r="CU47" s="66"/>
      <c r="CV47" s="66"/>
      <c r="CW47" s="66"/>
      <c r="CX47" s="66"/>
      <c r="CY47" s="66"/>
      <c r="CZ47" s="66"/>
      <c r="DA47" s="66"/>
      <c r="DB47" s="66"/>
      <c r="DC47" s="66"/>
      <c r="DD47" s="66"/>
      <c r="DE47" s="66"/>
      <c r="DF47" s="66"/>
      <c r="DG47" s="66"/>
      <c r="DH47" s="66"/>
      <c r="DI47" s="66"/>
      <c r="DJ47" s="66"/>
      <c r="DK47" s="66"/>
      <c r="DL47" s="66"/>
      <c r="DM47" s="66"/>
      <c r="DN47" s="66"/>
      <c r="DO47" s="66"/>
    </row>
    <row r="48" spans="1:119" s="8" customFormat="1" ht="15">
      <c r="A48" s="4">
        <v>1993</v>
      </c>
      <c r="B48" s="39">
        <v>0</v>
      </c>
      <c r="C48" s="5">
        <f>'ST 5-8 Hatchery ret (nos) 52-15'!C48+'ST 1-4 Nat-orig ret (nos)52-15'!C48</f>
        <v>17.878769513367928</v>
      </c>
      <c r="D48" s="5">
        <f>'ST 5-8 Hatchery ret (nos) 52-15'!D48+'ST 1-4 Nat-orig ret (nos)52-15'!D48</f>
        <v>121.33012690422338</v>
      </c>
      <c r="E48" s="5">
        <f>'ST 5-8 Hatchery ret (nos) 52-15'!E48+'ST 1-4 Nat-orig ret (nos)52-15'!E48</f>
        <v>0.5899526027519304</v>
      </c>
      <c r="F48" s="5">
        <f>'ST 5-8 Hatchery ret (nos) 52-15'!F48+'ST 1-4 Nat-orig ret (nos)52-15'!F48</f>
        <v>69.665397766166251</v>
      </c>
      <c r="G48" s="5">
        <f>'ST 5-8 Hatchery ret (nos) 52-15'!G48+'ST 1-4 Nat-orig ret (nos)52-15'!G48</f>
        <v>0.96768699999999996</v>
      </c>
      <c r="H48" s="5">
        <f>'ST 5-8 Hatchery ret (nos) 52-15'!H48+'ST 1-4 Nat-orig ret (nos)52-15'!H48</f>
        <v>16.615617</v>
      </c>
      <c r="I48" s="5">
        <f>'ST 5-8 Hatchery ret (nos) 52-15'!I48+'ST 1-4 Nat-orig ret (nos)52-15'!I48</f>
        <v>39.472219000000003</v>
      </c>
      <c r="J48" s="5">
        <f>'ST 5-8 Hatchery ret (nos) 52-15'!J48+'ST 1-4 Nat-orig ret (nos)52-15'!J48</f>
        <v>2.3087550000000001</v>
      </c>
      <c r="K48" s="5">
        <f>'ST 5-8 Hatchery ret (nos) 52-15'!K48+'ST 1-4 Nat-orig ret (nos)52-15'!K48</f>
        <v>8.3892382706422026</v>
      </c>
      <c r="L48" s="5">
        <f>'ST 5-8 Hatchery ret (nos) 52-15'!L48+'ST 1-4 Nat-orig ret (nos)52-15'!L48</f>
        <v>87.017312000000004</v>
      </c>
      <c r="M48" s="5">
        <f>'ST 5-8 Hatchery ret (nos) 52-15'!M48+'ST 1-4 Nat-orig ret (nos)52-15'!M48</f>
        <v>7.5587709450192175</v>
      </c>
      <c r="N48" s="5">
        <f>'ST 5-8 Hatchery ret (nos) 52-15'!N48+'ST 1-4 Nat-orig ret (nos)52-15'!N48</f>
        <v>25.677347941494308</v>
      </c>
      <c r="O48" s="5">
        <f>'ST 5-8 Hatchery ret (nos) 52-15'!O48+'ST 1-4 Nat-orig ret (nos)52-15'!O48</f>
        <v>1.1212739999999999</v>
      </c>
      <c r="P48" s="5">
        <f t="shared" si="0"/>
        <v>398.59246794366521</v>
      </c>
      <c r="Q48" s="5"/>
      <c r="R48" s="4">
        <v>1993</v>
      </c>
      <c r="S48" s="5">
        <f>'ST 5-8 Hatchery ret (nos) 52-15'!S48+0</f>
        <v>9.4926999999999997E-2</v>
      </c>
      <c r="T48" s="5">
        <f>'ST 5-8 Hatchery ret (nos) 52-15'!T48+0</f>
        <v>62.667717218712518</v>
      </c>
      <c r="U48" s="5">
        <f>'ST 5-8 Hatchery ret (nos) 52-15'!U48+'ST 1-4 Nat-orig ret (nos)52-15'!U48</f>
        <v>22.925490341460797</v>
      </c>
      <c r="V48" s="5">
        <f>'ST 5-8 Hatchery ret (nos) 52-15'!V48+'ST 1-4 Nat-orig ret (nos)52-15'!V48</f>
        <v>1.0301211119738445</v>
      </c>
      <c r="W48" s="5">
        <f>'ST 5-8 Hatchery ret (nos) 52-15'!W48+'ST 1-4 Nat-orig ret (nos)52-15'!W48</f>
        <v>2.1431596524199144</v>
      </c>
      <c r="X48" s="5">
        <f>'ST 5-8 Hatchery ret (nos) 52-15'!X48+'ST 1-4 Nat-orig ret (nos)52-15'!X48</f>
        <v>5.1146878123229227</v>
      </c>
      <c r="Y48" s="5">
        <f>'ST 5-8 Hatchery ret (nos) 52-15'!Y48+'ST 1-4 Nat-orig ret (nos)52-15'!Y48</f>
        <v>1.606293</v>
      </c>
      <c r="Z48" s="5">
        <f>'ST 5-8 Hatchery ret (nos) 52-15'!Z48+'ST 1-4 Nat-orig ret (nos)52-15'!Z48</f>
        <v>0.81284900000000004</v>
      </c>
      <c r="AA48" s="5">
        <f>'ST 5-8 Hatchery ret (nos) 52-15'!AA48+'ST 1-4 Nat-orig ret (nos)52-15'!AA48</f>
        <v>0.409692</v>
      </c>
      <c r="AB48" s="5">
        <f>'ST 5-8 Hatchery ret (nos) 52-15'!AB48+'ST 1-4 Nat-orig ret (nos)52-15'!AB48</f>
        <v>1.5436480000000001</v>
      </c>
      <c r="AC48" s="5">
        <f>'ST 5-8 Hatchery ret (nos) 52-15'!AC48+'ST 1-4 Nat-orig ret (nos)52-15'!AC48</f>
        <v>10.479693904078527</v>
      </c>
      <c r="AD48" s="5">
        <f>'ST 5-8 Hatchery ret (nos) 52-15'!AD48+'ST 1-4 Nat-orig ret (nos)52-15'!AD48</f>
        <v>2.2871869388488504</v>
      </c>
      <c r="AE48" s="5">
        <f>'ST 5-8 Hatchery ret (nos) 52-15'!AE48+'ST 1-4 Nat-orig ret (nos)52-15'!AE48</f>
        <v>10.161805138319894</v>
      </c>
      <c r="AF48" s="5">
        <f>'ST 5-8 Hatchery ret (nos) 52-15'!AF48+'ST 1-4 Nat-orig ret (nos)52-15'!AF48</f>
        <v>1.541817</v>
      </c>
      <c r="AG48" s="5">
        <f t="shared" si="1"/>
        <v>122.81908811813726</v>
      </c>
      <c r="AI48" s="4">
        <v>1993</v>
      </c>
      <c r="AJ48" s="39">
        <v>0</v>
      </c>
      <c r="AK48" s="5">
        <f>'ST 5-8 Hatchery ret (nos) 52-15'!AK48</f>
        <v>6.9999999856037451E-3</v>
      </c>
      <c r="AL48" s="5">
        <f>'ST 5-8 Hatchery ret (nos) 52-15'!AL48+'ST 1-4 Nat-orig ret (nos)52-15'!AL48</f>
        <v>0.41483001371962641</v>
      </c>
      <c r="AM48" s="5">
        <f>'ST 5-8 Hatchery ret (nos) 52-15'!AM48+'ST 1-4 Nat-orig ret (nos)52-15'!AM48</f>
        <v>6.8672766488463104</v>
      </c>
      <c r="AN48" s="5">
        <f>'ST 5-8 Hatchery ret (nos) 52-15'!AN48+'ST 1-4 Nat-orig ret (nos)52-15'!AN48</f>
        <v>3.7218093374340628</v>
      </c>
      <c r="AO48" s="5">
        <f>'ST 5-8 Hatchery ret (nos) 52-15'!AO48+'ST 1-4 Nat-orig ret (nos)52-15'!AO48</f>
        <v>61.338169999999998</v>
      </c>
      <c r="AP48" s="5">
        <f>'ST 5-8 Hatchery ret (nos) 52-15'!AP48+'ST 1-4 Nat-orig ret (nos)52-15'!AP48</f>
        <v>2.9468429999999999</v>
      </c>
      <c r="AQ48" s="5">
        <f>'ST 5-8 Hatchery ret (nos) 52-15'!AQ48+'ST 1-4 Nat-orig ret (nos)52-15'!AQ48</f>
        <v>5.3709007527575334</v>
      </c>
      <c r="AR48" s="5">
        <f>'ST 5-8 Hatchery ret (nos) 52-15'!AR48+'ST 1-4 Nat-orig ret (nos)52-15'!AR48</f>
        <v>6.1695340000000005</v>
      </c>
      <c r="AS48" s="5">
        <f>'ST 5-8 Hatchery ret (nos) 52-15'!AS48+'ST 1-4 Nat-orig ret (nos)52-15'!AS48</f>
        <v>2.7675906140681898</v>
      </c>
      <c r="AT48" s="5">
        <f>'ST 5-8 Hatchery ret (nos) 52-15'!AT48+'ST 1-4 Nat-orig ret (nos)52-15'!AT48</f>
        <v>3.7017439999999997</v>
      </c>
      <c r="AU48" s="29">
        <f>'ST 5-8 Hatchery ret (nos) 52-15'!AU48+'ST 1-4 Nat-orig ret (nos)52-15'!AU48</f>
        <v>7.2518397448502414</v>
      </c>
      <c r="AV48" s="29">
        <f>'ST 5-8 Hatchery ret (nos) 52-15'!AV48+'ST 1-4 Nat-orig ret (nos)52-15'!AV48</f>
        <v>27.864953154362645</v>
      </c>
      <c r="AW48" s="29">
        <f>'ST 5-8 Hatchery ret (nos) 52-15'!AW48+'ST 1-4 Nat-orig ret (nos)52-15'!AW48</f>
        <v>0.37085779000000002</v>
      </c>
      <c r="AX48" s="29">
        <f t="shared" si="2"/>
        <v>128.79334905602423</v>
      </c>
      <c r="AZ48" s="5">
        <f t="shared" si="3"/>
        <v>398.59246794366521</v>
      </c>
      <c r="BA48" s="5">
        <f t="shared" si="4"/>
        <v>122.81908811813726</v>
      </c>
      <c r="BB48" s="5">
        <f t="shared" si="5"/>
        <v>128.79334905602423</v>
      </c>
      <c r="BC48" s="5">
        <f t="shared" si="6"/>
        <v>650.20490511782668</v>
      </c>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6"/>
      <c r="CI48" s="66"/>
      <c r="CJ48" s="66"/>
      <c r="CK48" s="66"/>
      <c r="CL48" s="66"/>
      <c r="CM48" s="66"/>
      <c r="CN48" s="66"/>
      <c r="CO48" s="66"/>
      <c r="CP48" s="66"/>
      <c r="CQ48" s="66"/>
      <c r="CR48" s="66"/>
      <c r="CS48" s="66"/>
      <c r="CT48" s="66"/>
      <c r="CU48" s="66"/>
      <c r="CV48" s="66"/>
      <c r="CW48" s="66"/>
      <c r="CX48" s="66"/>
      <c r="CY48" s="66"/>
      <c r="CZ48" s="66"/>
      <c r="DA48" s="66"/>
      <c r="DB48" s="66"/>
      <c r="DC48" s="66"/>
      <c r="DD48" s="66"/>
      <c r="DE48" s="66"/>
      <c r="DF48" s="66"/>
      <c r="DG48" s="66"/>
      <c r="DH48" s="66"/>
      <c r="DI48" s="66"/>
      <c r="DJ48" s="66"/>
      <c r="DK48" s="66"/>
      <c r="DL48" s="66"/>
      <c r="DM48" s="66"/>
      <c r="DN48" s="66"/>
      <c r="DO48" s="66"/>
    </row>
    <row r="49" spans="1:119" s="8" customFormat="1" ht="15">
      <c r="A49" s="4">
        <v>1994</v>
      </c>
      <c r="B49" s="39">
        <v>0</v>
      </c>
      <c r="C49" s="5">
        <f>'ST 5-8 Hatchery ret (nos) 52-15'!C49+'ST 1-4 Nat-orig ret (nos)52-15'!C49</f>
        <v>22.166410253323281</v>
      </c>
      <c r="D49" s="5">
        <f>'ST 5-8 Hatchery ret (nos) 52-15'!D49+'ST 1-4 Nat-orig ret (nos)52-15'!D49</f>
        <v>127.99318704792995</v>
      </c>
      <c r="E49" s="5">
        <f>'ST 5-8 Hatchery ret (nos) 52-15'!E49+'ST 1-4 Nat-orig ret (nos)52-15'!E49</f>
        <v>108.51186489105861</v>
      </c>
      <c r="F49" s="5">
        <f>'ST 5-8 Hatchery ret (nos) 52-15'!F49+'ST 1-4 Nat-orig ret (nos)52-15'!F49</f>
        <v>21.174333361685235</v>
      </c>
      <c r="G49" s="5">
        <f>'ST 5-8 Hatchery ret (nos) 52-15'!G49+'ST 1-4 Nat-orig ret (nos)52-15'!G49</f>
        <v>8.4359339999999996</v>
      </c>
      <c r="H49" s="5">
        <f>'ST 5-8 Hatchery ret (nos) 52-15'!H49+'ST 1-4 Nat-orig ret (nos)52-15'!H49</f>
        <v>12.651363</v>
      </c>
      <c r="I49" s="5">
        <f>'ST 5-8 Hatchery ret (nos) 52-15'!I49+'ST 1-4 Nat-orig ret (nos)52-15'!I49</f>
        <v>12.729678999999999</v>
      </c>
      <c r="J49" s="5">
        <f>'ST 5-8 Hatchery ret (nos) 52-15'!J49+'ST 1-4 Nat-orig ret (nos)52-15'!J49</f>
        <v>3.505077</v>
      </c>
      <c r="K49" s="5">
        <f>'ST 5-8 Hatchery ret (nos) 52-15'!K49+'ST 1-4 Nat-orig ret (nos)52-15'!K49</f>
        <v>36.918235633027521</v>
      </c>
      <c r="L49" s="5">
        <f>'ST 5-8 Hatchery ret (nos) 52-15'!L49+'ST 1-4 Nat-orig ret (nos)52-15'!L49</f>
        <v>91.906497000000002</v>
      </c>
      <c r="M49" s="5">
        <f>'ST 5-8 Hatchery ret (nos) 52-15'!M49+'ST 1-4 Nat-orig ret (nos)52-15'!M49</f>
        <v>5.5452525555102889</v>
      </c>
      <c r="N49" s="5">
        <f>'ST 5-8 Hatchery ret (nos) 52-15'!N49+'ST 1-4 Nat-orig ret (nos)52-15'!N49</f>
        <v>2.2108252566118218</v>
      </c>
      <c r="O49" s="5">
        <f>'ST 5-8 Hatchery ret (nos) 52-15'!O49+'ST 1-4 Nat-orig ret (nos)52-15'!O49</f>
        <v>0</v>
      </c>
      <c r="P49" s="5">
        <f t="shared" si="0"/>
        <v>453.74865899914664</v>
      </c>
      <c r="Q49" s="5"/>
      <c r="R49" s="4">
        <v>1994</v>
      </c>
      <c r="S49" s="5">
        <f>'ST 5-8 Hatchery ret (nos) 52-15'!S49+0</f>
        <v>0.102885</v>
      </c>
      <c r="T49" s="5">
        <f>'ST 5-8 Hatchery ret (nos) 52-15'!T49+0</f>
        <v>63.81875619255684</v>
      </c>
      <c r="U49" s="5">
        <f>'ST 5-8 Hatchery ret (nos) 52-15'!U49+'ST 1-4 Nat-orig ret (nos)52-15'!U49</f>
        <v>21.285022797382492</v>
      </c>
      <c r="V49" s="5">
        <f>'ST 5-8 Hatchery ret (nos) 52-15'!V49+'ST 1-4 Nat-orig ret (nos)52-15'!V49</f>
        <v>1.7058098040774035</v>
      </c>
      <c r="W49" s="5">
        <f>'ST 5-8 Hatchery ret (nos) 52-15'!W49+'ST 1-4 Nat-orig ret (nos)52-15'!W49</f>
        <v>3.6502796305841763</v>
      </c>
      <c r="X49" s="5">
        <f>'ST 5-8 Hatchery ret (nos) 52-15'!X49+'ST 1-4 Nat-orig ret (nos)52-15'!X49</f>
        <v>9.0776088807646662</v>
      </c>
      <c r="Y49" s="5">
        <f>'ST 5-8 Hatchery ret (nos) 52-15'!Y49+'ST 1-4 Nat-orig ret (nos)52-15'!Y49</f>
        <v>3.245546</v>
      </c>
      <c r="Z49" s="5">
        <f>'ST 5-8 Hatchery ret (nos) 52-15'!Z49+'ST 1-4 Nat-orig ret (nos)52-15'!Z49</f>
        <v>1.1207199999999999</v>
      </c>
      <c r="AA49" s="5">
        <f>'ST 5-8 Hatchery ret (nos) 52-15'!AA49+'ST 1-4 Nat-orig ret (nos)52-15'!AA49</f>
        <v>0.95700099999999999</v>
      </c>
      <c r="AB49" s="5">
        <f>'ST 5-8 Hatchery ret (nos) 52-15'!AB49+'ST 1-4 Nat-orig ret (nos)52-15'!AB49</f>
        <v>1.465997</v>
      </c>
      <c r="AC49" s="5">
        <f>'ST 5-8 Hatchery ret (nos) 52-15'!AC49+'ST 1-4 Nat-orig ret (nos)52-15'!AC49</f>
        <v>13.88871212957801</v>
      </c>
      <c r="AD49" s="5">
        <f>'ST 5-8 Hatchery ret (nos) 52-15'!AD49+'ST 1-4 Nat-orig ret (nos)52-15'!AD49</f>
        <v>2.8280275151828294</v>
      </c>
      <c r="AE49" s="5">
        <f>'ST 5-8 Hatchery ret (nos) 52-15'!AE49+'ST 1-4 Nat-orig ret (nos)52-15'!AE49</f>
        <v>11.63532445233292</v>
      </c>
      <c r="AF49" s="5">
        <f>'ST 5-8 Hatchery ret (nos) 52-15'!AF49+'ST 1-4 Nat-orig ret (nos)52-15'!AF49</f>
        <v>2.6371799999999999</v>
      </c>
      <c r="AG49" s="5">
        <f t="shared" si="1"/>
        <v>137.41887040245936</v>
      </c>
      <c r="AI49" s="4">
        <v>1994</v>
      </c>
      <c r="AJ49" s="39">
        <v>0</v>
      </c>
      <c r="AK49" s="5">
        <f>'ST 5-8 Hatchery ret (nos) 52-15'!AK49</f>
        <v>7.5999999928018725E-3</v>
      </c>
      <c r="AL49" s="5">
        <f>'ST 5-8 Hatchery ret (nos) 52-15'!AL49+'ST 1-4 Nat-orig ret (nos)52-15'!AL49</f>
        <v>0.3308835469471661</v>
      </c>
      <c r="AM49" s="5">
        <f>'ST 5-8 Hatchery ret (nos) 52-15'!AM49+'ST 1-4 Nat-orig ret (nos)52-15'!AM49</f>
        <v>6.052779156152388</v>
      </c>
      <c r="AN49" s="5">
        <f>'ST 5-8 Hatchery ret (nos) 52-15'!AN49+'ST 1-4 Nat-orig ret (nos)52-15'!AN49</f>
        <v>3.1846872969004463</v>
      </c>
      <c r="AO49" s="5">
        <f>'ST 5-8 Hatchery ret (nos) 52-15'!AO49+'ST 1-4 Nat-orig ret (nos)52-15'!AO49</f>
        <v>57.552970999999999</v>
      </c>
      <c r="AP49" s="5">
        <f>'ST 5-8 Hatchery ret (nos) 52-15'!AP49+'ST 1-4 Nat-orig ret (nos)52-15'!AP49</f>
        <v>3.0675539999999999</v>
      </c>
      <c r="AQ49" s="5">
        <f>'ST 5-8 Hatchery ret (nos) 52-15'!AQ49+'ST 1-4 Nat-orig ret (nos)52-15'!AQ49</f>
        <v>5.8129385760161352</v>
      </c>
      <c r="AR49" s="5">
        <f>'ST 5-8 Hatchery ret (nos) 52-15'!AR49+'ST 1-4 Nat-orig ret (nos)52-15'!AR49</f>
        <v>5.1677289999999996</v>
      </c>
      <c r="AS49" s="5">
        <f>'ST 5-8 Hatchery ret (nos) 52-15'!AS49+'ST 1-4 Nat-orig ret (nos)52-15'!AS49</f>
        <v>2.4434691624751377</v>
      </c>
      <c r="AT49" s="5">
        <f>'ST 5-8 Hatchery ret (nos) 52-15'!AT49+'ST 1-4 Nat-orig ret (nos)52-15'!AT49</f>
        <v>2.400922</v>
      </c>
      <c r="AU49" s="29">
        <f>'ST 5-8 Hatchery ret (nos) 52-15'!AU49+'ST 1-4 Nat-orig ret (nos)52-15'!AU49</f>
        <v>3.7585384968204316</v>
      </c>
      <c r="AV49" s="29">
        <f>'ST 5-8 Hatchery ret (nos) 52-15'!AV49+'ST 1-4 Nat-orig ret (nos)52-15'!AV49</f>
        <v>17.405549205030205</v>
      </c>
      <c r="AW49" s="29">
        <f>'ST 5-8 Hatchery ret (nos) 52-15'!AW49+'ST 1-4 Nat-orig ret (nos)52-15'!AW49</f>
        <v>0.21709283600000001</v>
      </c>
      <c r="AX49" s="29">
        <f t="shared" si="2"/>
        <v>107.40271427633471</v>
      </c>
      <c r="AZ49" s="5">
        <f t="shared" si="3"/>
        <v>453.74865899914664</v>
      </c>
      <c r="BA49" s="5">
        <f t="shared" si="4"/>
        <v>137.41887040245936</v>
      </c>
      <c r="BB49" s="5">
        <f t="shared" si="5"/>
        <v>107.40271427633471</v>
      </c>
      <c r="BC49" s="5">
        <f t="shared" si="6"/>
        <v>698.57024367794065</v>
      </c>
      <c r="BE49" s="66"/>
      <c r="BF49" s="66"/>
      <c r="BG49" s="66"/>
      <c r="BH49" s="66"/>
      <c r="BI49" s="66"/>
      <c r="BJ49" s="66"/>
      <c r="BK49" s="66"/>
      <c r="BL49" s="66"/>
      <c r="BM49" s="66"/>
      <c r="BN49" s="66"/>
      <c r="BO49" s="66"/>
      <c r="BP49" s="66"/>
      <c r="BQ49" s="66"/>
      <c r="BR49" s="66"/>
      <c r="BS49" s="66"/>
      <c r="BT49" s="66"/>
      <c r="BU49" s="66"/>
      <c r="BV49" s="66"/>
      <c r="BW49" s="66"/>
      <c r="BX49" s="66"/>
      <c r="BY49" s="66"/>
      <c r="BZ49" s="66"/>
      <c r="CA49" s="66"/>
      <c r="CB49" s="66"/>
      <c r="CC49" s="66"/>
      <c r="CD49" s="66"/>
      <c r="CE49" s="66"/>
      <c r="CF49" s="66"/>
      <c r="CG49" s="66"/>
      <c r="CH49" s="66"/>
      <c r="CI49" s="66"/>
      <c r="CJ49" s="66"/>
      <c r="CK49" s="66"/>
      <c r="CL49" s="66"/>
      <c r="CM49" s="66"/>
      <c r="CN49" s="66"/>
      <c r="CO49" s="66"/>
      <c r="CP49" s="66"/>
      <c r="CQ49" s="66"/>
      <c r="CR49" s="66"/>
      <c r="CS49" s="66"/>
      <c r="CT49" s="66"/>
      <c r="CU49" s="66"/>
      <c r="CV49" s="66"/>
      <c r="CW49" s="66"/>
      <c r="CX49" s="66"/>
      <c r="CY49" s="66"/>
      <c r="CZ49" s="66"/>
      <c r="DA49" s="66"/>
      <c r="DB49" s="66"/>
      <c r="DC49" s="66"/>
      <c r="DD49" s="66"/>
      <c r="DE49" s="66"/>
      <c r="DF49" s="66"/>
      <c r="DG49" s="66"/>
      <c r="DH49" s="66"/>
      <c r="DI49" s="66"/>
      <c r="DJ49" s="66"/>
      <c r="DK49" s="66"/>
      <c r="DL49" s="66"/>
      <c r="DM49" s="66"/>
      <c r="DN49" s="66"/>
      <c r="DO49" s="66"/>
    </row>
    <row r="50" spans="1:119" s="8" customFormat="1" ht="15">
      <c r="A50" s="4">
        <v>1995</v>
      </c>
      <c r="B50" s="39">
        <v>0</v>
      </c>
      <c r="C50" s="5">
        <f>'ST 5-8 Hatchery ret (nos) 52-15'!C50+'ST 1-4 Nat-orig ret (nos)52-15'!C50</f>
        <v>14.103396544162591</v>
      </c>
      <c r="D50" s="5">
        <f>'ST 5-8 Hatchery ret (nos) 52-15'!D50+'ST 1-4 Nat-orig ret (nos)52-15'!D50</f>
        <v>110.86722969686429</v>
      </c>
      <c r="E50" s="5">
        <f>'ST 5-8 Hatchery ret (nos) 52-15'!E50+'ST 1-4 Nat-orig ret (nos)52-15'!E50</f>
        <v>0.57764531578211842</v>
      </c>
      <c r="F50" s="5">
        <f>'ST 5-8 Hatchery ret (nos) 52-15'!F50+'ST 1-4 Nat-orig ret (nos)52-15'!F50</f>
        <v>77.850020382342251</v>
      </c>
      <c r="G50" s="5">
        <f>'ST 5-8 Hatchery ret (nos) 52-15'!G50+'ST 1-4 Nat-orig ret (nos)52-15'!G50</f>
        <v>0.1458515</v>
      </c>
      <c r="H50" s="5">
        <f>'ST 5-8 Hatchery ret (nos) 52-15'!H50+'ST 1-4 Nat-orig ret (nos)52-15'!H50</f>
        <v>30.775777999999999</v>
      </c>
      <c r="I50" s="5">
        <f>'ST 5-8 Hatchery ret (nos) 52-15'!I50+'ST 1-4 Nat-orig ret (nos)52-15'!I50</f>
        <v>54.760192000000004</v>
      </c>
      <c r="J50" s="5">
        <f>'ST 5-8 Hatchery ret (nos) 52-15'!J50+'ST 1-4 Nat-orig ret (nos)52-15'!J50</f>
        <v>4.1277790000000003</v>
      </c>
      <c r="K50" s="5">
        <f>'ST 5-8 Hatchery ret (nos) 52-15'!K50+'ST 1-4 Nat-orig ret (nos)52-15'!K50</f>
        <v>20.985411770642202</v>
      </c>
      <c r="L50" s="5">
        <f>'ST 5-8 Hatchery ret (nos) 52-15'!L50+'ST 1-4 Nat-orig ret (nos)52-15'!L50</f>
        <v>83.944799000000003</v>
      </c>
      <c r="M50" s="5">
        <f>'ST 5-8 Hatchery ret (nos) 52-15'!M50+'ST 1-4 Nat-orig ret (nos)52-15'!M50</f>
        <v>12.950659601902727</v>
      </c>
      <c r="N50" s="5">
        <f>'ST 5-8 Hatchery ret (nos) 52-15'!N50+'ST 1-4 Nat-orig ret (nos)52-15'!N50</f>
        <v>21.620659224070661</v>
      </c>
      <c r="O50" s="5">
        <f>'ST 5-8 Hatchery ret (nos) 52-15'!O50+'ST 1-4 Nat-orig ret (nos)52-15'!O50</f>
        <v>2.1581829999999997</v>
      </c>
      <c r="P50" s="5">
        <f t="shared" si="0"/>
        <v>434.86760503576681</v>
      </c>
      <c r="Q50" s="5"/>
      <c r="R50" s="4">
        <v>1995</v>
      </c>
      <c r="S50" s="5">
        <f>'ST 5-8 Hatchery ret (nos) 52-15'!S50+0</f>
        <v>0.110828</v>
      </c>
      <c r="T50" s="5">
        <f>'ST 5-8 Hatchery ret (nos) 52-15'!T50+0</f>
        <v>75.634043923832095</v>
      </c>
      <c r="U50" s="5">
        <f>'ST 5-8 Hatchery ret (nos) 52-15'!U50+'ST 1-4 Nat-orig ret (nos)52-15'!U50</f>
        <v>21.139255958392493</v>
      </c>
      <c r="V50" s="5">
        <f>'ST 5-8 Hatchery ret (nos) 52-15'!V50+'ST 1-4 Nat-orig ret (nos)52-15'!V50</f>
        <v>1.1638729413241506</v>
      </c>
      <c r="W50" s="5">
        <f>'ST 5-8 Hatchery ret (nos) 52-15'!W50+'ST 1-4 Nat-orig ret (nos)52-15'!W50</f>
        <v>2.3604222302537972</v>
      </c>
      <c r="X50" s="5">
        <f>'ST 5-8 Hatchery ret (nos) 52-15'!X50+'ST 1-4 Nat-orig ret (nos)52-15'!X50</f>
        <v>11.02993962372255</v>
      </c>
      <c r="Y50" s="5">
        <f>'ST 5-8 Hatchery ret (nos) 52-15'!Y50+'ST 1-4 Nat-orig ret (nos)52-15'!Y50</f>
        <v>3.2140080000000002</v>
      </c>
      <c r="Z50" s="5">
        <f>'ST 5-8 Hatchery ret (nos) 52-15'!Z50+'ST 1-4 Nat-orig ret (nos)52-15'!Z50</f>
        <v>1.9682009999999999</v>
      </c>
      <c r="AA50" s="5">
        <f>'ST 5-8 Hatchery ret (nos) 52-15'!AA50+'ST 1-4 Nat-orig ret (nos)52-15'!AA50</f>
        <v>1.4730699999999999</v>
      </c>
      <c r="AB50" s="5">
        <f>'ST 5-8 Hatchery ret (nos) 52-15'!AB50+'ST 1-4 Nat-orig ret (nos)52-15'!AB50</f>
        <v>1.1254999999999999</v>
      </c>
      <c r="AC50" s="5">
        <f>'ST 5-8 Hatchery ret (nos) 52-15'!AC50+'ST 1-4 Nat-orig ret (nos)52-15'!AC50</f>
        <v>15.179147867864181</v>
      </c>
      <c r="AD50" s="5">
        <f>'ST 5-8 Hatchery ret (nos) 52-15'!AD50+'ST 1-4 Nat-orig ret (nos)52-15'!AD50</f>
        <v>3.3088578306585905</v>
      </c>
      <c r="AE50" s="5">
        <f>'ST 5-8 Hatchery ret (nos) 52-15'!AE50+'ST 1-4 Nat-orig ret (nos)52-15'!AE50</f>
        <v>7.1173948914220588</v>
      </c>
      <c r="AF50" s="5">
        <f>'ST 5-8 Hatchery ret (nos) 52-15'!AF50+'ST 1-4 Nat-orig ret (nos)52-15'!AF50</f>
        <v>1.4072549999999999</v>
      </c>
      <c r="AG50" s="5">
        <f t="shared" si="1"/>
        <v>146.23179726746991</v>
      </c>
      <c r="AI50" s="4">
        <v>1995</v>
      </c>
      <c r="AJ50" s="39">
        <v>0</v>
      </c>
      <c r="AK50" s="5">
        <f>'ST 5-8 Hatchery ret (nos) 52-15'!AK50</f>
        <v>8.2000000000000007E-3</v>
      </c>
      <c r="AL50" s="5">
        <f>'ST 5-8 Hatchery ret (nos) 52-15'!AL50+'ST 1-4 Nat-orig ret (nos)52-15'!AL50</f>
        <v>0.54746805188549086</v>
      </c>
      <c r="AM50" s="5">
        <f>'ST 5-8 Hatchery ret (nos) 52-15'!AM50+'ST 1-4 Nat-orig ret (nos)52-15'!AM50</f>
        <v>5.1446992935603735</v>
      </c>
      <c r="AN50" s="5">
        <f>'ST 5-8 Hatchery ret (nos) 52-15'!AN50+'ST 1-4 Nat-orig ret (nos)52-15'!AN50</f>
        <v>5.3423926545541365</v>
      </c>
      <c r="AO50" s="5">
        <f>'ST 5-8 Hatchery ret (nos) 52-15'!AO50+'ST 1-4 Nat-orig ret (nos)52-15'!AO50</f>
        <v>69.028600999999995</v>
      </c>
      <c r="AP50" s="5">
        <f>'ST 5-8 Hatchery ret (nos) 52-15'!AP50+'ST 1-4 Nat-orig ret (nos)52-15'!AP50</f>
        <v>2.9217089999999999</v>
      </c>
      <c r="AQ50" s="5">
        <f>'ST 5-8 Hatchery ret (nos) 52-15'!AQ50+'ST 1-4 Nat-orig ret (nos)52-15'!AQ50</f>
        <v>6.9657236828514613</v>
      </c>
      <c r="AR50" s="5">
        <f>'ST 5-8 Hatchery ret (nos) 52-15'!AR50+'ST 1-4 Nat-orig ret (nos)52-15'!AR50</f>
        <v>4.3175360000000005</v>
      </c>
      <c r="AS50" s="5">
        <f>'ST 5-8 Hatchery ret (nos) 52-15'!AS50+'ST 1-4 Nat-orig ret (nos)52-15'!AS50</f>
        <v>2.3352818611159458</v>
      </c>
      <c r="AT50" s="5">
        <f>'ST 5-8 Hatchery ret (nos) 52-15'!AT50+'ST 1-4 Nat-orig ret (nos)52-15'!AT50</f>
        <v>1.929529</v>
      </c>
      <c r="AU50" s="29">
        <f>'ST 5-8 Hatchery ret (nos) 52-15'!AU50+'ST 1-4 Nat-orig ret (nos)52-15'!AU50</f>
        <v>6.6142031741832783</v>
      </c>
      <c r="AV50" s="29">
        <f>'ST 5-8 Hatchery ret (nos) 52-15'!AV50+'ST 1-4 Nat-orig ret (nos)52-15'!AV50</f>
        <v>4.1511125133105766</v>
      </c>
      <c r="AW50" s="29">
        <f>'ST 5-8 Hatchery ret (nos) 52-15'!AW50+'ST 1-4 Nat-orig ret (nos)52-15'!AW50</f>
        <v>0.101679294</v>
      </c>
      <c r="AX50" s="29">
        <f t="shared" si="2"/>
        <v>109.40813552546125</v>
      </c>
      <c r="AZ50" s="5">
        <f t="shared" si="3"/>
        <v>434.86760503576681</v>
      </c>
      <c r="BA50" s="5">
        <f t="shared" si="4"/>
        <v>146.23179726746991</v>
      </c>
      <c r="BB50" s="5">
        <f t="shared" si="5"/>
        <v>109.40813552546125</v>
      </c>
      <c r="BC50" s="5">
        <f t="shared" si="6"/>
        <v>690.50753782869799</v>
      </c>
      <c r="BE50" s="66"/>
      <c r="BF50" s="66"/>
      <c r="BG50" s="66"/>
      <c r="BH50" s="66"/>
      <c r="BI50" s="66"/>
      <c r="BJ50" s="66"/>
      <c r="BK50" s="66"/>
      <c r="BL50" s="66"/>
      <c r="BM50" s="66"/>
      <c r="BN50" s="66"/>
      <c r="BO50" s="66"/>
      <c r="BP50" s="66"/>
      <c r="BQ50" s="66"/>
      <c r="BR50" s="66"/>
      <c r="BS50" s="66"/>
      <c r="BT50" s="66"/>
      <c r="BU50" s="66"/>
      <c r="BV50" s="66"/>
      <c r="BW50" s="66"/>
      <c r="BX50" s="66"/>
      <c r="BY50" s="66"/>
      <c r="BZ50" s="66"/>
      <c r="CA50" s="66"/>
      <c r="CB50" s="66"/>
      <c r="CC50" s="66"/>
      <c r="CD50" s="66"/>
      <c r="CE50" s="66"/>
      <c r="CF50" s="66"/>
      <c r="CG50" s="66"/>
      <c r="CH50" s="66"/>
      <c r="CI50" s="66"/>
      <c r="CJ50" s="66"/>
      <c r="CK50" s="66"/>
      <c r="CL50" s="66"/>
      <c r="CM50" s="66"/>
      <c r="CN50" s="66"/>
      <c r="CO50" s="66"/>
      <c r="CP50" s="66"/>
      <c r="CQ50" s="66"/>
      <c r="CR50" s="66"/>
      <c r="CS50" s="66"/>
      <c r="CT50" s="66"/>
      <c r="CU50" s="66"/>
      <c r="CV50" s="66"/>
      <c r="CW50" s="66"/>
      <c r="CX50" s="66"/>
      <c r="CY50" s="66"/>
      <c r="CZ50" s="66"/>
      <c r="DA50" s="66"/>
      <c r="DB50" s="66"/>
      <c r="DC50" s="66"/>
      <c r="DD50" s="66"/>
      <c r="DE50" s="66"/>
      <c r="DF50" s="66"/>
      <c r="DG50" s="66"/>
      <c r="DH50" s="66"/>
      <c r="DI50" s="66"/>
      <c r="DJ50" s="66"/>
      <c r="DK50" s="66"/>
      <c r="DL50" s="66"/>
      <c r="DM50" s="66"/>
      <c r="DN50" s="66"/>
      <c r="DO50" s="66"/>
    </row>
    <row r="51" spans="1:119" s="8" customFormat="1" ht="15">
      <c r="A51" s="4">
        <v>1996</v>
      </c>
      <c r="B51" s="39">
        <v>0</v>
      </c>
      <c r="C51" s="5">
        <f>'ST 5-8 Hatchery ret (nos) 52-15'!C51+'ST 1-4 Nat-orig ret (nos)52-15'!C51</f>
        <v>23.851969309469624</v>
      </c>
      <c r="D51" s="5">
        <f>'ST 5-8 Hatchery ret (nos) 52-15'!D51+'ST 1-4 Nat-orig ret (nos)52-15'!D51</f>
        <v>105.46792118133274</v>
      </c>
      <c r="E51" s="5">
        <f>'ST 5-8 Hatchery ret (nos) 52-15'!E51+'ST 1-4 Nat-orig ret (nos)52-15'!E51</f>
        <v>77.371268387162431</v>
      </c>
      <c r="F51" s="5">
        <f>'ST 5-8 Hatchery ret (nos) 52-15'!F51+'ST 1-4 Nat-orig ret (nos)52-15'!F51</f>
        <v>15.843570106220218</v>
      </c>
      <c r="G51" s="5">
        <f>'ST 5-8 Hatchery ret (nos) 52-15'!G51+'ST 1-4 Nat-orig ret (nos)52-15'!G51</f>
        <v>4.0284934999999997</v>
      </c>
      <c r="H51" s="5">
        <f>'ST 5-8 Hatchery ret (nos) 52-15'!H51+'ST 1-4 Nat-orig ret (nos)52-15'!H51</f>
        <v>9.1704080000000001</v>
      </c>
      <c r="I51" s="5">
        <f>'ST 5-8 Hatchery ret (nos) 52-15'!I51+'ST 1-4 Nat-orig ret (nos)52-15'!I51</f>
        <v>7.2734400000000008</v>
      </c>
      <c r="J51" s="5">
        <f>'ST 5-8 Hatchery ret (nos) 52-15'!J51+'ST 1-4 Nat-orig ret (nos)52-15'!J51</f>
        <v>1.503279</v>
      </c>
      <c r="K51" s="5">
        <f>'ST 5-8 Hatchery ret (nos) 52-15'!K51+'ST 1-4 Nat-orig ret (nos)52-15'!K51</f>
        <v>28.119079486238533</v>
      </c>
      <c r="L51" s="5">
        <f>'ST 5-8 Hatchery ret (nos) 52-15'!L51+'ST 1-4 Nat-orig ret (nos)52-15'!L51</f>
        <v>125.63772800000001</v>
      </c>
      <c r="M51" s="5">
        <f>'ST 5-8 Hatchery ret (nos) 52-15'!M51+'ST 1-4 Nat-orig ret (nos)52-15'!M51</f>
        <v>22.863475971106631</v>
      </c>
      <c r="N51" s="5">
        <f>'ST 5-8 Hatchery ret (nos) 52-15'!N51+'ST 1-4 Nat-orig ret (nos)52-15'!N51</f>
        <v>3.1206951865376205</v>
      </c>
      <c r="O51" s="5">
        <f>'ST 5-8 Hatchery ret (nos) 52-15'!O51+'ST 1-4 Nat-orig ret (nos)52-15'!O51</f>
        <v>0</v>
      </c>
      <c r="P51" s="5">
        <f t="shared" si="0"/>
        <v>424.25132812806783</v>
      </c>
      <c r="Q51" s="5"/>
      <c r="R51" s="4">
        <v>1996</v>
      </c>
      <c r="S51" s="5">
        <f>'ST 5-8 Hatchery ret (nos) 52-15'!S51+0</f>
        <v>0.117868</v>
      </c>
      <c r="T51" s="5">
        <f>'ST 5-8 Hatchery ret (nos) 52-15'!T51+0</f>
        <v>86.836163078200912</v>
      </c>
      <c r="U51" s="5">
        <f>'ST 5-8 Hatchery ret (nos) 52-15'!U51+'ST 1-4 Nat-orig ret (nos)52-15'!U51</f>
        <v>22.776586199038846</v>
      </c>
      <c r="V51" s="5">
        <f>'ST 5-8 Hatchery ret (nos) 52-15'!V51+'ST 1-4 Nat-orig ret (nos)52-15'!V51</f>
        <v>1.5751398093617277</v>
      </c>
      <c r="W51" s="5">
        <f>'ST 5-8 Hatchery ret (nos) 52-15'!W51+'ST 1-4 Nat-orig ret (nos)52-15'!W51</f>
        <v>2.3601845597583235</v>
      </c>
      <c r="X51" s="5">
        <f>'ST 5-8 Hatchery ret (nos) 52-15'!X51+'ST 1-4 Nat-orig ret (nos)52-15'!X51</f>
        <v>10.818571048093576</v>
      </c>
      <c r="Y51" s="5">
        <f>'ST 5-8 Hatchery ret (nos) 52-15'!Y51+'ST 1-4 Nat-orig ret (nos)52-15'!Y51</f>
        <v>2.003987</v>
      </c>
      <c r="Z51" s="5">
        <f>'ST 5-8 Hatchery ret (nos) 52-15'!Z51+'ST 1-4 Nat-orig ret (nos)52-15'!Z51</f>
        <v>0.91295300000000001</v>
      </c>
      <c r="AA51" s="5">
        <f>'ST 5-8 Hatchery ret (nos) 52-15'!AA51+'ST 1-4 Nat-orig ret (nos)52-15'!AA51</f>
        <v>0.61549199999999993</v>
      </c>
      <c r="AB51" s="5">
        <f>'ST 5-8 Hatchery ret (nos) 52-15'!AB51+'ST 1-4 Nat-orig ret (nos)52-15'!AB51</f>
        <v>2.4746930000000003</v>
      </c>
      <c r="AC51" s="5">
        <f>'ST 5-8 Hatchery ret (nos) 52-15'!AC51+'ST 1-4 Nat-orig ret (nos)52-15'!AC51</f>
        <v>20.943845251151046</v>
      </c>
      <c r="AD51" s="5">
        <f>'ST 5-8 Hatchery ret (nos) 52-15'!AD51+'ST 1-4 Nat-orig ret (nos)52-15'!AD51</f>
        <v>2.4965115724366149</v>
      </c>
      <c r="AE51" s="5">
        <f>'ST 5-8 Hatchery ret (nos) 52-15'!AE51+'ST 1-4 Nat-orig ret (nos)52-15'!AE51</f>
        <v>5.9155498700491194</v>
      </c>
      <c r="AF51" s="5">
        <f>'ST 5-8 Hatchery ret (nos) 52-15'!AF51+'ST 1-4 Nat-orig ret (nos)52-15'!AF51</f>
        <v>2.0478810000000003</v>
      </c>
      <c r="AG51" s="5">
        <f t="shared" si="1"/>
        <v>161.89542538809013</v>
      </c>
      <c r="AI51" s="4">
        <v>1996</v>
      </c>
      <c r="AJ51" s="39">
        <v>0</v>
      </c>
      <c r="AK51" s="5">
        <f>'ST 5-8 Hatchery ret (nos) 52-15'!AK51</f>
        <v>8.2000000000000007E-3</v>
      </c>
      <c r="AL51" s="5">
        <f>'ST 5-8 Hatchery ret (nos) 52-15'!AL51+'ST 1-4 Nat-orig ret (nos)52-15'!AL51</f>
        <v>0.58453068142006304</v>
      </c>
      <c r="AM51" s="5">
        <f>'ST 5-8 Hatchery ret (nos) 52-15'!AM51+'ST 1-4 Nat-orig ret (nos)52-15'!AM51</f>
        <v>5.418301396225111</v>
      </c>
      <c r="AN51" s="5">
        <f>'ST 5-8 Hatchery ret (nos) 52-15'!AN51+'ST 1-4 Nat-orig ret (nos)52-15'!AN51</f>
        <v>5.1815089223548254</v>
      </c>
      <c r="AO51" s="5">
        <f>'ST 5-8 Hatchery ret (nos) 52-15'!AO51+'ST 1-4 Nat-orig ret (nos)52-15'!AO51</f>
        <v>42.992018000000002</v>
      </c>
      <c r="AP51" s="5">
        <f>'ST 5-8 Hatchery ret (nos) 52-15'!AP51+'ST 1-4 Nat-orig ret (nos)52-15'!AP51</f>
        <v>3.1484030000000001</v>
      </c>
      <c r="AQ51" s="5">
        <f>'ST 5-8 Hatchery ret (nos) 52-15'!AQ51+'ST 1-4 Nat-orig ret (nos)52-15'!AQ51</f>
        <v>6.8371100313000728</v>
      </c>
      <c r="AR51" s="5">
        <f>'ST 5-8 Hatchery ret (nos) 52-15'!AR51+'ST 1-4 Nat-orig ret (nos)52-15'!AR51</f>
        <v>5.3094000000000001</v>
      </c>
      <c r="AS51" s="5">
        <f>'ST 5-8 Hatchery ret (nos) 52-15'!AS51+'ST 1-4 Nat-orig ret (nos)52-15'!AS51</f>
        <v>4.0136002876461667</v>
      </c>
      <c r="AT51" s="5">
        <f>'ST 5-8 Hatchery ret (nos) 52-15'!AT51+'ST 1-4 Nat-orig ret (nos)52-15'!AT51</f>
        <v>3.7265990000000002</v>
      </c>
      <c r="AU51" s="29">
        <f>'ST 5-8 Hatchery ret (nos) 52-15'!AU51+'ST 1-4 Nat-orig ret (nos)52-15'!AU51</f>
        <v>8.2495368791253387</v>
      </c>
      <c r="AV51" s="29">
        <f>'ST 5-8 Hatchery ret (nos) 52-15'!AV51+'ST 1-4 Nat-orig ret (nos)52-15'!AV51</f>
        <v>4.8813321628005371</v>
      </c>
      <c r="AW51" s="29">
        <f>'ST 5-8 Hatchery ret (nos) 52-15'!AW51+'ST 1-4 Nat-orig ret (nos)52-15'!AW51</f>
        <v>0.58950221999999997</v>
      </c>
      <c r="AX51" s="29">
        <f t="shared" si="2"/>
        <v>90.940042580872117</v>
      </c>
      <c r="AZ51" s="5">
        <f t="shared" si="3"/>
        <v>424.25132812806783</v>
      </c>
      <c r="BA51" s="5">
        <f t="shared" si="4"/>
        <v>161.89542538809013</v>
      </c>
      <c r="BB51" s="5">
        <f t="shared" si="5"/>
        <v>90.940042580872117</v>
      </c>
      <c r="BC51" s="5">
        <f t="shared" si="6"/>
        <v>677.08679609703017</v>
      </c>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c r="CE51" s="66"/>
      <c r="CF51" s="66"/>
      <c r="CG51" s="66"/>
      <c r="CH51" s="66"/>
      <c r="CI51" s="66"/>
      <c r="CJ51" s="66"/>
      <c r="CK51" s="66"/>
      <c r="CL51" s="66"/>
      <c r="CM51" s="66"/>
      <c r="CN51" s="66"/>
      <c r="CO51" s="66"/>
      <c r="CP51" s="66"/>
      <c r="CQ51" s="66"/>
      <c r="CR51" s="66"/>
      <c r="CS51" s="66"/>
      <c r="CT51" s="66"/>
      <c r="CU51" s="66"/>
      <c r="CV51" s="66"/>
      <c r="CW51" s="66"/>
      <c r="CX51" s="66"/>
      <c r="CY51" s="66"/>
      <c r="CZ51" s="66"/>
      <c r="DA51" s="66"/>
      <c r="DB51" s="66"/>
      <c r="DC51" s="66"/>
      <c r="DD51" s="66"/>
      <c r="DE51" s="66"/>
      <c r="DF51" s="66"/>
      <c r="DG51" s="66"/>
      <c r="DH51" s="66"/>
      <c r="DI51" s="66"/>
      <c r="DJ51" s="66"/>
      <c r="DK51" s="66"/>
      <c r="DL51" s="66"/>
      <c r="DM51" s="66"/>
      <c r="DN51" s="66"/>
      <c r="DO51" s="66"/>
    </row>
    <row r="52" spans="1:119" s="8" customFormat="1" ht="15">
      <c r="A52" s="4">
        <v>1997</v>
      </c>
      <c r="B52" s="39">
        <v>0</v>
      </c>
      <c r="C52" s="5">
        <f>'ST 5-8 Hatchery ret (nos) 52-15'!C52+'ST 1-4 Nat-orig ret (nos)52-15'!C52</f>
        <v>8.4424902720293371</v>
      </c>
      <c r="D52" s="5">
        <f>'ST 5-8 Hatchery ret (nos) 52-15'!D52+'ST 1-4 Nat-orig ret (nos)52-15'!D52</f>
        <v>142.19631001445853</v>
      </c>
      <c r="E52" s="5">
        <f>'ST 5-8 Hatchery ret (nos) 52-15'!E52+'ST 1-4 Nat-orig ret (nos)52-15'!E52</f>
        <v>0.90335067204058217</v>
      </c>
      <c r="F52" s="5">
        <f>'ST 5-8 Hatchery ret (nos) 52-15'!F52+'ST 1-4 Nat-orig ret (nos)52-15'!F52</f>
        <v>99.648066359536273</v>
      </c>
      <c r="G52" s="5">
        <f>'ST 5-8 Hatchery ret (nos) 52-15'!G52+'ST 1-4 Nat-orig ret (nos)52-15'!G52</f>
        <v>0.26073000000000002</v>
      </c>
      <c r="H52" s="5">
        <f>'ST 5-8 Hatchery ret (nos) 52-15'!H52+'ST 1-4 Nat-orig ret (nos)52-15'!H52</f>
        <v>12.239530999999999</v>
      </c>
      <c r="I52" s="5">
        <f>'ST 5-8 Hatchery ret (nos) 52-15'!I52+'ST 1-4 Nat-orig ret (nos)52-15'!I52</f>
        <v>14.722268</v>
      </c>
      <c r="J52" s="5">
        <f>'ST 5-8 Hatchery ret (nos) 52-15'!J52+'ST 1-4 Nat-orig ret (nos)52-15'!J52</f>
        <v>4.0415369999999999</v>
      </c>
      <c r="K52" s="5">
        <f>'ST 5-8 Hatchery ret (nos) 52-15'!K52+'ST 1-4 Nat-orig ret (nos)52-15'!K52</f>
        <v>31.148812339449542</v>
      </c>
      <c r="L52" s="5">
        <f>'ST 5-8 Hatchery ret (nos) 52-15'!L52+'ST 1-4 Nat-orig ret (nos)52-15'!L52</f>
        <v>66.221552000000003</v>
      </c>
      <c r="M52" s="5">
        <f>'ST 5-8 Hatchery ret (nos) 52-15'!M52+'ST 1-4 Nat-orig ret (nos)52-15'!M52</f>
        <v>6.6043105862860205</v>
      </c>
      <c r="N52" s="5">
        <f>'ST 5-8 Hatchery ret (nos) 52-15'!N52+'ST 1-4 Nat-orig ret (nos)52-15'!N52</f>
        <v>15.106471857119624</v>
      </c>
      <c r="O52" s="5">
        <f>'ST 5-8 Hatchery ret (nos) 52-15'!O52+'ST 1-4 Nat-orig ret (nos)52-15'!O52</f>
        <v>0.43414599999999998</v>
      </c>
      <c r="P52" s="5">
        <f t="shared" si="0"/>
        <v>401.96957610091988</v>
      </c>
      <c r="Q52" s="5"/>
      <c r="R52" s="4">
        <v>1997</v>
      </c>
      <c r="S52" s="5">
        <f>'ST 5-8 Hatchery ret (nos) 52-15'!S52+0</f>
        <v>0.131437</v>
      </c>
      <c r="T52" s="5">
        <f>'ST 5-8 Hatchery ret (nos) 52-15'!T52+0</f>
        <v>77.67701298320857</v>
      </c>
      <c r="U52" s="5">
        <f>'ST 5-8 Hatchery ret (nos) 52-15'!U52+'ST 1-4 Nat-orig ret (nos)52-15'!U52</f>
        <v>14.598881014165865</v>
      </c>
      <c r="V52" s="5">
        <f>'ST 5-8 Hatchery ret (nos) 52-15'!V52+'ST 1-4 Nat-orig ret (nos)52-15'!V52</f>
        <v>1.4178841407553084</v>
      </c>
      <c r="W52" s="5">
        <f>'ST 5-8 Hatchery ret (nos) 52-15'!W52+'ST 1-4 Nat-orig ret (nos)52-15'!W52</f>
        <v>2.0617355624820783</v>
      </c>
      <c r="X52" s="5">
        <f>'ST 5-8 Hatchery ret (nos) 52-15'!X52+'ST 1-4 Nat-orig ret (nos)52-15'!X52</f>
        <v>5.2969010917696924</v>
      </c>
      <c r="Y52" s="5">
        <f>'ST 5-8 Hatchery ret (nos) 52-15'!Y52+'ST 1-4 Nat-orig ret (nos)52-15'!Y52</f>
        <v>2.4888759999999999</v>
      </c>
      <c r="Z52" s="5">
        <f>'ST 5-8 Hatchery ret (nos) 52-15'!Z52+'ST 1-4 Nat-orig ret (nos)52-15'!Z52</f>
        <v>0.75510599999999994</v>
      </c>
      <c r="AA52" s="5">
        <f>'ST 5-8 Hatchery ret (nos) 52-15'!AA52+'ST 1-4 Nat-orig ret (nos)52-15'!AA52</f>
        <v>0.98710900000000001</v>
      </c>
      <c r="AB52" s="5">
        <f>'ST 5-8 Hatchery ret (nos) 52-15'!AB52+'ST 1-4 Nat-orig ret (nos)52-15'!AB52</f>
        <v>2.5978150000000002</v>
      </c>
      <c r="AC52" s="5">
        <f>'ST 5-8 Hatchery ret (nos) 52-15'!AC52+'ST 1-4 Nat-orig ret (nos)52-15'!AC52</f>
        <v>16.117529980705189</v>
      </c>
      <c r="AD52" s="5">
        <f>'ST 5-8 Hatchery ret (nos) 52-15'!AD52+'ST 1-4 Nat-orig ret (nos)52-15'!AD52</f>
        <v>2.1419736368029314</v>
      </c>
      <c r="AE52" s="5">
        <f>'ST 5-8 Hatchery ret (nos) 52-15'!AE52+'ST 1-4 Nat-orig ret (nos)52-15'!AE52</f>
        <v>5.8997812540531305</v>
      </c>
      <c r="AF52" s="5">
        <f>'ST 5-8 Hatchery ret (nos) 52-15'!AF52+'ST 1-4 Nat-orig ret (nos)52-15'!AF52</f>
        <v>0.78092499999999998</v>
      </c>
      <c r="AG52" s="5">
        <f t="shared" si="1"/>
        <v>132.95296766394279</v>
      </c>
      <c r="AI52" s="4">
        <v>1997</v>
      </c>
      <c r="AJ52" s="39">
        <v>0</v>
      </c>
      <c r="AK52" s="5">
        <f>'ST 5-8 Hatchery ret (nos) 52-15'!AK52</f>
        <v>8.2000000000000007E-3</v>
      </c>
      <c r="AL52" s="5">
        <f>'ST 5-8 Hatchery ret (nos) 52-15'!AL52+'ST 1-4 Nat-orig ret (nos)52-15'!AL52</f>
        <v>0.27331229490889958</v>
      </c>
      <c r="AM52" s="5">
        <f>'ST 5-8 Hatchery ret (nos) 52-15'!AM52+'ST 1-4 Nat-orig ret (nos)52-15'!AM52</f>
        <v>3.6782507658777588</v>
      </c>
      <c r="AN52" s="5">
        <f>'ST 5-8 Hatchery ret (nos) 52-15'!AN52+'ST 1-4 Nat-orig ret (nos)52-15'!AN52</f>
        <v>4.5254859392133415</v>
      </c>
      <c r="AO52" s="5">
        <f>'ST 5-8 Hatchery ret (nos) 52-15'!AO52+'ST 1-4 Nat-orig ret (nos)52-15'!AO52</f>
        <v>24.089867000000002</v>
      </c>
      <c r="AP52" s="5">
        <f>'ST 5-8 Hatchery ret (nos) 52-15'!AP52+'ST 1-4 Nat-orig ret (nos)52-15'!AP52</f>
        <v>1.6139969999999999</v>
      </c>
      <c r="AQ52" s="5">
        <f>'ST 5-8 Hatchery ret (nos) 52-15'!AQ52+'ST 1-4 Nat-orig ret (nos)52-15'!AQ52</f>
        <v>4.8876905598634801</v>
      </c>
      <c r="AR52" s="5">
        <f>'ST 5-8 Hatchery ret (nos) 52-15'!AR52+'ST 1-4 Nat-orig ret (nos)52-15'!AR52</f>
        <v>5.8285039999999997</v>
      </c>
      <c r="AS52" s="5">
        <f>'ST 5-8 Hatchery ret (nos) 52-15'!AS52+'ST 1-4 Nat-orig ret (nos)52-15'!AS52</f>
        <v>5.2024293780832087</v>
      </c>
      <c r="AT52" s="5">
        <f>'ST 5-8 Hatchery ret (nos) 52-15'!AT52+'ST 1-4 Nat-orig ret (nos)52-15'!AT52</f>
        <v>2.731395</v>
      </c>
      <c r="AU52" s="29">
        <f>'ST 5-8 Hatchery ret (nos) 52-15'!AU52+'ST 1-4 Nat-orig ret (nos)52-15'!AU52</f>
        <v>4.6773844203586661</v>
      </c>
      <c r="AV52" s="29">
        <f>'ST 5-8 Hatchery ret (nos) 52-15'!AV52+'ST 1-4 Nat-orig ret (nos)52-15'!AV52</f>
        <v>16.91120448821118</v>
      </c>
      <c r="AW52" s="29">
        <f>'ST 5-8 Hatchery ret (nos) 52-15'!AW52+'ST 1-4 Nat-orig ret (nos)52-15'!AW52</f>
        <v>0.22049286000000001</v>
      </c>
      <c r="AX52" s="29">
        <f t="shared" si="2"/>
        <v>74.648213706516529</v>
      </c>
      <c r="AZ52" s="5">
        <f t="shared" si="3"/>
        <v>401.96957610091988</v>
      </c>
      <c r="BA52" s="5">
        <f t="shared" si="4"/>
        <v>132.95296766394279</v>
      </c>
      <c r="BB52" s="5">
        <f t="shared" si="5"/>
        <v>74.648213706516529</v>
      </c>
      <c r="BC52" s="5">
        <f t="shared" si="6"/>
        <v>609.57075747137924</v>
      </c>
      <c r="BE52" s="66"/>
      <c r="BF52" s="66"/>
      <c r="BG52" s="66"/>
      <c r="BH52" s="66"/>
      <c r="BI52" s="66"/>
      <c r="BJ52" s="66"/>
      <c r="BK52" s="66"/>
      <c r="BL52" s="66"/>
      <c r="BM52" s="66"/>
      <c r="BN52" s="66"/>
      <c r="BO52" s="66"/>
      <c r="BP52" s="66"/>
      <c r="BQ52" s="66"/>
      <c r="BR52" s="66"/>
      <c r="BS52" s="66"/>
      <c r="BT52" s="66"/>
      <c r="BU52" s="66"/>
      <c r="BV52" s="66"/>
      <c r="BW52" s="66"/>
      <c r="BX52" s="66"/>
      <c r="BY52" s="66"/>
      <c r="BZ52" s="66"/>
      <c r="CA52" s="66"/>
      <c r="CB52" s="66"/>
      <c r="CC52" s="66"/>
      <c r="CD52" s="66"/>
      <c r="CE52" s="66"/>
      <c r="CF52" s="66"/>
      <c r="CG52" s="66"/>
      <c r="CH52" s="66"/>
      <c r="CI52" s="66"/>
      <c r="CJ52" s="66"/>
      <c r="CK52" s="66"/>
      <c r="CL52" s="66"/>
      <c r="CM52" s="66"/>
      <c r="CN52" s="66"/>
      <c r="CO52" s="66"/>
      <c r="CP52" s="66"/>
      <c r="CQ52" s="66"/>
      <c r="CR52" s="66"/>
      <c r="CS52" s="66"/>
      <c r="CT52" s="66"/>
      <c r="CU52" s="66"/>
      <c r="CV52" s="66"/>
      <c r="CW52" s="66"/>
      <c r="CX52" s="66"/>
      <c r="CY52" s="66"/>
      <c r="CZ52" s="66"/>
      <c r="DA52" s="66"/>
      <c r="DB52" s="66"/>
      <c r="DC52" s="66"/>
      <c r="DD52" s="66"/>
      <c r="DE52" s="66"/>
      <c r="DF52" s="66"/>
      <c r="DG52" s="66"/>
      <c r="DH52" s="66"/>
      <c r="DI52" s="66"/>
      <c r="DJ52" s="66"/>
      <c r="DK52" s="66"/>
      <c r="DL52" s="66"/>
      <c r="DM52" s="66"/>
      <c r="DN52" s="66"/>
      <c r="DO52" s="66"/>
    </row>
    <row r="53" spans="1:119" s="8" customFormat="1" ht="15">
      <c r="A53" s="4">
        <v>1998</v>
      </c>
      <c r="B53" s="39">
        <v>0</v>
      </c>
      <c r="C53" s="5">
        <f>'ST 5-8 Hatchery ret (nos) 52-15'!C53+'ST 1-4 Nat-orig ret (nos)52-15'!C53</f>
        <v>16.846911123065613</v>
      </c>
      <c r="D53" s="5">
        <f>'ST 5-8 Hatchery ret (nos) 52-15'!D53+'ST 1-4 Nat-orig ret (nos)52-15'!D53</f>
        <v>94.903124978262724</v>
      </c>
      <c r="E53" s="5">
        <f>'ST 5-8 Hatchery ret (nos) 52-15'!E53+'ST 1-4 Nat-orig ret (nos)52-15'!E53</f>
        <v>137.44917634187067</v>
      </c>
      <c r="F53" s="5">
        <f>'ST 5-8 Hatchery ret (nos) 52-15'!F53+'ST 1-4 Nat-orig ret (nos)52-15'!F53</f>
        <v>13.262234857252636</v>
      </c>
      <c r="G53" s="5">
        <f>'ST 5-8 Hatchery ret (nos) 52-15'!G53+'ST 1-4 Nat-orig ret (nos)52-15'!G53</f>
        <v>3.7888825000000002</v>
      </c>
      <c r="H53" s="5">
        <f>'ST 5-8 Hatchery ret (nos) 52-15'!H53+'ST 1-4 Nat-orig ret (nos)52-15'!H53</f>
        <v>16.404048</v>
      </c>
      <c r="I53" s="5">
        <f>'ST 5-8 Hatchery ret (nos) 52-15'!I53+'ST 1-4 Nat-orig ret (nos)52-15'!I53</f>
        <v>30.289825999999998</v>
      </c>
      <c r="J53" s="5">
        <f>'ST 5-8 Hatchery ret (nos) 52-15'!J53+'ST 1-4 Nat-orig ret (nos)52-15'!J53</f>
        <v>3.3151250000000001</v>
      </c>
      <c r="K53" s="5">
        <f>'ST 5-8 Hatchery ret (nos) 52-15'!K53+'ST 1-4 Nat-orig ret (nos)52-15'!K53</f>
        <v>33.514937449541286</v>
      </c>
      <c r="L53" s="5">
        <f>'ST 5-8 Hatchery ret (nos) 52-15'!L53+'ST 1-4 Nat-orig ret (nos)52-15'!L53</f>
        <v>82.924063000000004</v>
      </c>
      <c r="M53" s="5">
        <f>'ST 5-8 Hatchery ret (nos) 52-15'!M53+'ST 1-4 Nat-orig ret (nos)52-15'!M53</f>
        <v>7.9923812924107063</v>
      </c>
      <c r="N53" s="5">
        <f>'ST 5-8 Hatchery ret (nos) 52-15'!N53+'ST 1-4 Nat-orig ret (nos)52-15'!N53</f>
        <v>2.8808690779894066</v>
      </c>
      <c r="O53" s="5">
        <f>'ST 5-8 Hatchery ret (nos) 52-15'!O53+'ST 1-4 Nat-orig ret (nos)52-15'!O53</f>
        <v>0</v>
      </c>
      <c r="P53" s="5">
        <f t="shared" si="0"/>
        <v>443.57157962039304</v>
      </c>
      <c r="Q53" s="5"/>
      <c r="R53" s="4">
        <v>1998</v>
      </c>
      <c r="S53" s="5">
        <f>'ST 5-8 Hatchery ret (nos) 52-15'!S53+0</f>
        <v>0.19764999999999999</v>
      </c>
      <c r="T53" s="5">
        <f>'ST 5-8 Hatchery ret (nos) 52-15'!T53+0</f>
        <v>59.348531130896994</v>
      </c>
      <c r="U53" s="5">
        <f>'ST 5-8 Hatchery ret (nos) 52-15'!U53+'ST 1-4 Nat-orig ret (nos)52-15'!U53</f>
        <v>16.239525948270593</v>
      </c>
      <c r="V53" s="5">
        <f>'ST 5-8 Hatchery ret (nos) 52-15'!V53+'ST 1-4 Nat-orig ret (nos)52-15'!V53</f>
        <v>2.0094603437789016</v>
      </c>
      <c r="W53" s="5">
        <f>'ST 5-8 Hatchery ret (nos) 52-15'!W53+'ST 1-4 Nat-orig ret (nos)52-15'!W53</f>
        <v>2.2867120355869655</v>
      </c>
      <c r="X53" s="5">
        <f>'ST 5-8 Hatchery ret (nos) 52-15'!X53+'ST 1-4 Nat-orig ret (nos)52-15'!X53</f>
        <v>5.7208857689908266</v>
      </c>
      <c r="Y53" s="5">
        <f>'ST 5-8 Hatchery ret (nos) 52-15'!Y53+'ST 1-4 Nat-orig ret (nos)52-15'!Y53</f>
        <v>2.3102260000000001</v>
      </c>
      <c r="Z53" s="5">
        <f>'ST 5-8 Hatchery ret (nos) 52-15'!Z53+'ST 1-4 Nat-orig ret (nos)52-15'!Z53</f>
        <v>0.57210799999999995</v>
      </c>
      <c r="AA53" s="5">
        <f>'ST 5-8 Hatchery ret (nos) 52-15'!AA53+'ST 1-4 Nat-orig ret (nos)52-15'!AA53</f>
        <v>0.66568300000000002</v>
      </c>
      <c r="AB53" s="5">
        <f>'ST 5-8 Hatchery ret (nos) 52-15'!AB53+'ST 1-4 Nat-orig ret (nos)52-15'!AB53</f>
        <v>1.9487969999999999</v>
      </c>
      <c r="AC53" s="5">
        <f>'ST 5-8 Hatchery ret (nos) 52-15'!AC53+'ST 1-4 Nat-orig ret (nos)52-15'!AC53</f>
        <v>22.073169491052173</v>
      </c>
      <c r="AD53" s="5">
        <f>'ST 5-8 Hatchery ret (nos) 52-15'!AD53+'ST 1-4 Nat-orig ret (nos)52-15'!AD53</f>
        <v>4.6977945345775316</v>
      </c>
      <c r="AE53" s="5">
        <f>'ST 5-8 Hatchery ret (nos) 52-15'!AE53+'ST 1-4 Nat-orig ret (nos)52-15'!AE53</f>
        <v>14.192247285926493</v>
      </c>
      <c r="AF53" s="5">
        <f>'ST 5-8 Hatchery ret (nos) 52-15'!AF53+'ST 1-4 Nat-orig ret (nos)52-15'!AF53</f>
        <v>2.2058809999999998</v>
      </c>
      <c r="AG53" s="5">
        <f t="shared" si="1"/>
        <v>134.46867153908047</v>
      </c>
      <c r="AI53" s="4">
        <v>1998</v>
      </c>
      <c r="AJ53" s="39">
        <v>0</v>
      </c>
      <c r="AK53" s="5">
        <f>'ST 5-8 Hatchery ret (nos) 52-15'!AK53</f>
        <v>8.2000000000000007E-3</v>
      </c>
      <c r="AL53" s="5">
        <f>'ST 5-8 Hatchery ret (nos) 52-15'!AL53+'ST 1-4 Nat-orig ret (nos)52-15'!AL53</f>
        <v>0.18602006927101475</v>
      </c>
      <c r="AM53" s="5">
        <f>'ST 5-8 Hatchery ret (nos) 52-15'!AM53+'ST 1-4 Nat-orig ret (nos)52-15'!AM53</f>
        <v>4.2660864275786654</v>
      </c>
      <c r="AN53" s="5">
        <f>'ST 5-8 Hatchery ret (nos) 52-15'!AN53+'ST 1-4 Nat-orig ret (nos)52-15'!AN53</f>
        <v>3.3504306914066206</v>
      </c>
      <c r="AO53" s="5">
        <f>'ST 5-8 Hatchery ret (nos) 52-15'!AO53+'ST 1-4 Nat-orig ret (nos)52-15'!AO53</f>
        <v>22.643598000000001</v>
      </c>
      <c r="AP53" s="5">
        <f>'ST 5-8 Hatchery ret (nos) 52-15'!AP53+'ST 1-4 Nat-orig ret (nos)52-15'!AP53</f>
        <v>1.9283129999999999</v>
      </c>
      <c r="AQ53" s="5">
        <f>'ST 5-8 Hatchery ret (nos) 52-15'!AQ53+'ST 1-4 Nat-orig ret (nos)52-15'!AQ53</f>
        <v>5.6163069666778691</v>
      </c>
      <c r="AR53" s="5">
        <f>'ST 5-8 Hatchery ret (nos) 52-15'!AR53+'ST 1-4 Nat-orig ret (nos)52-15'!AR53</f>
        <v>2.4946040000000003</v>
      </c>
      <c r="AS53" s="5">
        <f>'ST 5-8 Hatchery ret (nos) 52-15'!AS53+'ST 1-4 Nat-orig ret (nos)52-15'!AS53</f>
        <v>2.570219650689515</v>
      </c>
      <c r="AT53" s="5">
        <f>'ST 5-8 Hatchery ret (nos) 52-15'!AT53+'ST 1-4 Nat-orig ret (nos)52-15'!AT53</f>
        <v>1.7317079999999998</v>
      </c>
      <c r="AU53" s="29">
        <f>'ST 5-8 Hatchery ret (nos) 52-15'!AU53+'ST 1-4 Nat-orig ret (nos)52-15'!AU53</f>
        <v>1.8145414296919173</v>
      </c>
      <c r="AV53" s="29">
        <f>'ST 5-8 Hatchery ret (nos) 52-15'!AV53+'ST 1-4 Nat-orig ret (nos)52-15'!AV53</f>
        <v>11.299330489482493</v>
      </c>
      <c r="AW53" s="29">
        <f>'ST 5-8 Hatchery ret (nos) 52-15'!AW53+'ST 1-4 Nat-orig ret (nos)52-15'!AW53</f>
        <v>0.14543258600000003</v>
      </c>
      <c r="AX53" s="29">
        <f t="shared" si="2"/>
        <v>58.054791310798095</v>
      </c>
      <c r="AZ53" s="5">
        <f t="shared" si="3"/>
        <v>443.57157962039304</v>
      </c>
      <c r="BA53" s="5">
        <f t="shared" si="4"/>
        <v>134.46867153908047</v>
      </c>
      <c r="BB53" s="5">
        <f t="shared" si="5"/>
        <v>58.054791310798095</v>
      </c>
      <c r="BC53" s="5">
        <f t="shared" si="6"/>
        <v>636.09504247027166</v>
      </c>
      <c r="BE53" s="66"/>
      <c r="BF53" s="66"/>
      <c r="BG53" s="66"/>
      <c r="BH53" s="66"/>
      <c r="BI53" s="66"/>
      <c r="BJ53" s="66"/>
      <c r="BK53" s="66"/>
      <c r="BL53" s="66"/>
      <c r="BM53" s="66"/>
      <c r="BN53" s="66"/>
      <c r="BO53" s="66"/>
      <c r="BP53" s="66"/>
      <c r="BQ53" s="66"/>
      <c r="BR53" s="66"/>
      <c r="BS53" s="66"/>
      <c r="BT53" s="66"/>
      <c r="BU53" s="66"/>
      <c r="BV53" s="66"/>
      <c r="BW53" s="66"/>
      <c r="BX53" s="66"/>
      <c r="BY53" s="66"/>
      <c r="BZ53" s="66"/>
      <c r="CA53" s="66"/>
      <c r="CB53" s="66"/>
      <c r="CC53" s="66"/>
      <c r="CD53" s="66"/>
      <c r="CE53" s="66"/>
      <c r="CF53" s="66"/>
      <c r="CG53" s="66"/>
      <c r="CH53" s="66"/>
      <c r="CI53" s="66"/>
      <c r="CJ53" s="66"/>
      <c r="CK53" s="66"/>
      <c r="CL53" s="66"/>
      <c r="CM53" s="66"/>
      <c r="CN53" s="66"/>
      <c r="CO53" s="66"/>
      <c r="CP53" s="66"/>
      <c r="CQ53" s="66"/>
      <c r="CR53" s="66"/>
      <c r="CS53" s="66"/>
      <c r="CT53" s="66"/>
      <c r="CU53" s="66"/>
      <c r="CV53" s="66"/>
      <c r="CW53" s="66"/>
      <c r="CX53" s="66"/>
      <c r="CY53" s="66"/>
      <c r="CZ53" s="66"/>
      <c r="DA53" s="66"/>
      <c r="DB53" s="66"/>
      <c r="DC53" s="66"/>
      <c r="DD53" s="66"/>
      <c r="DE53" s="66"/>
      <c r="DF53" s="66"/>
      <c r="DG53" s="66"/>
      <c r="DH53" s="66"/>
      <c r="DI53" s="66"/>
      <c r="DJ53" s="66"/>
      <c r="DK53" s="66"/>
      <c r="DL53" s="66"/>
      <c r="DM53" s="66"/>
      <c r="DN53" s="66"/>
      <c r="DO53" s="66"/>
    </row>
    <row r="54" spans="1:119" s="8" customFormat="1" ht="15">
      <c r="A54" s="4">
        <v>1999</v>
      </c>
      <c r="B54" s="39">
        <v>0</v>
      </c>
      <c r="C54" s="5">
        <f>'ST 5-8 Hatchery ret (nos) 52-15'!C54+'ST 1-4 Nat-orig ret (nos)52-15'!C54</f>
        <v>9.5157568640421211</v>
      </c>
      <c r="D54" s="5">
        <f>'ST 5-8 Hatchery ret (nos) 52-15'!D54+'ST 1-4 Nat-orig ret (nos)52-15'!D54</f>
        <v>115.86474392338103</v>
      </c>
      <c r="E54" s="5">
        <f>'ST 5-8 Hatchery ret (nos) 52-15'!E54+'ST 1-4 Nat-orig ret (nos)52-15'!E54</f>
        <v>8.3787250011704201E-2</v>
      </c>
      <c r="F54" s="5">
        <f>'ST 5-8 Hatchery ret (nos) 52-15'!F54+'ST 1-4 Nat-orig ret (nos)52-15'!F54</f>
        <v>107.58019706669364</v>
      </c>
      <c r="G54" s="5">
        <f>'ST 5-8 Hatchery ret (nos) 52-15'!G54+'ST 1-4 Nat-orig ret (nos)52-15'!G54</f>
        <v>0.1212955</v>
      </c>
      <c r="H54" s="5">
        <f>'ST 5-8 Hatchery ret (nos) 52-15'!H54+'ST 1-4 Nat-orig ret (nos)52-15'!H54</f>
        <v>17.558391</v>
      </c>
      <c r="I54" s="5">
        <f>'ST 5-8 Hatchery ret (nos) 52-15'!I54+'ST 1-4 Nat-orig ret (nos)52-15'!I54</f>
        <v>16.670625999999999</v>
      </c>
      <c r="J54" s="5">
        <f>'ST 5-8 Hatchery ret (nos) 52-15'!J54+'ST 1-4 Nat-orig ret (nos)52-15'!J54</f>
        <v>1.876053</v>
      </c>
      <c r="K54" s="5">
        <f>'ST 5-8 Hatchery ret (nos) 52-15'!K54+'ST 1-4 Nat-orig ret (nos)52-15'!K54</f>
        <v>56.357201371559633</v>
      </c>
      <c r="L54" s="5">
        <f>'ST 5-8 Hatchery ret (nos) 52-15'!L54+'ST 1-4 Nat-orig ret (nos)52-15'!L54</f>
        <v>154.881471</v>
      </c>
      <c r="M54" s="5">
        <f>'ST 5-8 Hatchery ret (nos) 52-15'!M54+'ST 1-4 Nat-orig ret (nos)52-15'!M54</f>
        <v>9.2522598849076871</v>
      </c>
      <c r="N54" s="5">
        <f>'ST 5-8 Hatchery ret (nos) 52-15'!N54+'ST 1-4 Nat-orig ret (nos)52-15'!N54</f>
        <v>10.350180755588696</v>
      </c>
      <c r="O54" s="5">
        <f>'ST 5-8 Hatchery ret (nos) 52-15'!O54+'ST 1-4 Nat-orig ret (nos)52-15'!O54</f>
        <v>0.962009</v>
      </c>
      <c r="P54" s="5">
        <f t="shared" si="0"/>
        <v>501.07397261618456</v>
      </c>
      <c r="Q54" s="5"/>
      <c r="R54" s="4">
        <v>1999</v>
      </c>
      <c r="S54" s="5">
        <f>'ST 5-8 Hatchery ret (nos) 52-15'!S54+0</f>
        <v>0.21687300000000001</v>
      </c>
      <c r="T54" s="5">
        <f>'ST 5-8 Hatchery ret (nos) 52-15'!T54+0</f>
        <v>51.545281128926277</v>
      </c>
      <c r="U54" s="5">
        <f>'ST 5-8 Hatchery ret (nos) 52-15'!U54+'ST 1-4 Nat-orig ret (nos)52-15'!U54</f>
        <v>14.948860923279698</v>
      </c>
      <c r="V54" s="5">
        <f>'ST 5-8 Hatchery ret (nos) 52-15'!V54+'ST 1-4 Nat-orig ret (nos)52-15'!V54</f>
        <v>1.2741330828461042</v>
      </c>
      <c r="W54" s="5">
        <f>'ST 5-8 Hatchery ret (nos) 52-15'!W54+'ST 1-4 Nat-orig ret (nos)52-15'!W54</f>
        <v>3.4432757075135836</v>
      </c>
      <c r="X54" s="5">
        <f>'ST 5-8 Hatchery ret (nos) 52-15'!X54+'ST 1-4 Nat-orig ret (nos)52-15'!X54</f>
        <v>6.1882479739850993</v>
      </c>
      <c r="Y54" s="5">
        <f>'ST 5-8 Hatchery ret (nos) 52-15'!Y54+'ST 1-4 Nat-orig ret (nos)52-15'!Y54</f>
        <v>2.3529810000000002</v>
      </c>
      <c r="Z54" s="5">
        <f>'ST 5-8 Hatchery ret (nos) 52-15'!Z54+'ST 1-4 Nat-orig ret (nos)52-15'!Z54</f>
        <v>1.415608</v>
      </c>
      <c r="AA54" s="5">
        <f>'ST 5-8 Hatchery ret (nos) 52-15'!AA54+'ST 1-4 Nat-orig ret (nos)52-15'!AA54</f>
        <v>0.63576275577893293</v>
      </c>
      <c r="AB54" s="5">
        <f>'ST 5-8 Hatchery ret (nos) 52-15'!AB54+'ST 1-4 Nat-orig ret (nos)52-15'!AB54</f>
        <v>3.849958</v>
      </c>
      <c r="AC54" s="5">
        <f>'ST 5-8 Hatchery ret (nos) 52-15'!AC54+'ST 1-4 Nat-orig ret (nos)52-15'!AC54</f>
        <v>20.725928144197624</v>
      </c>
      <c r="AD54" s="5">
        <f>'ST 5-8 Hatchery ret (nos) 52-15'!AD54+'ST 1-4 Nat-orig ret (nos)52-15'!AD54</f>
        <v>2.5222382917141095</v>
      </c>
      <c r="AE54" s="5">
        <f>'ST 5-8 Hatchery ret (nos) 52-15'!AE54+'ST 1-4 Nat-orig ret (nos)52-15'!AE54</f>
        <v>5.3064126305647434</v>
      </c>
      <c r="AF54" s="5">
        <f>'ST 5-8 Hatchery ret (nos) 52-15'!AF54+'ST 1-4 Nat-orig ret (nos)52-15'!AF54</f>
        <v>0.73948799999999992</v>
      </c>
      <c r="AG54" s="5">
        <f t="shared" si="1"/>
        <v>115.16504863880616</v>
      </c>
      <c r="AI54" s="4">
        <v>1999</v>
      </c>
      <c r="AJ54" s="39">
        <v>0</v>
      </c>
      <c r="AK54" s="5">
        <f>'ST 5-8 Hatchery ret (nos) 52-15'!AK54</f>
        <v>8.2000000000000007E-3</v>
      </c>
      <c r="AL54" s="5">
        <f>'ST 5-8 Hatchery ret (nos) 52-15'!AL54+'ST 1-4 Nat-orig ret (nos)52-15'!AL54</f>
        <v>0.31449710550983329</v>
      </c>
      <c r="AM54" s="5">
        <f>'ST 5-8 Hatchery ret (nos) 52-15'!AM54+'ST 1-4 Nat-orig ret (nos)52-15'!AM54</f>
        <v>4.2251698334219396</v>
      </c>
      <c r="AN54" s="5">
        <f>'ST 5-8 Hatchery ret (nos) 52-15'!AN54+'ST 1-4 Nat-orig ret (nos)52-15'!AN54</f>
        <v>4.6889905015963906</v>
      </c>
      <c r="AO54" s="5">
        <f>'ST 5-8 Hatchery ret (nos) 52-15'!AO54+'ST 1-4 Nat-orig ret (nos)52-15'!AO54</f>
        <v>46.482044999999999</v>
      </c>
      <c r="AP54" s="5">
        <f>'ST 5-8 Hatchery ret (nos) 52-15'!AP54+'ST 1-4 Nat-orig ret (nos)52-15'!AP54</f>
        <v>4.4622599999999997</v>
      </c>
      <c r="AQ54" s="5">
        <f>'ST 5-8 Hatchery ret (nos) 52-15'!AQ54+'ST 1-4 Nat-orig ret (nos)52-15'!AQ54</f>
        <v>7.4371773443637572</v>
      </c>
      <c r="AR54" s="5">
        <f>'ST 5-8 Hatchery ret (nos) 52-15'!AR54+'ST 1-4 Nat-orig ret (nos)52-15'!AR54</f>
        <v>4.0877379999999999</v>
      </c>
      <c r="AS54" s="5">
        <f>'ST 5-8 Hatchery ret (nos) 52-15'!AS54+'ST 1-4 Nat-orig ret (nos)52-15'!AS54</f>
        <v>3.5919255772147807</v>
      </c>
      <c r="AT54" s="5">
        <f>'ST 5-8 Hatchery ret (nos) 52-15'!AT54+'ST 1-4 Nat-orig ret (nos)52-15'!AT54</f>
        <v>1.891667</v>
      </c>
      <c r="AU54" s="29">
        <f>'ST 5-8 Hatchery ret (nos) 52-15'!AU54+'ST 1-4 Nat-orig ret (nos)52-15'!AU54</f>
        <v>1.8139607482306759</v>
      </c>
      <c r="AV54" s="29">
        <f>'ST 5-8 Hatchery ret (nos) 52-15'!AV54+'ST 1-4 Nat-orig ret (nos)52-15'!AV54</f>
        <v>3.8368919809033311</v>
      </c>
      <c r="AW54" s="29">
        <f>'ST 5-8 Hatchery ret (nos) 52-15'!AW54+'ST 1-4 Nat-orig ret (nos)52-15'!AW54</f>
        <v>8.7846679999999996E-2</v>
      </c>
      <c r="AX54" s="29">
        <f t="shared" si="2"/>
        <v>82.928369771240696</v>
      </c>
      <c r="AZ54" s="5">
        <f t="shared" si="3"/>
        <v>501.07397261618456</v>
      </c>
      <c r="BA54" s="5">
        <f t="shared" si="4"/>
        <v>115.16504863880616</v>
      </c>
      <c r="BB54" s="5">
        <f t="shared" si="5"/>
        <v>82.928369771240696</v>
      </c>
      <c r="BC54" s="5">
        <f t="shared" si="6"/>
        <v>699.16739102623137</v>
      </c>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66"/>
      <c r="CM54" s="66"/>
      <c r="CN54" s="66"/>
      <c r="CO54" s="66"/>
      <c r="CP54" s="66"/>
      <c r="CQ54" s="66"/>
      <c r="CR54" s="66"/>
      <c r="CS54" s="66"/>
      <c r="CT54" s="66"/>
      <c r="CU54" s="66"/>
      <c r="CV54" s="66"/>
      <c r="CW54" s="66"/>
      <c r="CX54" s="66"/>
      <c r="CY54" s="66"/>
      <c r="CZ54" s="66"/>
      <c r="DA54" s="66"/>
      <c r="DB54" s="66"/>
      <c r="DC54" s="66"/>
      <c r="DD54" s="66"/>
      <c r="DE54" s="66"/>
      <c r="DF54" s="66"/>
      <c r="DG54" s="66"/>
      <c r="DH54" s="66"/>
      <c r="DI54" s="66"/>
      <c r="DJ54" s="66"/>
      <c r="DK54" s="66"/>
      <c r="DL54" s="66"/>
      <c r="DM54" s="66"/>
      <c r="DN54" s="66"/>
      <c r="DO54" s="66"/>
    </row>
    <row r="55" spans="1:119" s="8" customFormat="1" ht="15">
      <c r="A55" s="4">
        <v>2000</v>
      </c>
      <c r="B55" s="39">
        <v>0</v>
      </c>
      <c r="C55" s="5">
        <f>'ST 5-8 Hatchery ret (nos) 52-15'!C55+'ST 1-4 Nat-orig ret (nos)52-15'!C55</f>
        <v>19.309115502713144</v>
      </c>
      <c r="D55" s="5">
        <f>'ST 5-8 Hatchery ret (nos) 52-15'!D55+'ST 1-4 Nat-orig ret (nos)52-15'!D55</f>
        <v>127.76686939817402</v>
      </c>
      <c r="E55" s="5">
        <f>'ST 5-8 Hatchery ret (nos) 52-15'!E55+'ST 1-4 Nat-orig ret (nos)52-15'!E55</f>
        <v>88.818879350461287</v>
      </c>
      <c r="F55" s="5">
        <f>'ST 5-8 Hatchery ret (nos) 52-15'!F55+'ST 1-4 Nat-orig ret (nos)52-15'!F55</f>
        <v>1.8133234150951258</v>
      </c>
      <c r="G55" s="5">
        <f>'ST 5-8 Hatchery ret (nos) 52-15'!G55+'ST 1-4 Nat-orig ret (nos)52-15'!G55</f>
        <v>2.3746114999999999</v>
      </c>
      <c r="H55" s="5">
        <f>'ST 5-8 Hatchery ret (nos) 52-15'!H55+'ST 1-4 Nat-orig ret (nos)52-15'!H55</f>
        <v>8.601464</v>
      </c>
      <c r="I55" s="5">
        <f>'ST 5-8 Hatchery ret (nos) 52-15'!I55+'ST 1-4 Nat-orig ret (nos)52-15'!I55</f>
        <v>15.146145000000001</v>
      </c>
      <c r="J55" s="5">
        <f>'ST 5-8 Hatchery ret (nos) 52-15'!J55+'ST 1-4 Nat-orig ret (nos)52-15'!J55</f>
        <v>2.401818</v>
      </c>
      <c r="K55" s="5">
        <f>'ST 5-8 Hatchery ret (nos) 52-15'!K55+'ST 1-4 Nat-orig ret (nos)52-15'!K55</f>
        <v>44.599959614678902</v>
      </c>
      <c r="L55" s="5">
        <f>'ST 5-8 Hatchery ret (nos) 52-15'!L55+'ST 1-4 Nat-orig ret (nos)52-15'!L55</f>
        <v>50.904070000000004</v>
      </c>
      <c r="M55" s="5">
        <f>'ST 5-8 Hatchery ret (nos) 52-15'!M55+'ST 1-4 Nat-orig ret (nos)52-15'!M55</f>
        <v>13.061659071241397</v>
      </c>
      <c r="N55" s="5">
        <f>'ST 5-8 Hatchery ret (nos) 52-15'!N55+'ST 1-4 Nat-orig ret (nos)52-15'!N55</f>
        <v>7.0213419773556831</v>
      </c>
      <c r="O55" s="5">
        <f>'ST 5-8 Hatchery ret (nos) 52-15'!O55+'ST 1-4 Nat-orig ret (nos)52-15'!O55</f>
        <v>0</v>
      </c>
      <c r="P55" s="5">
        <f t="shared" si="0"/>
        <v>381.81925682971951</v>
      </c>
      <c r="Q55" s="5"/>
      <c r="R55" s="4">
        <v>2000</v>
      </c>
      <c r="S55" s="5">
        <f>'ST 5-8 Hatchery ret (nos) 52-15'!S55+0</f>
        <v>0.15771099999999999</v>
      </c>
      <c r="T55" s="5">
        <f>'ST 5-8 Hatchery ret (nos) 52-15'!T55+0</f>
        <v>46.208006791495457</v>
      </c>
      <c r="U55" s="5">
        <f>'ST 5-8 Hatchery ret (nos) 52-15'!U55+'ST 1-4 Nat-orig ret (nos)52-15'!U55</f>
        <v>14.22526478543254</v>
      </c>
      <c r="V55" s="5">
        <f>'ST 5-8 Hatchery ret (nos) 52-15'!V55+'ST 1-4 Nat-orig ret (nos)52-15'!V55</f>
        <v>2.776000326102058</v>
      </c>
      <c r="W55" s="5">
        <f>'ST 5-8 Hatchery ret (nos) 52-15'!W55+'ST 1-4 Nat-orig ret (nos)52-15'!W55</f>
        <v>6.6662443201765855</v>
      </c>
      <c r="X55" s="5">
        <f>'ST 5-8 Hatchery ret (nos) 52-15'!X55+'ST 1-4 Nat-orig ret (nos)52-15'!X55</f>
        <v>3.9695573887614879</v>
      </c>
      <c r="Y55" s="5">
        <f>'ST 5-8 Hatchery ret (nos) 52-15'!Y55+'ST 1-4 Nat-orig ret (nos)52-15'!Y55</f>
        <v>2.1800510000000002</v>
      </c>
      <c r="Z55" s="5">
        <f>'ST 5-8 Hatchery ret (nos) 52-15'!Z55+'ST 1-4 Nat-orig ret (nos)52-15'!Z55</f>
        <v>1.9587540000000001</v>
      </c>
      <c r="AA55" s="5">
        <f>'ST 5-8 Hatchery ret (nos) 52-15'!AA55+'ST 1-4 Nat-orig ret (nos)52-15'!AA55</f>
        <v>0.68024900481743122</v>
      </c>
      <c r="AB55" s="5">
        <f>'ST 5-8 Hatchery ret (nos) 52-15'!AB55+'ST 1-4 Nat-orig ret (nos)52-15'!AB55</f>
        <v>6.0381239999999998</v>
      </c>
      <c r="AC55" s="5">
        <f>'ST 5-8 Hatchery ret (nos) 52-15'!AC55+'ST 1-4 Nat-orig ret (nos)52-15'!AC55</f>
        <v>23.197811905482922</v>
      </c>
      <c r="AD55" s="5">
        <f>'ST 5-8 Hatchery ret (nos) 52-15'!AD55+'ST 1-4 Nat-orig ret (nos)52-15'!AD55</f>
        <v>2.168830845440552</v>
      </c>
      <c r="AE55" s="5">
        <f>'ST 5-8 Hatchery ret (nos) 52-15'!AE55+'ST 1-4 Nat-orig ret (nos)52-15'!AE55</f>
        <v>3.086639051823215</v>
      </c>
      <c r="AF55" s="5">
        <f>'ST 5-8 Hatchery ret (nos) 52-15'!AF55+'ST 1-4 Nat-orig ret (nos)52-15'!AF55</f>
        <v>0.63742399999999999</v>
      </c>
      <c r="AG55" s="5">
        <f t="shared" si="1"/>
        <v>113.95066841953224</v>
      </c>
      <c r="AI55" s="4">
        <v>2000</v>
      </c>
      <c r="AJ55" s="39">
        <v>0</v>
      </c>
      <c r="AK55" s="5">
        <f>'ST 5-8 Hatchery ret (nos) 52-15'!AK55</f>
        <v>8.2000000000000007E-3</v>
      </c>
      <c r="AL55" s="5">
        <f>'ST 5-8 Hatchery ret (nos) 52-15'!AL55+'ST 1-4 Nat-orig ret (nos)52-15'!AL55</f>
        <v>0.41771613946098801</v>
      </c>
      <c r="AM55" s="5">
        <f>'ST 5-8 Hatchery ret (nos) 52-15'!AM55+'ST 1-4 Nat-orig ret (nos)52-15'!AM55</f>
        <v>5.7641383200578389</v>
      </c>
      <c r="AN55" s="5">
        <f>'ST 5-8 Hatchery ret (nos) 52-15'!AN55+'ST 1-4 Nat-orig ret (nos)52-15'!AN55</f>
        <v>3.2283302488531676</v>
      </c>
      <c r="AO55" s="5">
        <f>'ST 5-8 Hatchery ret (nos) 52-15'!AO55+'ST 1-4 Nat-orig ret (nos)52-15'!AO55</f>
        <v>34.115502999999997</v>
      </c>
      <c r="AP55" s="5">
        <f>'ST 5-8 Hatchery ret (nos) 52-15'!AP55+'ST 1-4 Nat-orig ret (nos)52-15'!AP55</f>
        <v>3.0540129999999999</v>
      </c>
      <c r="AQ55" s="5">
        <f>'ST 5-8 Hatchery ret (nos) 52-15'!AQ55+'ST 1-4 Nat-orig ret (nos)52-15'!AQ55</f>
        <v>5.0345465273338448</v>
      </c>
      <c r="AR55" s="5">
        <f>'ST 5-8 Hatchery ret (nos) 52-15'!AR55+'ST 1-4 Nat-orig ret (nos)52-15'!AR55</f>
        <v>3.52906660816944</v>
      </c>
      <c r="AS55" s="5">
        <f>'ST 5-8 Hatchery ret (nos) 52-15'!AS55+'ST 1-4 Nat-orig ret (nos)52-15'!AS55</f>
        <v>2.4635780943838572</v>
      </c>
      <c r="AT55" s="5">
        <f>'ST 5-8 Hatchery ret (nos) 52-15'!AT55+'ST 1-4 Nat-orig ret (nos)52-15'!AT55</f>
        <v>1.685511</v>
      </c>
      <c r="AU55" s="29">
        <f>'ST 5-8 Hatchery ret (nos) 52-15'!AU55+'ST 1-4 Nat-orig ret (nos)52-15'!AU55</f>
        <v>5.3490471696108131</v>
      </c>
      <c r="AV55" s="29">
        <f>'ST 5-8 Hatchery ret (nos) 52-15'!AV55+'ST 1-4 Nat-orig ret (nos)52-15'!AV55</f>
        <v>6.924016502231189</v>
      </c>
      <c r="AW55" s="29">
        <f>'ST 5-8 Hatchery ret (nos) 52-15'!AW55+'ST 1-4 Nat-orig ret (nos)52-15'!AW55</f>
        <v>0.57565416000000003</v>
      </c>
      <c r="AX55" s="29">
        <f t="shared" si="2"/>
        <v>72.149320770101127</v>
      </c>
      <c r="AZ55" s="5">
        <f t="shared" si="3"/>
        <v>381.81925682971951</v>
      </c>
      <c r="BA55" s="5">
        <f t="shared" si="4"/>
        <v>113.95066841953224</v>
      </c>
      <c r="BB55" s="5">
        <f t="shared" si="5"/>
        <v>72.149320770101127</v>
      </c>
      <c r="BC55" s="5">
        <f t="shared" si="6"/>
        <v>567.91924601935284</v>
      </c>
      <c r="BE55" s="66"/>
      <c r="BF55" s="66"/>
      <c r="BG55" s="66"/>
      <c r="BH55" s="66"/>
      <c r="BI55" s="66"/>
      <c r="BJ55" s="66"/>
      <c r="BK55" s="66"/>
      <c r="BL55" s="66"/>
      <c r="BM55" s="66"/>
      <c r="BN55" s="66"/>
      <c r="BO55" s="66"/>
      <c r="BP55" s="66"/>
      <c r="BQ55" s="66"/>
      <c r="BR55" s="66"/>
      <c r="BS55" s="66"/>
      <c r="BT55" s="66"/>
      <c r="BU55" s="66"/>
      <c r="BV55" s="66"/>
      <c r="BW55" s="66"/>
      <c r="BX55" s="66"/>
      <c r="BY55" s="66"/>
      <c r="BZ55" s="66"/>
      <c r="CA55" s="66"/>
      <c r="CB55" s="66"/>
      <c r="CC55" s="66"/>
      <c r="CD55" s="66"/>
      <c r="CE55" s="66"/>
      <c r="CF55" s="66"/>
      <c r="CG55" s="66"/>
      <c r="CH55" s="66"/>
      <c r="CI55" s="66"/>
      <c r="CJ55" s="66"/>
      <c r="CK55" s="66"/>
      <c r="CL55" s="66"/>
      <c r="CM55" s="66"/>
      <c r="CN55" s="66"/>
      <c r="CO55" s="66"/>
      <c r="CP55" s="66"/>
      <c r="CQ55" s="66"/>
      <c r="CR55" s="66"/>
      <c r="CS55" s="66"/>
      <c r="CT55" s="66"/>
      <c r="CU55" s="66"/>
      <c r="CV55" s="66"/>
      <c r="CW55" s="66"/>
      <c r="CX55" s="66"/>
      <c r="CY55" s="66"/>
      <c r="CZ55" s="66"/>
      <c r="DA55" s="66"/>
      <c r="DB55" s="66"/>
      <c r="DC55" s="66"/>
      <c r="DD55" s="66"/>
      <c r="DE55" s="66"/>
      <c r="DF55" s="66"/>
      <c r="DG55" s="66"/>
      <c r="DH55" s="66"/>
      <c r="DI55" s="66"/>
      <c r="DJ55" s="66"/>
      <c r="DK55" s="66"/>
      <c r="DL55" s="66"/>
      <c r="DM55" s="66"/>
      <c r="DN55" s="66"/>
      <c r="DO55" s="66"/>
    </row>
    <row r="56" spans="1:119" s="8" customFormat="1" ht="15">
      <c r="A56" s="4">
        <v>2001</v>
      </c>
      <c r="B56" s="39">
        <v>0</v>
      </c>
      <c r="C56" s="5">
        <f>'ST 5-8 Hatchery ret (nos) 52-15'!C56+'ST 1-4 Nat-orig ret (nos)52-15'!C56</f>
        <v>5.6944981259607266</v>
      </c>
      <c r="D56" s="5">
        <f>'ST 5-8 Hatchery ret (nos) 52-15'!D56+'ST 1-4 Nat-orig ret (nos)52-15'!D56</f>
        <v>127.79378112866009</v>
      </c>
      <c r="E56" s="5">
        <f>'ST 5-8 Hatchery ret (nos) 52-15'!E56+'ST 1-4 Nat-orig ret (nos)52-15'!E56</f>
        <v>1.3833597018402188</v>
      </c>
      <c r="F56" s="5">
        <f>'ST 5-8 Hatchery ret (nos) 52-15'!F56+'ST 1-4 Nat-orig ret (nos)52-15'!F56</f>
        <v>43.421075370195744</v>
      </c>
      <c r="G56" s="5">
        <f>'ST 5-8 Hatchery ret (nos) 52-15'!G56+'ST 1-4 Nat-orig ret (nos)52-15'!G56</f>
        <v>0.13634199999999999</v>
      </c>
      <c r="H56" s="5">
        <f>'ST 5-8 Hatchery ret (nos) 52-15'!H56+'ST 1-4 Nat-orig ret (nos)52-15'!H56</f>
        <v>12.486067</v>
      </c>
      <c r="I56" s="5">
        <f>'ST 5-8 Hatchery ret (nos) 52-15'!I56+'ST 1-4 Nat-orig ret (nos)52-15'!I56</f>
        <v>23.673105999999997</v>
      </c>
      <c r="J56" s="5">
        <f>'ST 5-8 Hatchery ret (nos) 52-15'!J56+'ST 1-4 Nat-orig ret (nos)52-15'!J56</f>
        <v>1.3765770000000002</v>
      </c>
      <c r="K56" s="5">
        <f>'ST 5-8 Hatchery ret (nos) 52-15'!K56+'ST 1-4 Nat-orig ret (nos)52-15'!K56</f>
        <v>42.397670586308777</v>
      </c>
      <c r="L56" s="5">
        <f>'ST 5-8 Hatchery ret (nos) 52-15'!L56+'ST 1-4 Nat-orig ret (nos)52-15'!L56</f>
        <v>115.49122600000001</v>
      </c>
      <c r="M56" s="5">
        <f>'ST 5-8 Hatchery ret (nos) 52-15'!M56+'ST 1-4 Nat-orig ret (nos)52-15'!M56</f>
        <v>18.026871400612659</v>
      </c>
      <c r="N56" s="5">
        <f>'ST 5-8 Hatchery ret (nos) 52-15'!N56+'ST 1-4 Nat-orig ret (nos)52-15'!N56</f>
        <v>6.2703410148127539</v>
      </c>
      <c r="O56" s="5">
        <f>'ST 5-8 Hatchery ret (nos) 52-15'!O56+'ST 1-4 Nat-orig ret (nos)52-15'!O56</f>
        <v>3.6687258403530243</v>
      </c>
      <c r="P56" s="5">
        <f t="shared" si="0"/>
        <v>401.819641168744</v>
      </c>
      <c r="Q56" s="5"/>
      <c r="R56" s="4">
        <v>2001</v>
      </c>
      <c r="S56" s="5">
        <f>'ST 5-8 Hatchery ret (nos) 52-15'!S56+0</f>
        <v>0.113971</v>
      </c>
      <c r="T56" s="5">
        <f>'ST 5-8 Hatchery ret (nos) 52-15'!T56+0</f>
        <v>64.283576675889122</v>
      </c>
      <c r="U56" s="5">
        <f>'ST 5-8 Hatchery ret (nos) 52-15'!U56+'ST 1-4 Nat-orig ret (nos)52-15'!U56</f>
        <v>21.264371980250189</v>
      </c>
      <c r="V56" s="5">
        <f>'ST 5-8 Hatchery ret (nos) 52-15'!V56+'ST 1-4 Nat-orig ret (nos)52-15'!V56</f>
        <v>3.1094400219980516</v>
      </c>
      <c r="W56" s="5">
        <f>'ST 5-8 Hatchery ret (nos) 52-15'!W56+'ST 1-4 Nat-orig ret (nos)52-15'!W56</f>
        <v>5.321410492387443</v>
      </c>
      <c r="X56" s="5">
        <f>'ST 5-8 Hatchery ret (nos) 52-15'!X56+'ST 1-4 Nat-orig ret (nos)52-15'!X56</f>
        <v>6.5754835382163739</v>
      </c>
      <c r="Y56" s="5">
        <f>'ST 5-8 Hatchery ret (nos) 52-15'!Y56+'ST 1-4 Nat-orig ret (nos)52-15'!Y56</f>
        <v>2.9756369999999999</v>
      </c>
      <c r="Z56" s="5">
        <f>'ST 5-8 Hatchery ret (nos) 52-15'!Z56+'ST 1-4 Nat-orig ret (nos)52-15'!Z56</f>
        <v>1.496769</v>
      </c>
      <c r="AA56" s="5">
        <f>'ST 5-8 Hatchery ret (nos) 52-15'!AA56+'ST 1-4 Nat-orig ret (nos)52-15'!AA56</f>
        <v>0.61299385148769447</v>
      </c>
      <c r="AB56" s="5">
        <f>'ST 5-8 Hatchery ret (nos) 52-15'!AB56+'ST 1-4 Nat-orig ret (nos)52-15'!AB56</f>
        <v>4.1611520000000004</v>
      </c>
      <c r="AC56" s="5">
        <f>'ST 5-8 Hatchery ret (nos) 52-15'!AC56+'ST 1-4 Nat-orig ret (nos)52-15'!AC56</f>
        <v>12.27821475116604</v>
      </c>
      <c r="AD56" s="5">
        <f>'ST 5-8 Hatchery ret (nos) 52-15'!AD56+'ST 1-4 Nat-orig ret (nos)52-15'!AD56</f>
        <v>2.6263149949739315</v>
      </c>
      <c r="AE56" s="5">
        <f>'ST 5-8 Hatchery ret (nos) 52-15'!AE56+'ST 1-4 Nat-orig ret (nos)52-15'!AE56</f>
        <v>6.1849889281920714</v>
      </c>
      <c r="AF56" s="5">
        <f>'ST 5-8 Hatchery ret (nos) 52-15'!AF56+'ST 1-4 Nat-orig ret (nos)52-15'!AF56</f>
        <v>2.7152259999999999</v>
      </c>
      <c r="AG56" s="5">
        <f t="shared" si="1"/>
        <v>133.71955023456096</v>
      </c>
      <c r="AI56" s="4">
        <v>2001</v>
      </c>
      <c r="AJ56" s="39">
        <v>0</v>
      </c>
      <c r="AK56" s="5">
        <f>'ST 5-8 Hatchery ret (nos) 52-15'!AK56</f>
        <v>8.2000000000000007E-3</v>
      </c>
      <c r="AL56" s="5">
        <f>'ST 5-8 Hatchery ret (nos) 52-15'!AL56+'ST 1-4 Nat-orig ret (nos)52-15'!AL56</f>
        <v>0.4628128519584031</v>
      </c>
      <c r="AM56" s="5">
        <f>'ST 5-8 Hatchery ret (nos) 52-15'!AM56+'ST 1-4 Nat-orig ret (nos)52-15'!AM56</f>
        <v>4.7697598602646476</v>
      </c>
      <c r="AN56" s="5">
        <f>'ST 5-8 Hatchery ret (nos) 52-15'!AN56+'ST 1-4 Nat-orig ret (nos)52-15'!AN56</f>
        <v>3.2951611142857797</v>
      </c>
      <c r="AO56" s="5">
        <f>'ST 5-8 Hatchery ret (nos) 52-15'!AO56+'ST 1-4 Nat-orig ret (nos)52-15'!AO56</f>
        <v>26.547898</v>
      </c>
      <c r="AP56" s="5">
        <f>'ST 5-8 Hatchery ret (nos) 52-15'!AP56+'ST 1-4 Nat-orig ret (nos)52-15'!AP56</f>
        <v>3.2342460000000002</v>
      </c>
      <c r="AQ56" s="5">
        <f>'ST 5-8 Hatchery ret (nos) 52-15'!AQ56+'ST 1-4 Nat-orig ret (nos)52-15'!AQ56</f>
        <v>4.5277508182741846</v>
      </c>
      <c r="AR56" s="5">
        <f>'ST 5-8 Hatchery ret (nos) 52-15'!AR56+'ST 1-4 Nat-orig ret (nos)52-15'!AR56</f>
        <v>3.9866111079545457</v>
      </c>
      <c r="AS56" s="5">
        <f>'ST 5-8 Hatchery ret (nos) 52-15'!AS56+'ST 1-4 Nat-orig ret (nos)52-15'!AS56</f>
        <v>3.2616512132968509</v>
      </c>
      <c r="AT56" s="5">
        <f>'ST 5-8 Hatchery ret (nos) 52-15'!AT56+'ST 1-4 Nat-orig ret (nos)52-15'!AT56</f>
        <v>2.352646</v>
      </c>
      <c r="AU56" s="29">
        <f>'ST 5-8 Hatchery ret (nos) 52-15'!AU56+'ST 1-4 Nat-orig ret (nos)52-15'!AU56</f>
        <v>4.6632758920870554</v>
      </c>
      <c r="AV56" s="29">
        <f>'ST 5-8 Hatchery ret (nos) 52-15'!AV56+'ST 1-4 Nat-orig ret (nos)52-15'!AV56</f>
        <v>8.0996945950384003</v>
      </c>
      <c r="AW56" s="29">
        <f>'ST 5-8 Hatchery ret (nos) 52-15'!AW56+'ST 1-4 Nat-orig ret (nos)52-15'!AW56</f>
        <v>0.42328530799999997</v>
      </c>
      <c r="AX56" s="29">
        <f t="shared" si="2"/>
        <v>65.632992761159869</v>
      </c>
      <c r="AZ56" s="5">
        <f t="shared" si="3"/>
        <v>401.819641168744</v>
      </c>
      <c r="BA56" s="5">
        <f t="shared" si="4"/>
        <v>133.71955023456096</v>
      </c>
      <c r="BB56" s="5">
        <f t="shared" si="5"/>
        <v>65.632992761159869</v>
      </c>
      <c r="BC56" s="5">
        <f t="shared" si="6"/>
        <v>601.17218416446485</v>
      </c>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6"/>
      <c r="CI56" s="66"/>
      <c r="CJ56" s="66"/>
      <c r="CK56" s="66"/>
      <c r="CL56" s="66"/>
      <c r="CM56" s="66"/>
      <c r="CN56" s="66"/>
      <c r="CO56" s="66"/>
      <c r="CP56" s="66"/>
      <c r="CQ56" s="66"/>
      <c r="CR56" s="66"/>
      <c r="CS56" s="66"/>
      <c r="CT56" s="66"/>
      <c r="CU56" s="66"/>
      <c r="CV56" s="66"/>
      <c r="CW56" s="66"/>
      <c r="CX56" s="66"/>
      <c r="CY56" s="66"/>
      <c r="CZ56" s="66"/>
      <c r="DA56" s="66"/>
      <c r="DB56" s="66"/>
      <c r="DC56" s="66"/>
      <c r="DD56" s="66"/>
      <c r="DE56" s="66"/>
      <c r="DF56" s="66"/>
      <c r="DG56" s="66"/>
      <c r="DH56" s="66"/>
      <c r="DI56" s="66"/>
      <c r="DJ56" s="66"/>
      <c r="DK56" s="66"/>
      <c r="DL56" s="66"/>
      <c r="DM56" s="66"/>
      <c r="DN56" s="66"/>
      <c r="DO56" s="66"/>
    </row>
    <row r="57" spans="1:119" s="8" customFormat="1" ht="15">
      <c r="A57" s="4">
        <v>2002</v>
      </c>
      <c r="B57" s="39">
        <v>0</v>
      </c>
      <c r="C57" s="5">
        <f>'ST 5-8 Hatchery ret (nos) 52-15'!C57+'ST 1-4 Nat-orig ret (nos)52-15'!C57</f>
        <v>17.351470257344207</v>
      </c>
      <c r="D57" s="5">
        <f>'ST 5-8 Hatchery ret (nos) 52-15'!D57+'ST 1-4 Nat-orig ret (nos)52-15'!D57</f>
        <v>97.985201879322091</v>
      </c>
      <c r="E57" s="5">
        <f>'ST 5-8 Hatchery ret (nos) 52-15'!E57+'ST 1-4 Nat-orig ret (nos)52-15'!E57</f>
        <v>82.3297196315213</v>
      </c>
      <c r="F57" s="5">
        <f>'ST 5-8 Hatchery ret (nos) 52-15'!F57+'ST 1-4 Nat-orig ret (nos)52-15'!F57</f>
        <v>4.7412334639440594</v>
      </c>
      <c r="G57" s="5">
        <f>'ST 5-8 Hatchery ret (nos) 52-15'!G57+'ST 1-4 Nat-orig ret (nos)52-15'!G57</f>
        <v>2.6258970000000001</v>
      </c>
      <c r="H57" s="5">
        <f>'ST 5-8 Hatchery ret (nos) 52-15'!H57+'ST 1-4 Nat-orig ret (nos)52-15'!H57</f>
        <v>7.7765449999999996</v>
      </c>
      <c r="I57" s="5">
        <f>'ST 5-8 Hatchery ret (nos) 52-15'!I57+'ST 1-4 Nat-orig ret (nos)52-15'!I57</f>
        <v>28.016877999999998</v>
      </c>
      <c r="J57" s="5">
        <f>'ST 5-8 Hatchery ret (nos) 52-15'!J57+'ST 1-4 Nat-orig ret (nos)52-15'!J57</f>
        <v>3.5901110000000003</v>
      </c>
      <c r="K57" s="5">
        <f>'ST 5-8 Hatchery ret (nos) 52-15'!K57+'ST 1-4 Nat-orig ret (nos)52-15'!K57</f>
        <v>23.032030810202592</v>
      </c>
      <c r="L57" s="5">
        <f>'ST 5-8 Hatchery ret (nos) 52-15'!L57+'ST 1-4 Nat-orig ret (nos)52-15'!L57</f>
        <v>98.908565999999993</v>
      </c>
      <c r="M57" s="5">
        <f>'ST 5-8 Hatchery ret (nos) 52-15'!M57+'ST 1-4 Nat-orig ret (nos)52-15'!M57</f>
        <v>14.861812654071466</v>
      </c>
      <c r="N57" s="5">
        <f>'ST 5-8 Hatchery ret (nos) 52-15'!N57+'ST 1-4 Nat-orig ret (nos)52-15'!N57</f>
        <v>1.6222501475117592</v>
      </c>
      <c r="O57" s="5">
        <f>'ST 5-8 Hatchery ret (nos) 52-15'!O57+'ST 1-4 Nat-orig ret (nos)52-15'!O57</f>
        <v>4.3999999999999997E-2</v>
      </c>
      <c r="P57" s="5">
        <f t="shared" si="0"/>
        <v>382.88571584391747</v>
      </c>
      <c r="Q57" s="5"/>
      <c r="R57" s="4">
        <v>2002</v>
      </c>
      <c r="S57" s="5">
        <f>'ST 5-8 Hatchery ret (nos) 52-15'!S57+0</f>
        <v>1.6990999999999999E-2</v>
      </c>
      <c r="T57" s="5">
        <f>'ST 5-8 Hatchery ret (nos) 52-15'!T57+0</f>
        <v>56.00690177193168</v>
      </c>
      <c r="U57" s="5">
        <f>'ST 5-8 Hatchery ret (nos) 52-15'!U57+'ST 1-4 Nat-orig ret (nos)52-15'!U57</f>
        <v>16.015861409604721</v>
      </c>
      <c r="V57" s="5">
        <f>'ST 5-8 Hatchery ret (nos) 52-15'!V57+'ST 1-4 Nat-orig ret (nos)52-15'!V57</f>
        <v>3.5661208818643466</v>
      </c>
      <c r="W57" s="5">
        <f>'ST 5-8 Hatchery ret (nos) 52-15'!W57+'ST 1-4 Nat-orig ret (nos)52-15'!W57</f>
        <v>4.0351179190409106</v>
      </c>
      <c r="X57" s="5">
        <f>'ST 5-8 Hatchery ret (nos) 52-15'!X57+'ST 1-4 Nat-orig ret (nos)52-15'!X57</f>
        <v>6.3705164144270885</v>
      </c>
      <c r="Y57" s="5">
        <f>'ST 5-8 Hatchery ret (nos) 52-15'!Y57+'ST 1-4 Nat-orig ret (nos)52-15'!Y57</f>
        <v>1.7153560000000001</v>
      </c>
      <c r="Z57" s="5">
        <f>'ST 5-8 Hatchery ret (nos) 52-15'!Z57+'ST 1-4 Nat-orig ret (nos)52-15'!Z57</f>
        <v>1.0686439999999999</v>
      </c>
      <c r="AA57" s="5">
        <f>'ST 5-8 Hatchery ret (nos) 52-15'!AA57+'ST 1-4 Nat-orig ret (nos)52-15'!AA57</f>
        <v>0.87441367591854735</v>
      </c>
      <c r="AB57" s="5">
        <f>'ST 5-8 Hatchery ret (nos) 52-15'!AB57+'ST 1-4 Nat-orig ret (nos)52-15'!AB57</f>
        <v>7.1717299999999993</v>
      </c>
      <c r="AC57" s="5">
        <f>'ST 5-8 Hatchery ret (nos) 52-15'!AC57+'ST 1-4 Nat-orig ret (nos)52-15'!AC57</f>
        <v>10.650685675748457</v>
      </c>
      <c r="AD57" s="5">
        <f>'ST 5-8 Hatchery ret (nos) 52-15'!AD57+'ST 1-4 Nat-orig ret (nos)52-15'!AD57</f>
        <v>3.0536379241509453</v>
      </c>
      <c r="AE57" s="5">
        <f>'ST 5-8 Hatchery ret (nos) 52-15'!AE57+'ST 1-4 Nat-orig ret (nos)52-15'!AE57</f>
        <v>6.5171908665830269</v>
      </c>
      <c r="AF57" s="5">
        <f>'ST 5-8 Hatchery ret (nos) 52-15'!AF57+'ST 1-4 Nat-orig ret (nos)52-15'!AF57</f>
        <v>3.5520757726793444</v>
      </c>
      <c r="AG57" s="5">
        <f t="shared" si="1"/>
        <v>120.61524331194907</v>
      </c>
      <c r="AI57" s="4">
        <v>2002</v>
      </c>
      <c r="AJ57" s="39">
        <v>0</v>
      </c>
      <c r="AK57" s="5">
        <f>'ST 5-8 Hatchery ret (nos) 52-15'!AK57</f>
        <v>0</v>
      </c>
      <c r="AL57" s="5">
        <f>'ST 5-8 Hatchery ret (nos) 52-15'!AL57+'ST 1-4 Nat-orig ret (nos)52-15'!AL57</f>
        <v>0.25852202494690074</v>
      </c>
      <c r="AM57" s="5">
        <f>'ST 5-8 Hatchery ret (nos) 52-15'!AM57+'ST 1-4 Nat-orig ret (nos)52-15'!AM57</f>
        <v>11.552580304183355</v>
      </c>
      <c r="AN57" s="5">
        <f>'ST 5-8 Hatchery ret (nos) 52-15'!AN57+'ST 1-4 Nat-orig ret (nos)52-15'!AN57</f>
        <v>1.9697582766996735</v>
      </c>
      <c r="AO57" s="5">
        <f>'ST 5-8 Hatchery ret (nos) 52-15'!AO57+'ST 1-4 Nat-orig ret (nos)52-15'!AO57</f>
        <v>20.57329</v>
      </c>
      <c r="AP57" s="5">
        <f>'ST 5-8 Hatchery ret (nos) 52-15'!AP57+'ST 1-4 Nat-orig ret (nos)52-15'!AP57</f>
        <v>2.3570950000000002</v>
      </c>
      <c r="AQ57" s="5">
        <f>'ST 5-8 Hatchery ret (nos) 52-15'!AQ57+'ST 1-4 Nat-orig ret (nos)52-15'!AQ57</f>
        <v>3.6459030000000001</v>
      </c>
      <c r="AR57" s="5">
        <f>'ST 5-8 Hatchery ret (nos) 52-15'!AR57+'ST 1-4 Nat-orig ret (nos)52-15'!AR57</f>
        <v>5.3882808623782905</v>
      </c>
      <c r="AS57" s="5">
        <f>'ST 5-8 Hatchery ret (nos) 52-15'!AS57+'ST 1-4 Nat-orig ret (nos)52-15'!AS57</f>
        <v>3.2555711610404572</v>
      </c>
      <c r="AT57" s="5">
        <f>'ST 5-8 Hatchery ret (nos) 52-15'!AT57+'ST 1-4 Nat-orig ret (nos)52-15'!AT57</f>
        <v>1.6834789999999999</v>
      </c>
      <c r="AU57" s="29">
        <f>'ST 5-8 Hatchery ret (nos) 52-15'!AU57+'ST 1-4 Nat-orig ret (nos)52-15'!AU57</f>
        <v>3.2583274697196631</v>
      </c>
      <c r="AV57" s="29">
        <f>'ST 5-8 Hatchery ret (nos) 52-15'!AV57+'ST 1-4 Nat-orig ret (nos)52-15'!AV57</f>
        <v>16.204447143684181</v>
      </c>
      <c r="AW57" s="29">
        <f>'ST 5-8 Hatchery ret (nos) 52-15'!AW57+'ST 1-4 Nat-orig ret (nos)52-15'!AW57</f>
        <v>0.52171930147597145</v>
      </c>
      <c r="AX57" s="29">
        <f t="shared" si="2"/>
        <v>70.668973544128477</v>
      </c>
      <c r="AZ57" s="5">
        <f t="shared" si="3"/>
        <v>382.88571584391747</v>
      </c>
      <c r="BA57" s="5">
        <f t="shared" si="4"/>
        <v>120.61524331194907</v>
      </c>
      <c r="BB57" s="5">
        <f t="shared" si="5"/>
        <v>70.668973544128477</v>
      </c>
      <c r="BC57" s="5">
        <f t="shared" si="6"/>
        <v>574.169932699995</v>
      </c>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c r="CE57" s="66"/>
      <c r="CF57" s="66"/>
      <c r="CG57" s="66"/>
      <c r="CH57" s="66"/>
      <c r="CI57" s="66"/>
      <c r="CJ57" s="66"/>
      <c r="CK57" s="66"/>
      <c r="CL57" s="66"/>
      <c r="CM57" s="66"/>
      <c r="CN57" s="66"/>
      <c r="CO57" s="66"/>
      <c r="CP57" s="66"/>
      <c r="CQ57" s="66"/>
      <c r="CR57" s="66"/>
      <c r="CS57" s="66"/>
      <c r="CT57" s="66"/>
      <c r="CU57" s="66"/>
      <c r="CV57" s="66"/>
      <c r="CW57" s="66"/>
      <c r="CX57" s="66"/>
      <c r="CY57" s="66"/>
      <c r="CZ57" s="66"/>
      <c r="DA57" s="66"/>
      <c r="DB57" s="66"/>
      <c r="DC57" s="66"/>
      <c r="DD57" s="66"/>
      <c r="DE57" s="66"/>
      <c r="DF57" s="66"/>
      <c r="DG57" s="66"/>
      <c r="DH57" s="66"/>
      <c r="DI57" s="66"/>
      <c r="DJ57" s="66"/>
      <c r="DK57" s="66"/>
      <c r="DL57" s="66"/>
      <c r="DM57" s="66"/>
      <c r="DN57" s="66"/>
      <c r="DO57" s="66"/>
    </row>
    <row r="58" spans="1:119" s="8" customFormat="1" ht="15">
      <c r="A58" s="4">
        <v>2003</v>
      </c>
      <c r="B58" s="39">
        <v>0</v>
      </c>
      <c r="C58" s="5">
        <f>'ST 5-8 Hatchery ret (nos) 52-15'!C58+'ST 1-4 Nat-orig ret (nos)52-15'!C58</f>
        <v>16.563343804026154</v>
      </c>
      <c r="D58" s="5">
        <f>'ST 5-8 Hatchery ret (nos) 52-15'!D58+'ST 1-4 Nat-orig ret (nos)52-15'!D58</f>
        <v>139.3906267205567</v>
      </c>
      <c r="E58" s="5">
        <f>'ST 5-8 Hatchery ret (nos) 52-15'!E58+'ST 1-4 Nat-orig ret (nos)52-15'!E58</f>
        <v>0.73950493986511256</v>
      </c>
      <c r="F58" s="5">
        <f>'ST 5-8 Hatchery ret (nos) 52-15'!F58+'ST 1-4 Nat-orig ret (nos)52-15'!F58</f>
        <v>66.654005391727594</v>
      </c>
      <c r="G58" s="5">
        <f>'ST 5-8 Hatchery ret (nos) 52-15'!G58+'ST 1-4 Nat-orig ret (nos)52-15'!G58</f>
        <v>0.6140795</v>
      </c>
      <c r="H58" s="5">
        <f>'ST 5-8 Hatchery ret (nos) 52-15'!H58+'ST 1-4 Nat-orig ret (nos)52-15'!H58</f>
        <v>14.284749</v>
      </c>
      <c r="I58" s="5">
        <f>'ST 5-8 Hatchery ret (nos) 52-15'!I58+'ST 1-4 Nat-orig ret (nos)52-15'!I58</f>
        <v>20.090520999999999</v>
      </c>
      <c r="J58" s="5">
        <f>'ST 5-8 Hatchery ret (nos) 52-15'!J58+'ST 1-4 Nat-orig ret (nos)52-15'!J58</f>
        <v>1.67882</v>
      </c>
      <c r="K58" s="5">
        <f>'ST 5-8 Hatchery ret (nos) 52-15'!K58+'ST 1-4 Nat-orig ret (nos)52-15'!K58</f>
        <v>63.204366861837656</v>
      </c>
      <c r="L58" s="5">
        <f>'ST 5-8 Hatchery ret (nos) 52-15'!L58+'ST 1-4 Nat-orig ret (nos)52-15'!L58</f>
        <v>96.598147000000012</v>
      </c>
      <c r="M58" s="5">
        <f>'ST 5-8 Hatchery ret (nos) 52-15'!M58+'ST 1-4 Nat-orig ret (nos)52-15'!M58</f>
        <v>18.594334132165013</v>
      </c>
      <c r="N58" s="5">
        <f>'ST 5-8 Hatchery ret (nos) 52-15'!N58+'ST 1-4 Nat-orig ret (nos)52-15'!N58</f>
        <v>24.628833977560223</v>
      </c>
      <c r="O58" s="5">
        <f>'ST 5-8 Hatchery ret (nos) 52-15'!O58+'ST 1-4 Nat-orig ret (nos)52-15'!O58</f>
        <v>3.2870068181818182</v>
      </c>
      <c r="P58" s="5">
        <f t="shared" si="0"/>
        <v>466.32833914592021</v>
      </c>
      <c r="Q58" s="5"/>
      <c r="R58" s="4">
        <v>2003</v>
      </c>
      <c r="S58" s="5">
        <f>'ST 5-8 Hatchery ret (nos) 52-15'!S58+0</f>
        <v>4.3802000000000001E-2</v>
      </c>
      <c r="T58" s="5">
        <f>'ST 5-8 Hatchery ret (nos) 52-15'!T58+0</f>
        <v>73.514048491235414</v>
      </c>
      <c r="U58" s="5">
        <f>'ST 5-8 Hatchery ret (nos) 52-15'!U58+'ST 1-4 Nat-orig ret (nos)52-15'!U58</f>
        <v>14.530840875678765</v>
      </c>
      <c r="V58" s="5">
        <f>'ST 5-8 Hatchery ret (nos) 52-15'!V58+'ST 1-4 Nat-orig ret (nos)52-15'!V58</f>
        <v>2.0664165344926095</v>
      </c>
      <c r="W58" s="5">
        <f>'ST 5-8 Hatchery ret (nos) 52-15'!W58+'ST 1-4 Nat-orig ret (nos)52-15'!W58</f>
        <v>2.4645633226643948</v>
      </c>
      <c r="X58" s="5">
        <f>'ST 5-8 Hatchery ret (nos) 52-15'!X58+'ST 1-4 Nat-orig ret (nos)52-15'!X58</f>
        <v>7.781798190701064</v>
      </c>
      <c r="Y58" s="5">
        <f>'ST 5-8 Hatchery ret (nos) 52-15'!Y58+'ST 1-4 Nat-orig ret (nos)52-15'!Y58</f>
        <v>1.603108</v>
      </c>
      <c r="Z58" s="5">
        <f>'ST 5-8 Hatchery ret (nos) 52-15'!Z58+'ST 1-4 Nat-orig ret (nos)52-15'!Z58</f>
        <v>1.5124819999999999</v>
      </c>
      <c r="AA58" s="5">
        <f>'ST 5-8 Hatchery ret (nos) 52-15'!AA58+'ST 1-4 Nat-orig ret (nos)52-15'!AA58</f>
        <v>0.5694266351220133</v>
      </c>
      <c r="AB58" s="5">
        <f>'ST 5-8 Hatchery ret (nos) 52-15'!AB58+'ST 1-4 Nat-orig ret (nos)52-15'!AB58</f>
        <v>6.4219737099999996</v>
      </c>
      <c r="AC58" s="5">
        <f>'ST 5-8 Hatchery ret (nos) 52-15'!AC58+'ST 1-4 Nat-orig ret (nos)52-15'!AC58</f>
        <v>14.068970727504196</v>
      </c>
      <c r="AD58" s="5">
        <f>'ST 5-8 Hatchery ret (nos) 52-15'!AD58+'ST 1-4 Nat-orig ret (nos)52-15'!AD58</f>
        <v>4.4585696204864966</v>
      </c>
      <c r="AE58" s="5">
        <f>'ST 5-8 Hatchery ret (nos) 52-15'!AE58+'ST 1-4 Nat-orig ret (nos)52-15'!AE58</f>
        <v>3.9058208025965495</v>
      </c>
      <c r="AF58" s="5">
        <f>'ST 5-8 Hatchery ret (nos) 52-15'!AF58+'ST 1-4 Nat-orig ret (nos)52-15'!AF58</f>
        <v>2.5934397680574404</v>
      </c>
      <c r="AG58" s="5">
        <f t="shared" si="1"/>
        <v>135.53526067853892</v>
      </c>
      <c r="AI58" s="4">
        <v>2003</v>
      </c>
      <c r="AJ58" s="39">
        <v>0</v>
      </c>
      <c r="AK58" s="5">
        <f>'ST 5-8 Hatchery ret (nos) 52-15'!AK58</f>
        <v>0</v>
      </c>
      <c r="AL58" s="5">
        <f>'ST 5-8 Hatchery ret (nos) 52-15'!AL58+'ST 1-4 Nat-orig ret (nos)52-15'!AL58</f>
        <v>0.19020988158960508</v>
      </c>
      <c r="AM58" s="5">
        <f>'ST 5-8 Hatchery ret (nos) 52-15'!AM58+'ST 1-4 Nat-orig ret (nos)52-15'!AM58</f>
        <v>6.4767226110047753</v>
      </c>
      <c r="AN58" s="5">
        <f>'ST 5-8 Hatchery ret (nos) 52-15'!AN58+'ST 1-4 Nat-orig ret (nos)52-15'!AN58</f>
        <v>3.1115332293813909</v>
      </c>
      <c r="AO58" s="5">
        <f>'ST 5-8 Hatchery ret (nos) 52-15'!AO58+'ST 1-4 Nat-orig ret (nos)52-15'!AO58</f>
        <v>29.759150999999999</v>
      </c>
      <c r="AP58" s="5">
        <f>'ST 5-8 Hatchery ret (nos) 52-15'!AP58+'ST 1-4 Nat-orig ret (nos)52-15'!AP58</f>
        <v>2.10867</v>
      </c>
      <c r="AQ58" s="5">
        <f>'ST 5-8 Hatchery ret (nos) 52-15'!AQ58+'ST 1-4 Nat-orig ret (nos)52-15'!AQ58</f>
        <v>7.358399646744278</v>
      </c>
      <c r="AR58" s="5">
        <f>'ST 5-8 Hatchery ret (nos) 52-15'!AR58+'ST 1-4 Nat-orig ret (nos)52-15'!AR58</f>
        <v>7.451518979664125</v>
      </c>
      <c r="AS58" s="5">
        <f>'ST 5-8 Hatchery ret (nos) 52-15'!AS58+'ST 1-4 Nat-orig ret (nos)52-15'!AS58</f>
        <v>3.7332152821688886</v>
      </c>
      <c r="AT58" s="5">
        <f>'ST 5-8 Hatchery ret (nos) 52-15'!AT58+'ST 1-4 Nat-orig ret (nos)52-15'!AT58</f>
        <v>2.1109575536</v>
      </c>
      <c r="AU58" s="29">
        <f>'ST 5-8 Hatchery ret (nos) 52-15'!AU58+'ST 1-4 Nat-orig ret (nos)52-15'!AU58</f>
        <v>3.8184622454971651</v>
      </c>
      <c r="AV58" s="29">
        <f>'ST 5-8 Hatchery ret (nos) 52-15'!AV58+'ST 1-4 Nat-orig ret (nos)52-15'!AV58</f>
        <v>7.1059599064653982</v>
      </c>
      <c r="AW58" s="29">
        <f>'ST 5-8 Hatchery ret (nos) 52-15'!AW58+'ST 1-4 Nat-orig ret (nos)52-15'!AW58</f>
        <v>0.36436190901098897</v>
      </c>
      <c r="AX58" s="29">
        <f t="shared" si="2"/>
        <v>73.589162245126616</v>
      </c>
      <c r="AZ58" s="5">
        <f t="shared" si="3"/>
        <v>466.32833914592021</v>
      </c>
      <c r="BA58" s="5">
        <f t="shared" si="4"/>
        <v>135.53526067853892</v>
      </c>
      <c r="BB58" s="5">
        <f t="shared" si="5"/>
        <v>73.589162245126616</v>
      </c>
      <c r="BC58" s="5">
        <f t="shared" si="6"/>
        <v>675.45276206958579</v>
      </c>
      <c r="BE58" s="66"/>
      <c r="BF58" s="66"/>
      <c r="BG58" s="66"/>
      <c r="BH58" s="66"/>
      <c r="BI58" s="66"/>
      <c r="BJ58" s="66"/>
      <c r="BK58" s="66"/>
      <c r="BL58" s="66"/>
      <c r="BM58" s="66"/>
      <c r="BN58" s="66"/>
      <c r="BO58" s="66"/>
      <c r="BP58" s="66"/>
      <c r="BQ58" s="66"/>
      <c r="BR58" s="66"/>
      <c r="BS58" s="66"/>
      <c r="BT58" s="66"/>
      <c r="BU58" s="66"/>
      <c r="BV58" s="66"/>
      <c r="BW58" s="66"/>
      <c r="BX58" s="66"/>
      <c r="BY58" s="66"/>
      <c r="BZ58" s="66"/>
      <c r="CA58" s="66"/>
      <c r="CB58" s="66"/>
      <c r="CC58" s="66"/>
      <c r="CD58" s="66"/>
      <c r="CE58" s="66"/>
      <c r="CF58" s="66"/>
      <c r="CG58" s="66"/>
      <c r="CH58" s="66"/>
      <c r="CI58" s="66"/>
      <c r="CJ58" s="66"/>
      <c r="CK58" s="66"/>
      <c r="CL58" s="66"/>
      <c r="CM58" s="66"/>
      <c r="CN58" s="66"/>
      <c r="CO58" s="66"/>
      <c r="CP58" s="66"/>
      <c r="CQ58" s="66"/>
      <c r="CR58" s="66"/>
      <c r="CS58" s="66"/>
      <c r="CT58" s="66"/>
      <c r="CU58" s="66"/>
      <c r="CV58" s="66"/>
      <c r="CW58" s="66"/>
      <c r="CX58" s="66"/>
      <c r="CY58" s="66"/>
      <c r="CZ58" s="66"/>
      <c r="DA58" s="66"/>
      <c r="DB58" s="66"/>
      <c r="DC58" s="66"/>
      <c r="DD58" s="66"/>
      <c r="DE58" s="66"/>
      <c r="DF58" s="66"/>
      <c r="DG58" s="66"/>
      <c r="DH58" s="66"/>
      <c r="DI58" s="66"/>
      <c r="DJ58" s="66"/>
      <c r="DK58" s="66"/>
      <c r="DL58" s="66"/>
      <c r="DM58" s="66"/>
      <c r="DN58" s="66"/>
      <c r="DO58" s="66"/>
    </row>
    <row r="59" spans="1:119" s="10" customFormat="1" ht="15">
      <c r="A59" s="4">
        <v>2004</v>
      </c>
      <c r="B59" s="39">
        <v>0</v>
      </c>
      <c r="C59" s="29">
        <f>'ST 5-8 Hatchery ret (nos) 52-15'!C59+'ST 1-4 Nat-orig ret (nos)52-15'!C59</f>
        <v>7.8995597843256951</v>
      </c>
      <c r="D59" s="29">
        <f>'ST 5-8 Hatchery ret (nos) 52-15'!D59+'ST 1-4 Nat-orig ret (nos)52-15'!D59</f>
        <v>55.3792634850155</v>
      </c>
      <c r="E59" s="29">
        <f>'ST 5-8 Hatchery ret (nos) 52-15'!E59+'ST 1-4 Nat-orig ret (nos)52-15'!E59</f>
        <v>85.221451302314406</v>
      </c>
      <c r="F59" s="29">
        <f>'ST 5-8 Hatchery ret (nos) 52-15'!F59+'ST 1-4 Nat-orig ret (nos)52-15'!F59</f>
        <v>22.788410555443413</v>
      </c>
      <c r="G59" s="29">
        <f>'ST 5-8 Hatchery ret (nos) 52-15'!G59+'ST 1-4 Nat-orig ret (nos)52-15'!G59</f>
        <v>7.2300805714285712</v>
      </c>
      <c r="H59" s="29">
        <f>'ST 5-8 Hatchery ret (nos) 52-15'!H59+'ST 1-4 Nat-orig ret (nos)52-15'!H59</f>
        <v>16.626453000000001</v>
      </c>
      <c r="I59" s="29">
        <f>'ST 5-8 Hatchery ret (nos) 52-15'!I59+'ST 1-4 Nat-orig ret (nos)52-15'!I59</f>
        <v>31.193675980000002</v>
      </c>
      <c r="J59" s="29">
        <f>'ST 5-8 Hatchery ret (nos) 52-15'!J59+'ST 1-4 Nat-orig ret (nos)52-15'!J59</f>
        <v>7.9525724463455276</v>
      </c>
      <c r="K59" s="29">
        <f>'ST 5-8 Hatchery ret (nos) 52-15'!K59+'ST 1-4 Nat-orig ret (nos)52-15'!K59</f>
        <v>29.827695455430007</v>
      </c>
      <c r="L59" s="29">
        <f>'ST 5-8 Hatchery ret (nos) 52-15'!L59+'ST 1-4 Nat-orig ret (nos)52-15'!L59</f>
        <v>85.441107000000002</v>
      </c>
      <c r="M59" s="29">
        <f>'ST 5-8 Hatchery ret (nos) 52-15'!M59+'ST 1-4 Nat-orig ret (nos)52-15'!M59</f>
        <v>9.3303812833521356</v>
      </c>
      <c r="N59" s="5">
        <f>'ST 5-8 Hatchery ret (nos) 52-15'!N59+'ST 1-4 Nat-orig ret (nos)52-15'!N59</f>
        <v>2.3359098461801753</v>
      </c>
      <c r="O59" s="5">
        <f>'ST 5-8 Hatchery ret (nos) 52-15'!O59+'ST 1-4 Nat-orig ret (nos)52-15'!O59</f>
        <v>4.3999999999999997E-2</v>
      </c>
      <c r="P59" s="5">
        <f t="shared" si="0"/>
        <v>361.27056070983542</v>
      </c>
      <c r="Q59" s="29"/>
      <c r="R59" s="4">
        <v>2004</v>
      </c>
      <c r="S59" s="29">
        <f>'ST 5-8 Hatchery ret (nos) 52-15'!S59+0</f>
        <v>5.9931999999999999E-2</v>
      </c>
      <c r="T59" s="29">
        <f>'ST 5-8 Hatchery ret (nos) 52-15'!T59+0</f>
        <v>77.011431523165314</v>
      </c>
      <c r="U59" s="29">
        <f>'ST 5-8 Hatchery ret (nos) 52-15'!U59+'ST 1-4 Nat-orig ret (nos)52-15'!U59</f>
        <v>16.94991308111209</v>
      </c>
      <c r="V59" s="29">
        <f>'ST 5-8 Hatchery ret (nos) 52-15'!V59+'ST 1-4 Nat-orig ret (nos)52-15'!V59</f>
        <v>2.1118984770981633</v>
      </c>
      <c r="W59" s="29">
        <f>'ST 5-8 Hatchery ret (nos) 52-15'!W59+'ST 1-4 Nat-orig ret (nos)52-15'!W59</f>
        <v>1.9977008607788629</v>
      </c>
      <c r="X59" s="29">
        <f>'ST 5-8 Hatchery ret (nos) 52-15'!X59+'ST 1-4 Nat-orig ret (nos)52-15'!X59</f>
        <v>6.8153438220048486</v>
      </c>
      <c r="Y59" s="29">
        <f>'ST 5-8 Hatchery ret (nos) 52-15'!Y59+'ST 1-4 Nat-orig ret (nos)52-15'!Y59</f>
        <v>1.9761420000000001</v>
      </c>
      <c r="Z59" s="29">
        <f>'ST 5-8 Hatchery ret (nos) 52-15'!Z59+'ST 1-4 Nat-orig ret (nos)52-15'!Z59</f>
        <v>1.99216401</v>
      </c>
      <c r="AA59" s="29">
        <f>'ST 5-8 Hatchery ret (nos) 52-15'!AA59+'ST 1-4 Nat-orig ret (nos)52-15'!AA59</f>
        <v>1.0362684910375444</v>
      </c>
      <c r="AB59" s="29">
        <f>'ST 5-8 Hatchery ret (nos) 52-15'!AB59+'ST 1-4 Nat-orig ret (nos)52-15'!AB59</f>
        <v>2.54176877</v>
      </c>
      <c r="AC59" s="29">
        <f>'ST 5-8 Hatchery ret (nos) 52-15'!AC59+'ST 1-4 Nat-orig ret (nos)52-15'!AC59</f>
        <v>15.560860388317261</v>
      </c>
      <c r="AD59" s="29">
        <f>'ST 5-8 Hatchery ret (nos) 52-15'!AD59+'ST 1-4 Nat-orig ret (nos)52-15'!AD59</f>
        <v>3.9629217572825541</v>
      </c>
      <c r="AE59" s="5">
        <f>'ST 5-8 Hatchery ret (nos) 52-15'!AE59+'ST 1-4 Nat-orig ret (nos)52-15'!AE59</f>
        <v>7.7537314992162045</v>
      </c>
      <c r="AF59" s="5">
        <f>'ST 5-8 Hatchery ret (nos) 52-15'!AF59+'ST 1-4 Nat-orig ret (nos)52-15'!AF59</f>
        <v>3.4087019771372553</v>
      </c>
      <c r="AG59" s="5">
        <f t="shared" si="1"/>
        <v>143.17877865715008</v>
      </c>
      <c r="AI59" s="4">
        <v>2004</v>
      </c>
      <c r="AJ59" s="39">
        <v>0</v>
      </c>
      <c r="AK59" s="5">
        <f>'ST 5-8 Hatchery ret (nos) 52-15'!AK59</f>
        <v>0</v>
      </c>
      <c r="AL59" s="29">
        <f>'ST 5-8 Hatchery ret (nos) 52-15'!AL59+'ST 1-4 Nat-orig ret (nos)52-15'!AL59</f>
        <v>9.396667626716422E-2</v>
      </c>
      <c r="AM59" s="29">
        <f>'ST 5-8 Hatchery ret (nos) 52-15'!AM59+'ST 1-4 Nat-orig ret (nos)52-15'!AM59</f>
        <v>6.6622845142579115</v>
      </c>
      <c r="AN59" s="29">
        <f>'ST 5-8 Hatchery ret (nos) 52-15'!AN59+'ST 1-4 Nat-orig ret (nos)52-15'!AN59</f>
        <v>2.370070175279273</v>
      </c>
      <c r="AO59" s="29">
        <f>'ST 5-8 Hatchery ret (nos) 52-15'!AO59+'ST 1-4 Nat-orig ret (nos)52-15'!AO59</f>
        <v>48.717615000000002</v>
      </c>
      <c r="AP59" s="29">
        <f>'ST 5-8 Hatchery ret (nos) 52-15'!AP59+'ST 1-4 Nat-orig ret (nos)52-15'!AP59</f>
        <v>1.7246330000000001</v>
      </c>
      <c r="AQ59" s="29">
        <f>'ST 5-8 Hatchery ret (nos) 52-15'!AQ59+'ST 1-4 Nat-orig ret (nos)52-15'!AQ59</f>
        <v>6.0624909999999996</v>
      </c>
      <c r="AR59" s="29">
        <f>'ST 5-8 Hatchery ret (nos) 52-15'!AR59+'ST 1-4 Nat-orig ret (nos)52-15'!AR59</f>
        <v>8.1075750140171507</v>
      </c>
      <c r="AS59" s="29">
        <f>'ST 5-8 Hatchery ret (nos) 52-15'!AS59+'ST 1-4 Nat-orig ret (nos)52-15'!AS59</f>
        <v>2.7905052533571402</v>
      </c>
      <c r="AT59" s="29">
        <f>'ST 5-8 Hatchery ret (nos) 52-15'!AT59+'ST 1-4 Nat-orig ret (nos)52-15'!AT59</f>
        <v>2.5121528352000002</v>
      </c>
      <c r="AU59" s="29">
        <f>'ST 5-8 Hatchery ret (nos) 52-15'!AU59+'ST 1-4 Nat-orig ret (nos)52-15'!AU59</f>
        <v>2.745702607956662</v>
      </c>
      <c r="AV59" s="29">
        <f>'ST 5-8 Hatchery ret (nos) 52-15'!AV59+'ST 1-4 Nat-orig ret (nos)52-15'!AV59</f>
        <v>7.4394538691816416</v>
      </c>
      <c r="AW59" s="29">
        <f>'ST 5-8 Hatchery ret (nos) 52-15'!AW59+'ST 1-4 Nat-orig ret (nos)52-15'!AW59</f>
        <v>0.57083869565575851</v>
      </c>
      <c r="AX59" s="29">
        <f t="shared" si="2"/>
        <v>89.797288641172685</v>
      </c>
      <c r="AZ59" s="5">
        <f t="shared" si="3"/>
        <v>361.27056070983542</v>
      </c>
      <c r="BA59" s="5">
        <f t="shared" si="4"/>
        <v>143.17877865715008</v>
      </c>
      <c r="BB59" s="5">
        <f t="shared" si="5"/>
        <v>89.797288641172685</v>
      </c>
      <c r="BC59" s="5">
        <f t="shared" si="6"/>
        <v>594.24662800815815</v>
      </c>
      <c r="BE59" s="66"/>
      <c r="BF59" s="66"/>
      <c r="BG59" s="66"/>
      <c r="BH59" s="66"/>
      <c r="BI59" s="66"/>
      <c r="BJ59" s="66"/>
      <c r="BK59" s="66"/>
      <c r="BL59" s="66"/>
      <c r="BM59" s="66"/>
      <c r="BN59" s="66"/>
      <c r="BO59" s="66"/>
      <c r="BP59" s="66"/>
      <c r="BQ59" s="66"/>
      <c r="BR59" s="66"/>
      <c r="BS59" s="66"/>
      <c r="BT59" s="66"/>
      <c r="BU59" s="66"/>
      <c r="BV59" s="66"/>
      <c r="BW59" s="66"/>
      <c r="BX59" s="66"/>
      <c r="BY59" s="66"/>
      <c r="BZ59" s="66"/>
      <c r="CA59" s="66"/>
      <c r="CB59" s="66"/>
      <c r="CC59" s="66"/>
      <c r="CD59" s="66"/>
      <c r="CE59" s="66"/>
      <c r="CF59" s="66"/>
      <c r="CG59" s="66"/>
      <c r="CH59" s="66"/>
      <c r="CI59" s="66"/>
      <c r="CJ59" s="66"/>
      <c r="CK59" s="66"/>
      <c r="CL59" s="66"/>
      <c r="CM59" s="66"/>
      <c r="CN59" s="66"/>
      <c r="CO59" s="66"/>
      <c r="CP59" s="66"/>
      <c r="CQ59" s="66"/>
      <c r="CR59" s="66"/>
      <c r="CS59" s="66"/>
      <c r="CT59" s="66"/>
      <c r="CU59" s="66"/>
      <c r="CV59" s="66"/>
      <c r="CW59" s="66"/>
      <c r="CX59" s="66"/>
      <c r="CY59" s="66"/>
      <c r="CZ59" s="66"/>
      <c r="DA59" s="66"/>
      <c r="DB59" s="66"/>
      <c r="DC59" s="66"/>
      <c r="DD59" s="66"/>
      <c r="DE59" s="66"/>
      <c r="DF59" s="66"/>
      <c r="DG59" s="66"/>
      <c r="DH59" s="66"/>
      <c r="DI59" s="66"/>
      <c r="DJ59" s="66"/>
      <c r="DK59" s="66"/>
      <c r="DL59" s="66"/>
      <c r="DM59" s="66"/>
      <c r="DN59" s="66"/>
      <c r="DO59" s="66"/>
    </row>
    <row r="60" spans="1:119" s="10" customFormat="1" ht="15">
      <c r="A60" s="4">
        <v>2005</v>
      </c>
      <c r="B60" s="39">
        <v>0</v>
      </c>
      <c r="C60" s="29">
        <f>'ST 5-8 Hatchery ret (nos) 52-15'!C60+'ST 1-4 Nat-orig ret (nos)52-15'!C60</f>
        <v>11.171750252479871</v>
      </c>
      <c r="D60" s="29">
        <f>'ST 5-8 Hatchery ret (nos) 52-15'!D60+'ST 1-4 Nat-orig ret (nos)52-15'!D60</f>
        <v>166.26758498334991</v>
      </c>
      <c r="E60" s="29">
        <f>'ST 5-8 Hatchery ret (nos) 52-15'!E60+'ST 1-4 Nat-orig ret (nos)52-15'!E60</f>
        <v>23.881743470768388</v>
      </c>
      <c r="F60" s="29">
        <f>'ST 5-8 Hatchery ret (nos) 52-15'!F60+'ST 1-4 Nat-orig ret (nos)52-15'!F60</f>
        <v>100.45039618725569</v>
      </c>
      <c r="G60" s="29">
        <f>'ST 5-8 Hatchery ret (nos) 52-15'!G60+'ST 1-4 Nat-orig ret (nos)52-15'!G60</f>
        <v>2.641842408624997</v>
      </c>
      <c r="H60" s="29">
        <f>'ST 5-8 Hatchery ret (nos) 52-15'!H60+'ST 1-4 Nat-orig ret (nos)52-15'!H60</f>
        <v>16.986246999999999</v>
      </c>
      <c r="I60" s="29">
        <f>'ST 5-8 Hatchery ret (nos) 52-15'!I60+'ST 1-4 Nat-orig ret (nos)52-15'!I60</f>
        <v>34.484648880000002</v>
      </c>
      <c r="J60" s="29">
        <f>'ST 5-8 Hatchery ret (nos) 52-15'!J60+'ST 1-4 Nat-orig ret (nos)52-15'!J60</f>
        <v>6.8479038749364953</v>
      </c>
      <c r="K60" s="29">
        <f>'ST 5-8 Hatchery ret (nos) 52-15'!K60+'ST 1-4 Nat-orig ret (nos)52-15'!K60</f>
        <v>76.421718886500599</v>
      </c>
      <c r="L60" s="29">
        <f>'ST 5-8 Hatchery ret (nos) 52-15'!L60+'ST 1-4 Nat-orig ret (nos)52-15'!L60</f>
        <v>109.28637000000001</v>
      </c>
      <c r="M60" s="29">
        <f>'ST 5-8 Hatchery ret (nos) 52-15'!M60+'ST 1-4 Nat-orig ret (nos)52-15'!M60</f>
        <v>18.036890905423174</v>
      </c>
      <c r="N60" s="5">
        <f>'ST 5-8 Hatchery ret (nos) 52-15'!N60+'ST 1-4 Nat-orig ret (nos)52-15'!N60</f>
        <v>26.034548050234157</v>
      </c>
      <c r="O60" s="5">
        <f>'ST 5-8 Hatchery ret (nos) 52-15'!O60+'ST 1-4 Nat-orig ret (nos)52-15'!O60</f>
        <v>1.954526</v>
      </c>
      <c r="P60" s="5">
        <f t="shared" si="0"/>
        <v>594.4661708995734</v>
      </c>
      <c r="Q60" s="29"/>
      <c r="R60" s="4">
        <v>2005</v>
      </c>
      <c r="S60" s="29">
        <f>'ST 5-8 Hatchery ret (nos) 52-15'!S60+0</f>
        <v>3.6259E-2</v>
      </c>
      <c r="T60" s="29">
        <f>'ST 5-8 Hatchery ret (nos) 52-15'!T60+0</f>
        <v>70.835134951951986</v>
      </c>
      <c r="U60" s="29">
        <f>'ST 5-8 Hatchery ret (nos) 52-15'!U60+'ST 1-4 Nat-orig ret (nos)52-15'!U60</f>
        <v>11.768506872047936</v>
      </c>
      <c r="V60" s="29">
        <f>'ST 5-8 Hatchery ret (nos) 52-15'!V60+'ST 1-4 Nat-orig ret (nos)52-15'!V60</f>
        <v>2.9926319279977958</v>
      </c>
      <c r="W60" s="29">
        <f>'ST 5-8 Hatchery ret (nos) 52-15'!W60+'ST 1-4 Nat-orig ret (nos)52-15'!W60</f>
        <v>4.65719692028176</v>
      </c>
      <c r="X60" s="29">
        <f>'ST 5-8 Hatchery ret (nos) 52-15'!X60+'ST 1-4 Nat-orig ret (nos)52-15'!X60</f>
        <v>11.854681043803888</v>
      </c>
      <c r="Y60" s="29">
        <f>'ST 5-8 Hatchery ret (nos) 52-15'!Y60+'ST 1-4 Nat-orig ret (nos)52-15'!Y60</f>
        <v>2.3757069999999998</v>
      </c>
      <c r="Z60" s="29">
        <f>'ST 5-8 Hatchery ret (nos) 52-15'!Z60+'ST 1-4 Nat-orig ret (nos)52-15'!Z60</f>
        <v>0.87349805000000014</v>
      </c>
      <c r="AA60" s="29">
        <f>'ST 5-8 Hatchery ret (nos) 52-15'!AA60+'ST 1-4 Nat-orig ret (nos)52-15'!AA60</f>
        <v>0.59655312282361594</v>
      </c>
      <c r="AB60" s="29">
        <f>'ST 5-8 Hatchery ret (nos) 52-15'!AB60+'ST 1-4 Nat-orig ret (nos)52-15'!AB60</f>
        <v>2.65961245</v>
      </c>
      <c r="AC60" s="29">
        <f>'ST 5-8 Hatchery ret (nos) 52-15'!AC60+'ST 1-4 Nat-orig ret (nos)52-15'!AC60</f>
        <v>12.839528999999999</v>
      </c>
      <c r="AD60" s="29">
        <f>'ST 5-8 Hatchery ret (nos) 52-15'!AD60+'ST 1-4 Nat-orig ret (nos)52-15'!AD60</f>
        <v>2.4026611739355879</v>
      </c>
      <c r="AE60" s="5">
        <f>'ST 5-8 Hatchery ret (nos) 52-15'!AE60+'ST 1-4 Nat-orig ret (nos)52-15'!AE60</f>
        <v>6.2416635170771499</v>
      </c>
      <c r="AF60" s="5">
        <f>'ST 5-8 Hatchery ret (nos) 52-15'!AF60+'ST 1-4 Nat-orig ret (nos)52-15'!AF60</f>
        <v>1.1720717453454068</v>
      </c>
      <c r="AG60" s="5">
        <f t="shared" si="1"/>
        <v>131.30570677526515</v>
      </c>
      <c r="AI60" s="4">
        <v>2005</v>
      </c>
      <c r="AJ60" s="39">
        <v>0</v>
      </c>
      <c r="AK60" s="5">
        <f>'ST 5-8 Hatchery ret (nos) 52-15'!AK60</f>
        <v>0</v>
      </c>
      <c r="AL60" s="29">
        <f>'ST 5-8 Hatchery ret (nos) 52-15'!AL60+'ST 1-4 Nat-orig ret (nos)52-15'!AL60</f>
        <v>0.7000025528736521</v>
      </c>
      <c r="AM60" s="29">
        <f>'ST 5-8 Hatchery ret (nos) 52-15'!AM60+'ST 1-4 Nat-orig ret (nos)52-15'!AM60</f>
        <v>9.2920975912696857</v>
      </c>
      <c r="AN60" s="29">
        <f>'ST 5-8 Hatchery ret (nos) 52-15'!AN60+'ST 1-4 Nat-orig ret (nos)52-15'!AN60</f>
        <v>3.0009282039267027</v>
      </c>
      <c r="AO60" s="29">
        <f>'ST 5-8 Hatchery ret (nos) 52-15'!AO60+'ST 1-4 Nat-orig ret (nos)52-15'!AO60</f>
        <v>45.193038999999999</v>
      </c>
      <c r="AP60" s="29">
        <f>'ST 5-8 Hatchery ret (nos) 52-15'!AP60+'ST 1-4 Nat-orig ret (nos)52-15'!AP60</f>
        <v>2.045602174876068</v>
      </c>
      <c r="AQ60" s="29">
        <f>'ST 5-8 Hatchery ret (nos) 52-15'!AQ60+'ST 1-4 Nat-orig ret (nos)52-15'!AQ60</f>
        <v>4.5876099999999997</v>
      </c>
      <c r="AR60" s="29">
        <f>'ST 5-8 Hatchery ret (nos) 52-15'!AR60+'ST 1-4 Nat-orig ret (nos)52-15'!AR60</f>
        <v>8.2721141282932411</v>
      </c>
      <c r="AS60" s="29">
        <f>'ST 5-8 Hatchery ret (nos) 52-15'!AS60+'ST 1-4 Nat-orig ret (nos)52-15'!AS60</f>
        <v>2.8490702868265618</v>
      </c>
      <c r="AT60" s="29">
        <f>'ST 5-8 Hatchery ret (nos) 52-15'!AT60+'ST 1-4 Nat-orig ret (nos)52-15'!AT60</f>
        <v>1.9949299536000002</v>
      </c>
      <c r="AU60" s="29">
        <f>'ST 5-8 Hatchery ret (nos) 52-15'!AU60+'ST 1-4 Nat-orig ret (nos)52-15'!AU60</f>
        <v>2.1018266674267476</v>
      </c>
      <c r="AV60" s="29">
        <f>'ST 5-8 Hatchery ret (nos) 52-15'!AV60+'ST 1-4 Nat-orig ret (nos)52-15'!AV60</f>
        <v>6.9661079851567926</v>
      </c>
      <c r="AW60" s="29">
        <f>'ST 5-8 Hatchery ret (nos) 52-15'!AW60+'ST 1-4 Nat-orig ret (nos)52-15'!AW60</f>
        <v>0.20069685228168818</v>
      </c>
      <c r="AX60" s="29">
        <f t="shared" si="2"/>
        <v>87.204025396531151</v>
      </c>
      <c r="AZ60" s="5">
        <f t="shared" si="3"/>
        <v>594.4661708995734</v>
      </c>
      <c r="BA60" s="5">
        <f t="shared" si="4"/>
        <v>131.30570677526515</v>
      </c>
      <c r="BB60" s="5">
        <f t="shared" si="5"/>
        <v>87.204025396531151</v>
      </c>
      <c r="BC60" s="5">
        <f t="shared" si="6"/>
        <v>812.97590307136977</v>
      </c>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66"/>
      <c r="CH60" s="66"/>
      <c r="CI60" s="66"/>
      <c r="CJ60" s="66"/>
      <c r="CK60" s="66"/>
      <c r="CL60" s="66"/>
      <c r="CM60" s="66"/>
      <c r="CN60" s="66"/>
      <c r="CO60" s="66"/>
      <c r="CP60" s="66"/>
      <c r="CQ60" s="66"/>
      <c r="CR60" s="66"/>
      <c r="CS60" s="66"/>
      <c r="CT60" s="66"/>
      <c r="CU60" s="66"/>
      <c r="CV60" s="66"/>
      <c r="CW60" s="66"/>
      <c r="CX60" s="66"/>
      <c r="CY60" s="66"/>
      <c r="CZ60" s="66"/>
      <c r="DA60" s="66"/>
      <c r="DB60" s="66"/>
      <c r="DC60" s="66"/>
      <c r="DD60" s="66"/>
      <c r="DE60" s="66"/>
      <c r="DF60" s="66"/>
      <c r="DG60" s="66"/>
      <c r="DH60" s="66"/>
      <c r="DI60" s="66"/>
      <c r="DJ60" s="66"/>
      <c r="DK60" s="66"/>
      <c r="DL60" s="66"/>
      <c r="DM60" s="66"/>
      <c r="DN60" s="66"/>
      <c r="DO60" s="66"/>
    </row>
    <row r="61" spans="1:119" s="68" customFormat="1" ht="15">
      <c r="A61" s="4">
        <v>2006</v>
      </c>
      <c r="B61" s="39">
        <v>0</v>
      </c>
      <c r="C61" s="29">
        <f>'ST 5-8 Hatchery ret (nos) 52-15'!C61+'ST 1-4 Nat-orig ret (nos)52-15'!C61</f>
        <v>6.1190840588007083</v>
      </c>
      <c r="D61" s="29">
        <f>'ST 5-8 Hatchery ret (nos) 52-15'!D61+'ST 1-4 Nat-orig ret (nos)52-15'!D61</f>
        <v>126.72864102559123</v>
      </c>
      <c r="E61" s="29">
        <f>'ST 5-8 Hatchery ret (nos) 52-15'!E61+'ST 1-4 Nat-orig ret (nos)52-15'!E61</f>
        <v>60.208855241048624</v>
      </c>
      <c r="F61" s="29">
        <f>'ST 5-8 Hatchery ret (nos) 52-15'!F61+'ST 1-4 Nat-orig ret (nos)52-15'!F61</f>
        <v>29.129787304559418</v>
      </c>
      <c r="G61" s="29">
        <f>'ST 5-8 Hatchery ret (nos) 52-15'!G61+'ST 1-4 Nat-orig ret (nos)52-15'!G61</f>
        <v>3.7045262857142855</v>
      </c>
      <c r="H61" s="29">
        <f>'ST 5-8 Hatchery ret (nos) 52-15'!H61+'ST 1-4 Nat-orig ret (nos)52-15'!H61</f>
        <v>8.2176399999999994</v>
      </c>
      <c r="I61" s="29">
        <f>'ST 5-8 Hatchery ret (nos) 52-15'!I61+'ST 1-4 Nat-orig ret (nos)52-15'!I61</f>
        <v>38.419150000000002</v>
      </c>
      <c r="J61" s="29">
        <f>'ST 5-8 Hatchery ret (nos) 52-15'!J61+'ST 1-4 Nat-orig ret (nos)52-15'!J61</f>
        <v>3.0842000000000001</v>
      </c>
      <c r="K61" s="29">
        <f>'ST 5-8 Hatchery ret (nos) 52-15'!K61+'ST 1-4 Nat-orig ret (nos)52-15'!K61</f>
        <v>26.821169377457664</v>
      </c>
      <c r="L61" s="29">
        <f>'ST 5-8 Hatchery ret (nos) 52-15'!L61+'ST 1-4 Nat-orig ret (nos)52-15'!L61</f>
        <v>37.459969999999998</v>
      </c>
      <c r="M61" s="29">
        <f>'ST 5-8 Hatchery ret (nos) 52-15'!M61+'ST 1-4 Nat-orig ret (nos)52-15'!M61</f>
        <v>2.9435552089310342</v>
      </c>
      <c r="N61" s="5">
        <f>'ST 5-8 Hatchery ret (nos) 52-15'!N61+'ST 1-4 Nat-orig ret (nos)52-15'!N61</f>
        <v>1.1477787390265184</v>
      </c>
      <c r="O61" s="5">
        <f>'ST 5-8 Hatchery ret (nos) 52-15'!O61+'ST 1-4 Nat-orig ret (nos)52-15'!O61</f>
        <v>4.3999999999999997E-2</v>
      </c>
      <c r="P61" s="5">
        <f t="shared" si="0"/>
        <v>344.02835724112953</v>
      </c>
      <c r="R61" s="4">
        <v>2006</v>
      </c>
      <c r="S61" s="29">
        <f>'ST 5-8 Hatchery ret (nos) 52-15'!S61+0</f>
        <v>2.8552999999999999E-2</v>
      </c>
      <c r="T61" s="29">
        <f>'ST 5-8 Hatchery ret (nos) 52-15'!T61+0</f>
        <v>67.97570537486672</v>
      </c>
      <c r="U61" s="29">
        <f>'ST 5-8 Hatchery ret (nos) 52-15'!U61+'ST 1-4 Nat-orig ret (nos)52-15'!U61</f>
        <v>22.673519723402485</v>
      </c>
      <c r="V61" s="29">
        <f>'ST 5-8 Hatchery ret (nos) 52-15'!V61+'ST 1-4 Nat-orig ret (nos)52-15'!V61</f>
        <v>5.3275376780332113</v>
      </c>
      <c r="W61" s="29">
        <f>'ST 5-8 Hatchery ret (nos) 52-15'!W61+'ST 1-4 Nat-orig ret (nos)52-15'!W61</f>
        <v>4.7006583389753658</v>
      </c>
      <c r="X61" s="29">
        <f>'ST 5-8 Hatchery ret (nos) 52-15'!X61+'ST 1-4 Nat-orig ret (nos)52-15'!X61</f>
        <v>8.7460574642857143</v>
      </c>
      <c r="Y61" s="29">
        <f>'ST 5-8 Hatchery ret (nos) 52-15'!Y61+'ST 1-4 Nat-orig ret (nos)52-15'!Y61</f>
        <v>2.8736232000000004</v>
      </c>
      <c r="Z61" s="29">
        <f>'ST 5-8 Hatchery ret (nos) 52-15'!Z61+'ST 1-4 Nat-orig ret (nos)52-15'!Z61</f>
        <v>2.06642525</v>
      </c>
      <c r="AA61" s="29">
        <f>'ST 5-8 Hatchery ret (nos) 52-15'!AA61+'ST 1-4 Nat-orig ret (nos)52-15'!AA61</f>
        <v>0.59529997471999996</v>
      </c>
      <c r="AB61" s="29">
        <f>'ST 5-8 Hatchery ret (nos) 52-15'!AB61+'ST 1-4 Nat-orig ret (nos)52-15'!AB61</f>
        <v>2.72929245</v>
      </c>
      <c r="AC61" s="29">
        <f>'ST 5-8 Hatchery ret (nos) 52-15'!AC61+'ST 1-4 Nat-orig ret (nos)52-15'!AC61</f>
        <v>14.877325828</v>
      </c>
      <c r="AD61" s="29">
        <f>'ST 5-8 Hatchery ret (nos) 52-15'!AD61+'ST 1-4 Nat-orig ret (nos)52-15'!AD61</f>
        <v>2.3875222527139774</v>
      </c>
      <c r="AE61" s="5">
        <f>'ST 5-8 Hatchery ret (nos) 52-15'!AE61+'ST 1-4 Nat-orig ret (nos)52-15'!AE61</f>
        <v>5.9014292344538113</v>
      </c>
      <c r="AF61" s="5">
        <f>'ST 5-8 Hatchery ret (nos) 52-15'!AF61+'ST 1-4 Nat-orig ret (nos)52-15'!AF61</f>
        <v>2.6785430948389761</v>
      </c>
      <c r="AG61" s="5">
        <f t="shared" si="1"/>
        <v>143.56149286429027</v>
      </c>
      <c r="AI61" s="4">
        <v>2006</v>
      </c>
      <c r="AJ61" s="39">
        <v>0</v>
      </c>
      <c r="AK61" s="5">
        <f>'ST 5-8 Hatchery ret (nos) 52-15'!AK61</f>
        <v>0.03</v>
      </c>
      <c r="AL61" s="29">
        <f>'ST 5-8 Hatchery ret (nos) 52-15'!AL61+'ST 1-4 Nat-orig ret (nos)52-15'!AL61</f>
        <v>0.74614199999999997</v>
      </c>
      <c r="AM61" s="29">
        <f>'ST 5-8 Hatchery ret (nos) 52-15'!AM61+'ST 1-4 Nat-orig ret (nos)52-15'!AM61</f>
        <v>8.3272689999999994</v>
      </c>
      <c r="AN61" s="29">
        <f>'ST 5-8 Hatchery ret (nos) 52-15'!AN61+'ST 1-4 Nat-orig ret (nos)52-15'!AN61</f>
        <v>3.3565140000000002</v>
      </c>
      <c r="AO61" s="29">
        <f>'ST 5-8 Hatchery ret (nos) 52-15'!AO61+'ST 1-4 Nat-orig ret (nos)52-15'!AO61</f>
        <v>43.915313775408563</v>
      </c>
      <c r="AP61" s="29">
        <f>'ST 5-8 Hatchery ret (nos) 52-15'!AP61+'ST 1-4 Nat-orig ret (nos)52-15'!AP61</f>
        <v>2.2597839999999998</v>
      </c>
      <c r="AQ61" s="29">
        <f>'ST 5-8 Hatchery ret (nos) 52-15'!AQ61+'ST 1-4 Nat-orig ret (nos)52-15'!AQ61</f>
        <v>2.5685340000000001</v>
      </c>
      <c r="AR61" s="29">
        <f>'ST 5-8 Hatchery ret (nos) 52-15'!AR61+'ST 1-4 Nat-orig ret (nos)52-15'!AR61</f>
        <v>5.3543815736434102</v>
      </c>
      <c r="AS61" s="29">
        <f>'ST 5-8 Hatchery ret (nos) 52-15'!AS61+'ST 1-4 Nat-orig ret (nos)52-15'!AS61</f>
        <v>2.7957299999999998</v>
      </c>
      <c r="AT61" s="29">
        <f>'ST 5-8 Hatchery ret (nos) 52-15'!AT61+'ST 1-4 Nat-orig ret (nos)52-15'!AT61</f>
        <v>2.0923097070000001</v>
      </c>
      <c r="AU61" s="29">
        <f>'ST 5-8 Hatchery ret (nos) 52-15'!AU61+'ST 1-4 Nat-orig ret (nos)52-15'!AU61</f>
        <v>3.910962617037844</v>
      </c>
      <c r="AV61" s="29">
        <f>'ST 5-8 Hatchery ret (nos) 52-15'!AV61+'ST 1-4 Nat-orig ret (nos)52-15'!AV61</f>
        <v>13.087902851202472</v>
      </c>
      <c r="AW61" s="29">
        <f>'ST 5-8 Hatchery ret (nos) 52-15'!AW61+'ST 1-4 Nat-orig ret (nos)52-15'!AW61</f>
        <v>0.51527417239157836</v>
      </c>
      <c r="AX61" s="29">
        <f t="shared" si="2"/>
        <v>88.960117696683866</v>
      </c>
      <c r="AZ61" s="5">
        <f t="shared" si="3"/>
        <v>344.02835724112953</v>
      </c>
      <c r="BA61" s="5">
        <f t="shared" si="4"/>
        <v>143.56149286429027</v>
      </c>
      <c r="BB61" s="5">
        <f t="shared" si="5"/>
        <v>88.960117696683866</v>
      </c>
      <c r="BC61" s="5">
        <f t="shared" si="6"/>
        <v>576.54996780210365</v>
      </c>
      <c r="BE61" s="66"/>
      <c r="BF61" s="66"/>
      <c r="BG61" s="66"/>
      <c r="BH61" s="66"/>
      <c r="BI61" s="66"/>
      <c r="BJ61" s="66"/>
      <c r="BK61" s="66"/>
      <c r="BL61" s="66"/>
      <c r="BM61" s="66"/>
      <c r="BN61" s="66"/>
      <c r="BO61" s="66"/>
      <c r="BP61" s="66"/>
      <c r="BQ61" s="66"/>
      <c r="BR61" s="66"/>
      <c r="BS61" s="66"/>
      <c r="BT61" s="66"/>
      <c r="BU61" s="66"/>
      <c r="BV61" s="66"/>
      <c r="BW61" s="66"/>
      <c r="BX61" s="66"/>
      <c r="BY61" s="66"/>
      <c r="BZ61" s="66"/>
      <c r="CA61" s="66"/>
      <c r="CB61" s="66"/>
      <c r="CC61" s="66"/>
      <c r="CD61" s="66"/>
      <c r="CE61" s="66"/>
      <c r="CF61" s="66"/>
      <c r="CG61" s="66"/>
      <c r="CH61" s="66"/>
      <c r="CI61" s="66"/>
      <c r="CJ61" s="66"/>
      <c r="CK61" s="66"/>
      <c r="CL61" s="66"/>
      <c r="CM61" s="66"/>
      <c r="CN61" s="66"/>
      <c r="CO61" s="66"/>
      <c r="CP61" s="66"/>
      <c r="CQ61" s="66"/>
      <c r="CR61" s="66"/>
      <c r="CS61" s="66"/>
      <c r="CT61" s="66"/>
      <c r="CU61" s="66"/>
      <c r="CV61" s="66"/>
      <c r="CW61" s="66"/>
      <c r="CX61" s="66"/>
      <c r="CY61" s="66"/>
      <c r="CZ61" s="66"/>
      <c r="DA61" s="66"/>
      <c r="DB61" s="66"/>
      <c r="DC61" s="66"/>
      <c r="DD61" s="66"/>
      <c r="DE61" s="66"/>
      <c r="DF61" s="66"/>
      <c r="DG61" s="66"/>
      <c r="DH61" s="66"/>
      <c r="DI61" s="66"/>
      <c r="DJ61" s="66"/>
      <c r="DK61" s="66"/>
      <c r="DL61" s="66"/>
      <c r="DM61" s="66"/>
      <c r="DN61" s="66"/>
      <c r="DO61" s="66"/>
    </row>
    <row r="62" spans="1:119" s="68" customFormat="1" ht="15">
      <c r="A62" s="4">
        <v>2007</v>
      </c>
      <c r="B62" s="39">
        <v>0</v>
      </c>
      <c r="C62" s="29">
        <f>'ST 5-8 Hatchery ret (nos) 52-15'!C62+'ST 1-4 Nat-orig ret (nos)52-15'!C62</f>
        <v>16.863221741996117</v>
      </c>
      <c r="D62" s="29">
        <f>'ST 5-8 Hatchery ret (nos) 52-15'!D62+'ST 1-4 Nat-orig ret (nos)52-15'!D62</f>
        <v>188.63866581613746</v>
      </c>
      <c r="E62" s="29">
        <f>'ST 5-8 Hatchery ret (nos) 52-15'!E62+'ST 1-4 Nat-orig ret (nos)52-15'!E62</f>
        <v>13.666459501909625</v>
      </c>
      <c r="F62" s="29">
        <f>'ST 5-8 Hatchery ret (nos) 52-15'!F62+'ST 1-4 Nat-orig ret (nos)52-15'!F62</f>
        <v>101.07004866162346</v>
      </c>
      <c r="G62" s="29">
        <f>'ST 5-8 Hatchery ret (nos) 52-15'!G62+'ST 1-4 Nat-orig ret (nos)52-15'!G62</f>
        <v>0.152</v>
      </c>
      <c r="H62" s="29">
        <f>'ST 5-8 Hatchery ret (nos) 52-15'!H62+'ST 1-4 Nat-orig ret (nos)52-15'!H62</f>
        <v>14.1896</v>
      </c>
      <c r="I62" s="29">
        <f>'ST 5-8 Hatchery ret (nos) 52-15'!I62+'ST 1-4 Nat-orig ret (nos)52-15'!I62</f>
        <v>28.00835</v>
      </c>
      <c r="J62" s="29">
        <f>'ST 5-8 Hatchery ret (nos) 52-15'!J62+'ST 1-4 Nat-orig ret (nos)52-15'!J62</f>
        <v>2.0230109999999999</v>
      </c>
      <c r="K62" s="29">
        <f>'ST 5-8 Hatchery ret (nos) 52-15'!K62+'ST 1-4 Nat-orig ret (nos)52-15'!K62</f>
        <v>69.064738205806506</v>
      </c>
      <c r="L62" s="29">
        <f>'ST 5-8 Hatchery ret (nos) 52-15'!L62+'ST 1-4 Nat-orig ret (nos)52-15'!L62</f>
        <v>89.009953301321758</v>
      </c>
      <c r="M62" s="29">
        <f>'ST 5-8 Hatchery ret (nos) 52-15'!M62+'ST 1-4 Nat-orig ret (nos)52-15'!M62</f>
        <v>11.277796120677358</v>
      </c>
      <c r="N62" s="29">
        <f>'ST 5-8 Hatchery ret (nos) 52-15'!N62+'ST 1-4 Nat-orig ret (nos)52-15'!N62</f>
        <v>11.622116318033223</v>
      </c>
      <c r="O62" s="29">
        <f>'ST 5-8 Hatchery ret (nos) 52-15'!O62+'ST 1-4 Nat-orig ret (nos)52-15'!O62</f>
        <v>3.1880890000000002</v>
      </c>
      <c r="P62" s="29">
        <f t="shared" si="0"/>
        <v>548.77404966750555</v>
      </c>
      <c r="R62" s="4">
        <v>2007</v>
      </c>
      <c r="S62" s="29">
        <f>'ST 5-8 Hatchery ret (nos) 52-15'!S62+0</f>
        <v>2.2832999999999999E-2</v>
      </c>
      <c r="T62" s="29">
        <f>'ST 5-8 Hatchery ret (nos) 52-15'!T62+0</f>
        <v>60.684800259243787</v>
      </c>
      <c r="U62" s="29">
        <f>'ST 5-8 Hatchery ret (nos) 52-15'!U62+'ST 1-4 Nat-orig ret (nos)52-15'!U62</f>
        <v>24.077864781300132</v>
      </c>
      <c r="V62" s="29">
        <f>'ST 5-8 Hatchery ret (nos) 52-15'!V62+'ST 1-4 Nat-orig ret (nos)52-15'!V62</f>
        <v>4.3501149694342782</v>
      </c>
      <c r="W62" s="29">
        <f>'ST 5-8 Hatchery ret (nos) 52-15'!W62+'ST 1-4 Nat-orig ret (nos)52-15'!W62</f>
        <v>4.7947762511418617</v>
      </c>
      <c r="X62" s="29">
        <f>'ST 5-8 Hatchery ret (nos) 52-15'!X62+'ST 1-4 Nat-orig ret (nos)52-15'!X62</f>
        <v>8.6878223333333331</v>
      </c>
      <c r="Y62" s="29">
        <f>'ST 5-8 Hatchery ret (nos) 52-15'!Y62+'ST 1-4 Nat-orig ret (nos)52-15'!Y62</f>
        <v>2.8650943999999998</v>
      </c>
      <c r="Z62" s="29">
        <f>'ST 5-8 Hatchery ret (nos) 52-15'!Z62+'ST 1-4 Nat-orig ret (nos)52-15'!Z62</f>
        <v>1.0968395</v>
      </c>
      <c r="AA62" s="29">
        <f>'ST 5-8 Hatchery ret (nos) 52-15'!AA62+'ST 1-4 Nat-orig ret (nos)52-15'!AA62</f>
        <v>0.61275047896000001</v>
      </c>
      <c r="AB62" s="29">
        <f>'ST 5-8 Hatchery ret (nos) 52-15'!AB62+'ST 1-4 Nat-orig ret (nos)52-15'!AB62</f>
        <v>4.1243397999999996</v>
      </c>
      <c r="AC62" s="29">
        <f>'ST 5-8 Hatchery ret (nos) 52-15'!AC62+'ST 1-4 Nat-orig ret (nos)52-15'!AC62</f>
        <v>11.709262735999999</v>
      </c>
      <c r="AD62" s="29">
        <f>'ST 5-8 Hatchery ret (nos) 52-15'!AD62+'ST 1-4 Nat-orig ret (nos)52-15'!AD62</f>
        <v>1.5786547682794478</v>
      </c>
      <c r="AE62" s="29">
        <f>'ST 5-8 Hatchery ret (nos) 52-15'!AE62+'ST 1-4 Nat-orig ret (nos)52-15'!AE62</f>
        <v>4.0327142632121866</v>
      </c>
      <c r="AF62" s="29">
        <f>'ST 5-8 Hatchery ret (nos) 52-15'!AF62+'ST 1-4 Nat-orig ret (nos)52-15'!AF62</f>
        <v>2.2470019883397527</v>
      </c>
      <c r="AG62" s="29">
        <f t="shared" si="1"/>
        <v>130.88486952924475</v>
      </c>
      <c r="AI62" s="4">
        <v>2007</v>
      </c>
      <c r="AJ62" s="39">
        <v>0</v>
      </c>
      <c r="AK62" s="29">
        <f>'ST 5-8 Hatchery ret (nos) 52-15'!AK62</f>
        <v>0</v>
      </c>
      <c r="AL62" s="29">
        <f>'ST 5-8 Hatchery ret (nos) 52-15'!AL62+'ST 1-4 Nat-orig ret (nos)52-15'!AL62</f>
        <v>0.427207</v>
      </c>
      <c r="AM62" s="29">
        <f>'ST 5-8 Hatchery ret (nos) 52-15'!AM62+'ST 1-4 Nat-orig ret (nos)52-15'!AM62</f>
        <v>13.645993000000001</v>
      </c>
      <c r="AN62" s="29">
        <f>'ST 5-8 Hatchery ret (nos) 52-15'!AN62+'ST 1-4 Nat-orig ret (nos)52-15'!AN62</f>
        <v>4.1351449999999996</v>
      </c>
      <c r="AO62" s="29">
        <f>'ST 5-8 Hatchery ret (nos) 52-15'!AO62+'ST 1-4 Nat-orig ret (nos)52-15'!AO62</f>
        <v>45.403347386157904</v>
      </c>
      <c r="AP62" s="29">
        <f>'ST 5-8 Hatchery ret (nos) 52-15'!AP62+'ST 1-4 Nat-orig ret (nos)52-15'!AP62</f>
        <v>1.99088</v>
      </c>
      <c r="AQ62" s="29">
        <f>'ST 5-8 Hatchery ret (nos) 52-15'!AQ62+'ST 1-4 Nat-orig ret (nos)52-15'!AQ62</f>
        <v>3.2734839999999998</v>
      </c>
      <c r="AR62" s="29">
        <f>'ST 5-8 Hatchery ret (nos) 52-15'!AR62+'ST 1-4 Nat-orig ret (nos)52-15'!AR62</f>
        <v>6.1768950946638528</v>
      </c>
      <c r="AS62" s="29">
        <f>'ST 5-8 Hatchery ret (nos) 52-15'!AS62+'ST 1-4 Nat-orig ret (nos)52-15'!AS62</f>
        <v>3.1850540000000001</v>
      </c>
      <c r="AT62" s="29">
        <f>'ST 5-8 Hatchery ret (nos) 52-15'!AT62+'ST 1-4 Nat-orig ret (nos)52-15'!AT62</f>
        <v>2.128922169</v>
      </c>
      <c r="AU62" s="29">
        <f>'ST 5-8 Hatchery ret (nos) 52-15'!AU62+'ST 1-4 Nat-orig ret (nos)52-15'!AU62</f>
        <v>2.5470270216724318</v>
      </c>
      <c r="AV62" s="29">
        <f>'ST 5-8 Hatchery ret (nos) 52-15'!AV62+'ST 1-4 Nat-orig ret (nos)52-15'!AV62</f>
        <v>1.7113979362828238</v>
      </c>
      <c r="AW62" s="29">
        <f>'ST 5-8 Hatchery ret (nos) 52-15'!AW62+'ST 1-4 Nat-orig ret (nos)52-15'!AW62</f>
        <v>0.12834742239157831</v>
      </c>
      <c r="AX62" s="29">
        <f t="shared" si="2"/>
        <v>84.753700030168588</v>
      </c>
      <c r="AZ62" s="29">
        <f t="shared" si="3"/>
        <v>548.77404966750555</v>
      </c>
      <c r="BA62" s="29">
        <f t="shared" si="4"/>
        <v>130.88486952924475</v>
      </c>
      <c r="BB62" s="29">
        <f t="shared" si="5"/>
        <v>84.753700030168588</v>
      </c>
      <c r="BC62" s="29">
        <f t="shared" si="6"/>
        <v>764.41261922691888</v>
      </c>
      <c r="BE62" s="66"/>
      <c r="BF62" s="66"/>
      <c r="BG62" s="66"/>
      <c r="BH62" s="66"/>
      <c r="BI62" s="66"/>
      <c r="BJ62" s="66"/>
      <c r="BK62" s="66"/>
      <c r="BL62" s="66"/>
      <c r="BM62" s="66"/>
      <c r="BN62" s="66"/>
      <c r="BO62" s="66"/>
      <c r="BP62" s="66"/>
      <c r="BQ62" s="66"/>
      <c r="BR62" s="66"/>
      <c r="BS62" s="66"/>
      <c r="BT62" s="66"/>
      <c r="BU62" s="66"/>
      <c r="BV62" s="66"/>
      <c r="BW62" s="66"/>
      <c r="BX62" s="66"/>
      <c r="BY62" s="66"/>
      <c r="BZ62" s="66"/>
      <c r="CA62" s="66"/>
      <c r="CB62" s="66"/>
      <c r="CC62" s="66"/>
      <c r="CD62" s="66"/>
      <c r="CE62" s="66"/>
      <c r="CF62" s="66"/>
      <c r="CG62" s="66"/>
      <c r="CH62" s="66"/>
      <c r="CI62" s="66"/>
      <c r="CJ62" s="66"/>
      <c r="CK62" s="66"/>
      <c r="CL62" s="66"/>
      <c r="CM62" s="66"/>
      <c r="CN62" s="66"/>
      <c r="CO62" s="66"/>
      <c r="CP62" s="66"/>
      <c r="CQ62" s="66"/>
      <c r="CR62" s="66"/>
      <c r="CS62" s="66"/>
      <c r="CT62" s="66"/>
      <c r="CU62" s="66"/>
      <c r="CV62" s="66"/>
      <c r="CW62" s="66"/>
      <c r="CX62" s="66"/>
      <c r="CY62" s="66"/>
      <c r="CZ62" s="66"/>
      <c r="DA62" s="66"/>
      <c r="DB62" s="66"/>
      <c r="DC62" s="66"/>
      <c r="DD62" s="66"/>
      <c r="DE62" s="66"/>
      <c r="DF62" s="66"/>
      <c r="DG62" s="66"/>
      <c r="DH62" s="66"/>
      <c r="DI62" s="66"/>
      <c r="DJ62" s="66"/>
      <c r="DK62" s="66"/>
      <c r="DL62" s="66"/>
      <c r="DM62" s="66"/>
      <c r="DN62" s="66"/>
      <c r="DO62" s="66"/>
    </row>
    <row r="63" spans="1:119" s="68" customFormat="1" ht="15">
      <c r="A63" s="4">
        <v>2008</v>
      </c>
      <c r="B63" s="39">
        <v>0</v>
      </c>
      <c r="C63" s="29">
        <f>'ST 5-8 Hatchery ret (nos) 52-15'!C63+'ST 1-4 Nat-orig ret (nos)52-15'!C63</f>
        <v>8.027426258313012</v>
      </c>
      <c r="D63" s="29">
        <f>'ST 5-8 Hatchery ret (nos) 52-15'!D63+'ST 1-4 Nat-orig ret (nos)52-15'!D63</f>
        <v>111.19780137880895</v>
      </c>
      <c r="E63" s="29">
        <f>'ST 5-8 Hatchery ret (nos) 52-15'!E63+'ST 1-4 Nat-orig ret (nos)52-15'!E63</f>
        <v>69.835824051754329</v>
      </c>
      <c r="F63" s="29">
        <f>'ST 5-8 Hatchery ret (nos) 52-15'!F63+'ST 1-4 Nat-orig ret (nos)52-15'!F63</f>
        <v>11.984329292171449</v>
      </c>
      <c r="G63" s="29">
        <f>'ST 5-8 Hatchery ret (nos) 52-15'!G63+'ST 1-4 Nat-orig ret (nos)52-15'!G63</f>
        <v>3.7045262857142855</v>
      </c>
      <c r="H63" s="29">
        <f>'ST 5-8 Hatchery ret (nos) 52-15'!H63+'ST 1-4 Nat-orig ret (nos)52-15'!H63</f>
        <v>19.9833</v>
      </c>
      <c r="I63" s="29">
        <f>'ST 5-8 Hatchery ret (nos) 52-15'!I63+'ST 1-4 Nat-orig ret (nos)52-15'!I63</f>
        <v>12.6706</v>
      </c>
      <c r="J63" s="29">
        <f>'ST 5-8 Hatchery ret (nos) 52-15'!J63+'ST 1-4 Nat-orig ret (nos)52-15'!J63</f>
        <v>1.236</v>
      </c>
      <c r="K63" s="29">
        <f>'ST 5-8 Hatchery ret (nos) 52-15'!K63+'ST 1-4 Nat-orig ret (nos)52-15'!K63</f>
        <v>45.384124303206534</v>
      </c>
      <c r="L63" s="29">
        <f>'ST 5-8 Hatchery ret (nos) 52-15'!L63+'ST 1-4 Nat-orig ret (nos)52-15'!L63</f>
        <v>39.865092000000004</v>
      </c>
      <c r="M63" s="29">
        <f>'ST 5-8 Hatchery ret (nos) 52-15'!M63+'ST 1-4 Nat-orig ret (nos)52-15'!M63</f>
        <v>3.1608055464293807</v>
      </c>
      <c r="N63" s="29">
        <f>'ST 5-8 Hatchery ret (nos) 52-15'!N63+'ST 1-4 Nat-orig ret (nos)52-15'!N63</f>
        <v>1.077833257985283</v>
      </c>
      <c r="O63" s="29">
        <f>'ST 5-8 Hatchery ret (nos) 52-15'!O63+'ST 1-4 Nat-orig ret (nos)52-15'!O63</f>
        <v>4.3999999999999997E-2</v>
      </c>
      <c r="P63" s="29">
        <f t="shared" si="0"/>
        <v>328.17166237438323</v>
      </c>
      <c r="R63" s="4">
        <v>2008</v>
      </c>
      <c r="S63" s="29">
        <f>'ST 5-8 Hatchery ret (nos) 52-15'!S63+0</f>
        <v>0.05</v>
      </c>
      <c r="T63" s="29">
        <f>'ST 5-8 Hatchery ret (nos) 52-15'!T63+0</f>
        <v>48.623216872056297</v>
      </c>
      <c r="U63" s="29">
        <f>'ST 5-8 Hatchery ret (nos) 52-15'!U63+'ST 1-4 Nat-orig ret (nos)52-15'!U63</f>
        <v>27.560020151977138</v>
      </c>
      <c r="V63" s="29">
        <f>'ST 5-8 Hatchery ret (nos) 52-15'!V63+'ST 1-4 Nat-orig ret (nos)52-15'!V63</f>
        <v>3.8237960306956778</v>
      </c>
      <c r="W63" s="29">
        <f>'ST 5-8 Hatchery ret (nos) 52-15'!W63+'ST 1-4 Nat-orig ret (nos)52-15'!W63</f>
        <v>5.1571844776582605</v>
      </c>
      <c r="X63" s="29">
        <f>'ST 5-8 Hatchery ret (nos) 52-15'!X63+'ST 1-4 Nat-orig ret (nos)52-15'!X63</f>
        <v>7.4680798928571424</v>
      </c>
      <c r="Y63" s="29">
        <f>'ST 5-8 Hatchery ret (nos) 52-15'!Y63+'ST 1-4 Nat-orig ret (nos)52-15'!Y63</f>
        <v>2.3413702000000001</v>
      </c>
      <c r="Z63" s="29">
        <f>'ST 5-8 Hatchery ret (nos) 52-15'!Z63+'ST 1-4 Nat-orig ret (nos)52-15'!Z63</f>
        <v>1.1879187499999999</v>
      </c>
      <c r="AA63" s="29">
        <f>'ST 5-8 Hatchery ret (nos) 52-15'!AA63+'ST 1-4 Nat-orig ret (nos)52-15'!AA63</f>
        <v>0.57650712399999993</v>
      </c>
      <c r="AB63" s="29">
        <f>'ST 5-8 Hatchery ret (nos) 52-15'!AB63+'ST 1-4 Nat-orig ret (nos)52-15'!AB63</f>
        <v>5.1373755399999999</v>
      </c>
      <c r="AC63" s="29">
        <f>'ST 5-8 Hatchery ret (nos) 52-15'!AC63+'ST 1-4 Nat-orig ret (nos)52-15'!AC63</f>
        <v>10.546804804999999</v>
      </c>
      <c r="AD63" s="29">
        <f>'ST 5-8 Hatchery ret (nos) 52-15'!AD63+'ST 1-4 Nat-orig ret (nos)52-15'!AD63</f>
        <v>0.84921278019726087</v>
      </c>
      <c r="AE63" s="29">
        <f>'ST 5-8 Hatchery ret (nos) 52-15'!AE63+'ST 1-4 Nat-orig ret (nos)52-15'!AE63</f>
        <v>3.4877903018170873</v>
      </c>
      <c r="AF63" s="29">
        <f>'ST 5-8 Hatchery ret (nos) 52-15'!AF63+'ST 1-4 Nat-orig ret (nos)52-15'!AF63</f>
        <v>1.3649721946130697</v>
      </c>
      <c r="AG63" s="29">
        <f t="shared" si="1"/>
        <v>118.17424912087192</v>
      </c>
      <c r="AI63" s="4">
        <v>2008</v>
      </c>
      <c r="AJ63" s="39">
        <v>0</v>
      </c>
      <c r="AK63" s="29">
        <f>'ST 5-8 Hatchery ret (nos) 52-15'!AK63</f>
        <v>0.02</v>
      </c>
      <c r="AL63" s="29">
        <f>'ST 5-8 Hatchery ret (nos) 52-15'!AL63+'ST 1-4 Nat-orig ret (nos)52-15'!AL63</f>
        <v>0.39114650000000001</v>
      </c>
      <c r="AM63" s="29">
        <f>'ST 5-8 Hatchery ret (nos) 52-15'!AM63+'ST 1-4 Nat-orig ret (nos)52-15'!AM63</f>
        <v>10.05332825</v>
      </c>
      <c r="AN63" s="29">
        <f>'ST 5-8 Hatchery ret (nos) 52-15'!AN63+'ST 1-4 Nat-orig ret (nos)52-15'!AN63</f>
        <v>4.0681510000000003</v>
      </c>
      <c r="AO63" s="29">
        <f>'ST 5-8 Hatchery ret (nos) 52-15'!AO63+'ST 1-4 Nat-orig ret (nos)52-15'!AO63</f>
        <v>43.436617168720275</v>
      </c>
      <c r="AP63" s="29">
        <f>'ST 5-8 Hatchery ret (nos) 52-15'!AP63+'ST 1-4 Nat-orig ret (nos)52-15'!AP63</f>
        <v>1.5189630000000001</v>
      </c>
      <c r="AQ63" s="29">
        <f>'ST 5-8 Hatchery ret (nos) 52-15'!AQ63+'ST 1-4 Nat-orig ret (nos)52-15'!AQ63</f>
        <v>2.7506599999999999</v>
      </c>
      <c r="AR63" s="29">
        <f>'ST 5-8 Hatchery ret (nos) 52-15'!AR63+'ST 1-4 Nat-orig ret (nos)52-15'!AR63</f>
        <v>4.9618858033613442</v>
      </c>
      <c r="AS63" s="29">
        <f>'ST 5-8 Hatchery ret (nos) 52-15'!AS63+'ST 1-4 Nat-orig ret (nos)52-15'!AS63</f>
        <v>1.26694</v>
      </c>
      <c r="AT63" s="29">
        <f>'ST 5-8 Hatchery ret (nos) 52-15'!AT63+'ST 1-4 Nat-orig ret (nos)52-15'!AT63</f>
        <v>0.99814666900000004</v>
      </c>
      <c r="AU63" s="29">
        <f>'ST 5-8 Hatchery ret (nos) 52-15'!AU63+'ST 1-4 Nat-orig ret (nos)52-15'!AU63</f>
        <v>2.8388440762338214</v>
      </c>
      <c r="AV63" s="29">
        <f>'ST 5-8 Hatchery ret (nos) 52-15'!AV63+'ST 1-4 Nat-orig ret (nos)52-15'!AV63</f>
        <v>2.2508089821402355</v>
      </c>
      <c r="AW63" s="29">
        <f>'ST 5-8 Hatchery ret (nos) 52-15'!AW63+'ST 1-4 Nat-orig ret (nos)52-15'!AW63</f>
        <v>0.28961382239157835</v>
      </c>
      <c r="AX63" s="29">
        <f t="shared" si="2"/>
        <v>74.84510527184726</v>
      </c>
      <c r="AZ63" s="29">
        <f t="shared" si="3"/>
        <v>328.17166237438323</v>
      </c>
      <c r="BA63" s="29">
        <f t="shared" si="4"/>
        <v>118.17424912087192</v>
      </c>
      <c r="BB63" s="29">
        <f t="shared" si="5"/>
        <v>74.84510527184726</v>
      </c>
      <c r="BC63" s="29">
        <f t="shared" si="6"/>
        <v>521.19101676710238</v>
      </c>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66"/>
      <c r="CH63" s="66"/>
      <c r="CI63" s="66"/>
      <c r="CJ63" s="66"/>
      <c r="CK63" s="66"/>
      <c r="CL63" s="66"/>
      <c r="CM63" s="66"/>
      <c r="CN63" s="66"/>
      <c r="CO63" s="66"/>
      <c r="CP63" s="66"/>
      <c r="CQ63" s="66"/>
      <c r="CR63" s="66"/>
      <c r="CS63" s="66"/>
      <c r="CT63" s="66"/>
      <c r="CU63" s="66"/>
      <c r="CV63" s="66"/>
      <c r="CW63" s="66"/>
      <c r="CX63" s="66"/>
      <c r="CY63" s="66"/>
      <c r="CZ63" s="66"/>
      <c r="DA63" s="66"/>
      <c r="DB63" s="66"/>
      <c r="DC63" s="66"/>
      <c r="DD63" s="66"/>
      <c r="DE63" s="66"/>
      <c r="DF63" s="66"/>
      <c r="DG63" s="66"/>
      <c r="DH63" s="66"/>
      <c r="DI63" s="66"/>
      <c r="DJ63" s="66"/>
      <c r="DK63" s="66"/>
      <c r="DL63" s="66"/>
      <c r="DM63" s="66"/>
      <c r="DN63" s="66"/>
      <c r="DO63" s="66"/>
    </row>
    <row r="64" spans="1:119" s="68" customFormat="1" ht="15">
      <c r="A64" s="4">
        <v>2009</v>
      </c>
      <c r="B64" s="39">
        <v>0</v>
      </c>
      <c r="C64" s="29">
        <f>'ST 5-8 Hatchery ret (nos) 52-15'!C64+'ST 1-4 Nat-orig ret (nos)52-15'!C64</f>
        <v>12.562685267624479</v>
      </c>
      <c r="D64" s="29">
        <f>'ST 5-8 Hatchery ret (nos) 52-15'!D64+'ST 1-4 Nat-orig ret (nos)52-15'!D64</f>
        <v>250.57259418149889</v>
      </c>
      <c r="E64" s="29">
        <f>'ST 5-8 Hatchery ret (nos) 52-15'!E64+'ST 1-4 Nat-orig ret (nos)52-15'!E64</f>
        <v>4.5023824156255268</v>
      </c>
      <c r="F64" s="29">
        <f>'ST 5-8 Hatchery ret (nos) 52-15'!F64+'ST 1-4 Nat-orig ret (nos)52-15'!F64</f>
        <v>199.65662019191777</v>
      </c>
      <c r="G64" s="29">
        <f>'ST 5-8 Hatchery ret (nos) 52-15'!G64+'ST 1-4 Nat-orig ret (nos)52-15'!G64</f>
        <v>0.152</v>
      </c>
      <c r="H64" s="29">
        <f>'ST 5-8 Hatchery ret (nos) 52-15'!H64+'ST 1-4 Nat-orig ret (nos)52-15'!H64</f>
        <v>13.9282</v>
      </c>
      <c r="I64" s="29">
        <f>'ST 5-8 Hatchery ret (nos) 52-15'!I64+'ST 1-4 Nat-orig ret (nos)52-15'!I64</f>
        <v>33.543400000000005</v>
      </c>
      <c r="J64" s="29">
        <f>'ST 5-8 Hatchery ret (nos) 52-15'!J64+'ST 1-4 Nat-orig ret (nos)52-15'!J64</f>
        <v>2.7486470000000001</v>
      </c>
      <c r="K64" s="29">
        <f>'ST 5-8 Hatchery ret (nos) 52-15'!K64+'ST 1-4 Nat-orig ret (nos)52-15'!K64</f>
        <v>24.486687897313125</v>
      </c>
      <c r="L64" s="29">
        <f>'ST 5-8 Hatchery ret (nos) 52-15'!L64+'ST 1-4 Nat-orig ret (nos)52-15'!L64</f>
        <v>70.551465737918207</v>
      </c>
      <c r="M64" s="29">
        <f>'ST 5-8 Hatchery ret (nos) 52-15'!M64+'ST 1-4 Nat-orig ret (nos)52-15'!M64</f>
        <v>23.659917911839596</v>
      </c>
      <c r="N64" s="29">
        <f>'ST 5-8 Hatchery ret (nos) 52-15'!N64+'ST 1-4 Nat-orig ret (nos)52-15'!N64</f>
        <v>10.504206284406598</v>
      </c>
      <c r="O64" s="29">
        <f>'ST 5-8 Hatchery ret (nos) 52-15'!O64+'ST 1-4 Nat-orig ret (nos)52-15'!O64</f>
        <v>10.293990000000001</v>
      </c>
      <c r="P64" s="29">
        <f t="shared" si="0"/>
        <v>657.16279688814404</v>
      </c>
      <c r="R64" s="4">
        <v>2009</v>
      </c>
      <c r="S64" s="29">
        <f>'ST 5-8 Hatchery ret (nos) 52-15'!S64+0</f>
        <v>0.09</v>
      </c>
      <c r="T64" s="29">
        <f>'ST 5-8 Hatchery ret (nos) 52-15'!T64+0</f>
        <v>58.218705279434531</v>
      </c>
      <c r="U64" s="29">
        <f>'ST 5-8 Hatchery ret (nos) 52-15'!U64+'ST 1-4 Nat-orig ret (nos)52-15'!U64</f>
        <v>45.859189754318919</v>
      </c>
      <c r="V64" s="29">
        <f>'ST 5-8 Hatchery ret (nos) 52-15'!V64+'ST 1-4 Nat-orig ret (nos)52-15'!V64</f>
        <v>3.2348229339666905</v>
      </c>
      <c r="W64" s="29">
        <f>'ST 5-8 Hatchery ret (nos) 52-15'!W64+'ST 1-4 Nat-orig ret (nos)52-15'!W64</f>
        <v>4.7969829705686067</v>
      </c>
      <c r="X64" s="29">
        <f>'ST 5-8 Hatchery ret (nos) 52-15'!X64+'ST 1-4 Nat-orig ret (nos)52-15'!X64</f>
        <v>7.320542273809524</v>
      </c>
      <c r="Y64" s="29">
        <f>'ST 5-8 Hatchery ret (nos) 52-15'!Y64+'ST 1-4 Nat-orig ret (nos)52-15'!Y64</f>
        <v>3.0959692000000003</v>
      </c>
      <c r="Z64" s="29">
        <f>'ST 5-8 Hatchery ret (nos) 52-15'!Z64+'ST 1-4 Nat-orig ret (nos)52-15'!Z64</f>
        <v>1.32223925</v>
      </c>
      <c r="AA64" s="29">
        <f>'ST 5-8 Hatchery ret (nos) 52-15'!AA64+'ST 1-4 Nat-orig ret (nos)52-15'!AA64</f>
        <v>0.6194622113599999</v>
      </c>
      <c r="AB64" s="29">
        <f>'ST 5-8 Hatchery ret (nos) 52-15'!AB64+'ST 1-4 Nat-orig ret (nos)52-15'!AB64</f>
        <v>3.5495259500000005</v>
      </c>
      <c r="AC64" s="29">
        <f>'ST 5-8 Hatchery ret (nos) 52-15'!AC64+'ST 1-4 Nat-orig ret (nos)52-15'!AC64</f>
        <v>10.978981087999999</v>
      </c>
      <c r="AD64" s="29">
        <f>'ST 5-8 Hatchery ret (nos) 52-15'!AD64+'ST 1-4 Nat-orig ret (nos)52-15'!AD64</f>
        <v>1.3785858854419966</v>
      </c>
      <c r="AE64" s="29">
        <f>'ST 5-8 Hatchery ret (nos) 52-15'!AE64+'ST 1-4 Nat-orig ret (nos)52-15'!AE64</f>
        <v>4.0277471359087533</v>
      </c>
      <c r="AF64" s="29">
        <f>'ST 5-8 Hatchery ret (nos) 52-15'!AF64+'ST 1-4 Nat-orig ret (nos)52-15'!AF64</f>
        <v>1.0031644943471296</v>
      </c>
      <c r="AG64" s="29">
        <f t="shared" si="1"/>
        <v>145.49591842715614</v>
      </c>
      <c r="AI64" s="4">
        <v>2009</v>
      </c>
      <c r="AJ64" s="39">
        <v>0</v>
      </c>
      <c r="AK64" s="29">
        <f>'ST 5-8 Hatchery ret (nos) 52-15'!AK64</f>
        <v>0</v>
      </c>
      <c r="AL64" s="29">
        <f>'ST 5-8 Hatchery ret (nos) 52-15'!AL64+'ST 1-4 Nat-orig ret (nos)52-15'!AL64</f>
        <v>0.36563600000000002</v>
      </c>
      <c r="AM64" s="29">
        <f>'ST 5-8 Hatchery ret (nos) 52-15'!AM64+'ST 1-4 Nat-orig ret (nos)52-15'!AM64</f>
        <v>8.4462810000000008</v>
      </c>
      <c r="AN64" s="29">
        <f>'ST 5-8 Hatchery ret (nos) 52-15'!AN64+'ST 1-4 Nat-orig ret (nos)52-15'!AN64</f>
        <v>5.8743970000000001</v>
      </c>
      <c r="AO64" s="29">
        <f>'ST 5-8 Hatchery ret (nos) 52-15'!AO64+'ST 1-4 Nat-orig ret (nos)52-15'!AO64</f>
        <v>43.251510574071951</v>
      </c>
      <c r="AP64" s="29">
        <f>'ST 5-8 Hatchery ret (nos) 52-15'!AP64+'ST 1-4 Nat-orig ret (nos)52-15'!AP64</f>
        <v>2.2486030000000001</v>
      </c>
      <c r="AQ64" s="29">
        <f>'ST 5-8 Hatchery ret (nos) 52-15'!AQ64+'ST 1-4 Nat-orig ret (nos)52-15'!AQ64</f>
        <v>2.845415</v>
      </c>
      <c r="AR64" s="29">
        <f>'ST 5-8 Hatchery ret (nos) 52-15'!AR64+'ST 1-4 Nat-orig ret (nos)52-15'!AR64</f>
        <v>4.7972119318181816</v>
      </c>
      <c r="AS64" s="29">
        <f>'ST 5-8 Hatchery ret (nos) 52-15'!AS64+'ST 1-4 Nat-orig ret (nos)52-15'!AS64</f>
        <v>1.8426119999999999</v>
      </c>
      <c r="AT64" s="29">
        <f>'ST 5-8 Hatchery ret (nos) 52-15'!AT64+'ST 1-4 Nat-orig ret (nos)52-15'!AT64</f>
        <v>1.4034176379999996</v>
      </c>
      <c r="AU64" s="29">
        <f>'ST 5-8 Hatchery ret (nos) 52-15'!AU64+'ST 1-4 Nat-orig ret (nos)52-15'!AU64</f>
        <v>1.8144840576648067</v>
      </c>
      <c r="AV64" s="29">
        <f>'ST 5-8 Hatchery ret (nos) 52-15'!AV64+'ST 1-4 Nat-orig ret (nos)52-15'!AV64</f>
        <v>2.2892890804377508</v>
      </c>
      <c r="AW64" s="29">
        <f>'ST 5-8 Hatchery ret (nos) 52-15'!AW64+'ST 1-4 Nat-orig ret (nos)52-15'!AW64</f>
        <v>0.24813350013883106</v>
      </c>
      <c r="AX64" s="29">
        <f t="shared" si="2"/>
        <v>75.42699078213154</v>
      </c>
      <c r="AZ64" s="29">
        <f t="shared" si="3"/>
        <v>657.16279688814404</v>
      </c>
      <c r="BA64" s="29">
        <f t="shared" si="4"/>
        <v>145.49591842715614</v>
      </c>
      <c r="BB64" s="29">
        <f t="shared" si="5"/>
        <v>75.42699078213154</v>
      </c>
      <c r="BC64" s="29">
        <f t="shared" si="6"/>
        <v>878.08570609743174</v>
      </c>
      <c r="BE64" s="66"/>
      <c r="BF64" s="66"/>
      <c r="BG64" s="66"/>
      <c r="BH64" s="66"/>
      <c r="BI64" s="66"/>
      <c r="BJ64" s="66"/>
      <c r="BK64" s="66"/>
      <c r="BL64" s="66"/>
      <c r="BM64" s="66"/>
      <c r="BN64" s="66"/>
      <c r="BO64" s="66"/>
      <c r="BP64" s="66"/>
      <c r="BQ64" s="66"/>
      <c r="BR64" s="66"/>
      <c r="BS64" s="66"/>
      <c r="BT64" s="66"/>
      <c r="BU64" s="66"/>
      <c r="BV64" s="66"/>
      <c r="BW64" s="66"/>
      <c r="BX64" s="66"/>
      <c r="BY64" s="66"/>
      <c r="BZ64" s="66"/>
      <c r="CA64" s="66"/>
      <c r="CB64" s="66"/>
      <c r="CC64" s="66"/>
      <c r="CD64" s="66"/>
      <c r="CE64" s="66"/>
      <c r="CF64" s="66"/>
      <c r="CG64" s="66"/>
      <c r="CH64" s="66"/>
      <c r="CI64" s="66"/>
      <c r="CJ64" s="66"/>
      <c r="CK64" s="66"/>
      <c r="CL64" s="66"/>
      <c r="CM64" s="66"/>
      <c r="CN64" s="66"/>
      <c r="CO64" s="66"/>
      <c r="CP64" s="66"/>
      <c r="CQ64" s="66"/>
      <c r="CR64" s="66"/>
      <c r="CS64" s="66"/>
      <c r="CT64" s="66"/>
      <c r="CU64" s="66"/>
      <c r="CV64" s="66"/>
      <c r="CW64" s="66"/>
      <c r="CX64" s="66"/>
      <c r="CY64" s="66"/>
      <c r="CZ64" s="66"/>
      <c r="DA64" s="66"/>
      <c r="DB64" s="66"/>
      <c r="DC64" s="66"/>
      <c r="DD64" s="66"/>
      <c r="DE64" s="66"/>
      <c r="DF64" s="66"/>
      <c r="DG64" s="66"/>
      <c r="DH64" s="66"/>
      <c r="DI64" s="66"/>
      <c r="DJ64" s="66"/>
      <c r="DK64" s="66"/>
      <c r="DL64" s="66"/>
      <c r="DM64" s="66"/>
      <c r="DN64" s="66"/>
      <c r="DO64" s="66"/>
    </row>
    <row r="65" spans="1:119" s="68" customFormat="1" ht="15">
      <c r="A65" s="4">
        <v>2010</v>
      </c>
      <c r="B65" s="39">
        <v>0</v>
      </c>
      <c r="C65" s="29">
        <f>'ST 5-8 Hatchery ret (nos) 52-15'!C65+'ST 1-4 Nat-orig ret (nos)52-15'!C65</f>
        <v>8.9166926920898995</v>
      </c>
      <c r="D65" s="29">
        <f>'ST 5-8 Hatchery ret (nos) 52-15'!D65+'ST 1-4 Nat-orig ret (nos)52-15'!D65</f>
        <v>118.48356050608677</v>
      </c>
      <c r="E65" s="29">
        <f>'ST 5-8 Hatchery ret (nos) 52-15'!E65+'ST 1-4 Nat-orig ret (nos)52-15'!E65</f>
        <v>104.879740390702</v>
      </c>
      <c r="F65" s="29">
        <f>'ST 5-8 Hatchery ret (nos) 52-15'!F65+'ST 1-4 Nat-orig ret (nos)52-15'!F65</f>
        <v>14.415949073788008</v>
      </c>
      <c r="G65" s="29">
        <f>'ST 5-8 Hatchery ret (nos) 52-15'!G65+'ST 1-4 Nat-orig ret (nos)52-15'!G65</f>
        <v>4.6791919999999996</v>
      </c>
      <c r="H65" s="29">
        <f>'ST 5-8 Hatchery ret (nos) 52-15'!H65+'ST 1-4 Nat-orig ret (nos)52-15'!H65</f>
        <v>2.6613000000000002</v>
      </c>
      <c r="I65" s="29">
        <f>'ST 5-8 Hatchery ret (nos) 52-15'!I65+'ST 1-4 Nat-orig ret (nos)52-15'!I65</f>
        <v>13.232000000000001</v>
      </c>
      <c r="J65" s="29">
        <f>'ST 5-8 Hatchery ret (nos) 52-15'!J65+'ST 1-4 Nat-orig ret (nos)52-15'!J65</f>
        <v>0.64091100000000001</v>
      </c>
      <c r="K65" s="29">
        <f>'ST 5-8 Hatchery ret (nos) 52-15'!K65+'ST 1-4 Nat-orig ret (nos)52-15'!K65</f>
        <v>77.145257238562778</v>
      </c>
      <c r="L65" s="29">
        <f>'ST 5-8 Hatchery ret (nos) 52-15'!L65+'ST 1-4 Nat-orig ret (nos)52-15'!L65</f>
        <v>52.851300994836848</v>
      </c>
      <c r="M65" s="29">
        <f>'ST 5-8 Hatchery ret (nos) 52-15'!M65+'ST 1-4 Nat-orig ret (nos)52-15'!M65</f>
        <v>7.0064049893986651</v>
      </c>
      <c r="N65" s="29">
        <f>'ST 5-8 Hatchery ret (nos) 52-15'!N65+'ST 1-4 Nat-orig ret (nos)52-15'!N65</f>
        <v>2.2579618225180429</v>
      </c>
      <c r="O65" s="29">
        <f>'ST 5-8 Hatchery ret (nos) 52-15'!O65+'ST 1-4 Nat-orig ret (nos)52-15'!O65</f>
        <v>4.3999999999999997E-2</v>
      </c>
      <c r="P65" s="29">
        <f t="shared" si="0"/>
        <v>407.21427070798302</v>
      </c>
      <c r="R65" s="4">
        <v>2010</v>
      </c>
      <c r="S65" s="29">
        <f>'ST 5-8 Hatchery ret (nos) 52-15'!S65+0</f>
        <v>0.08</v>
      </c>
      <c r="T65" s="29">
        <f>'ST 5-8 Hatchery ret (nos) 52-15'!T65+0</f>
        <v>45.261362818934728</v>
      </c>
      <c r="U65" s="29">
        <f>'ST 5-8 Hatchery ret (nos) 52-15'!U65+'ST 1-4 Nat-orig ret (nos)52-15'!U65</f>
        <v>43.037582168311808</v>
      </c>
      <c r="V65" s="29">
        <f>'ST 5-8 Hatchery ret (nos) 52-15'!V65+'ST 1-4 Nat-orig ret (nos)52-15'!V65</f>
        <v>5.0798963896859775</v>
      </c>
      <c r="W65" s="29">
        <f>'ST 5-8 Hatchery ret (nos) 52-15'!W65+'ST 1-4 Nat-orig ret (nos)52-15'!W65</f>
        <v>4.2925761230674935</v>
      </c>
      <c r="X65" s="29">
        <f>'ST 5-8 Hatchery ret (nos) 52-15'!X65+'ST 1-4 Nat-orig ret (nos)52-15'!X65</f>
        <v>8.8905874047619076</v>
      </c>
      <c r="Y65" s="29">
        <f>'ST 5-8 Hatchery ret (nos) 52-15'!Y65+'ST 1-4 Nat-orig ret (nos)52-15'!Y65</f>
        <v>1.6911529999999999</v>
      </c>
      <c r="Z65" s="29">
        <f>'ST 5-8 Hatchery ret (nos) 52-15'!Z65+'ST 1-4 Nat-orig ret (nos)52-15'!Z65</f>
        <v>1.1101622499999999</v>
      </c>
      <c r="AA65" s="29">
        <f>'ST 5-8 Hatchery ret (nos) 52-15'!AA65+'ST 1-4 Nat-orig ret (nos)52-15'!AA65</f>
        <v>0.81544479743999998</v>
      </c>
      <c r="AB65" s="29">
        <f>'ST 5-8 Hatchery ret (nos) 52-15'!AB65+'ST 1-4 Nat-orig ret (nos)52-15'!AB65</f>
        <v>4.9320040300000008</v>
      </c>
      <c r="AC65" s="29">
        <f>'ST 5-8 Hatchery ret (nos) 52-15'!AC65+'ST 1-4 Nat-orig ret (nos)52-15'!AC65</f>
        <v>11.705034991999998</v>
      </c>
      <c r="AD65" s="29">
        <f>'ST 5-8 Hatchery ret (nos) 52-15'!AD65+'ST 1-4 Nat-orig ret (nos)52-15'!AD65</f>
        <v>0.86745602187610138</v>
      </c>
      <c r="AE65" s="29">
        <f>'ST 5-8 Hatchery ret (nos) 52-15'!AE65+'ST 1-4 Nat-orig ret (nos)52-15'!AE65</f>
        <v>2.5942576125049408</v>
      </c>
      <c r="AF65" s="29">
        <f>'ST 5-8 Hatchery ret (nos) 52-15'!AF65+'ST 1-4 Nat-orig ret (nos)52-15'!AF65</f>
        <v>1.4702675261541382</v>
      </c>
      <c r="AG65" s="29">
        <f t="shared" si="1"/>
        <v>131.8277851347371</v>
      </c>
      <c r="AI65" s="4">
        <v>2010</v>
      </c>
      <c r="AJ65" s="39">
        <v>0</v>
      </c>
      <c r="AK65" s="29">
        <f>'ST 5-8 Hatchery ret (nos) 52-15'!AK65</f>
        <v>0</v>
      </c>
      <c r="AL65" s="29">
        <f>'ST 5-8 Hatchery ret (nos) 52-15'!AL65+'ST 1-4 Nat-orig ret (nos)52-15'!AL65</f>
        <v>0.45816000000000001</v>
      </c>
      <c r="AM65" s="29">
        <f>'ST 5-8 Hatchery ret (nos) 52-15'!AM65+'ST 1-4 Nat-orig ret (nos)52-15'!AM65</f>
        <v>8.7520000000000007</v>
      </c>
      <c r="AN65" s="29">
        <f>'ST 5-8 Hatchery ret (nos) 52-15'!AN65+'ST 1-4 Nat-orig ret (nos)52-15'!AN65</f>
        <v>5.7159410000000008</v>
      </c>
      <c r="AO65" s="29">
        <f>'ST 5-8 Hatchery ret (nos) 52-15'!AO65+'ST 1-4 Nat-orig ret (nos)52-15'!AO65</f>
        <v>41.433811176008312</v>
      </c>
      <c r="AP65" s="29">
        <f>'ST 5-8 Hatchery ret (nos) 52-15'!AP65+'ST 1-4 Nat-orig ret (nos)52-15'!AP65</f>
        <v>2.4118620000000002</v>
      </c>
      <c r="AQ65" s="29">
        <f>'ST 5-8 Hatchery ret (nos) 52-15'!AQ65+'ST 1-4 Nat-orig ret (nos)52-15'!AQ65</f>
        <v>2.5320640000000001</v>
      </c>
      <c r="AR65" s="29">
        <f>'ST 5-8 Hatchery ret (nos) 52-15'!AR65+'ST 1-4 Nat-orig ret (nos)52-15'!AR65</f>
        <v>5.4961380560466759</v>
      </c>
      <c r="AS65" s="29">
        <f>'ST 5-8 Hatchery ret (nos) 52-15'!AS65+'ST 1-4 Nat-orig ret (nos)52-15'!AS65</f>
        <v>2.9922480620155039</v>
      </c>
      <c r="AT65" s="29">
        <f>'ST 5-8 Hatchery ret (nos) 52-15'!AT65+'ST 1-4 Nat-orig ret (nos)52-15'!AT65</f>
        <v>1.2012612199999999</v>
      </c>
      <c r="AU65" s="29">
        <f>'ST 5-8 Hatchery ret (nos) 52-15'!AU65+'ST 1-4 Nat-orig ret (nos)52-15'!AU65</f>
        <v>1.8856852136488396</v>
      </c>
      <c r="AV65" s="29">
        <f>'ST 5-8 Hatchery ret (nos) 52-15'!AV65+'ST 1-4 Nat-orig ret (nos)52-15'!AV65</f>
        <v>31.514026655982274</v>
      </c>
      <c r="AW65" s="29">
        <f>'ST 5-8 Hatchery ret (nos) 52-15'!AW65+'ST 1-4 Nat-orig ret (nos)52-15'!AW65</f>
        <v>0.59914235187875775</v>
      </c>
      <c r="AX65" s="29">
        <f t="shared" si="2"/>
        <v>104.99233973558037</v>
      </c>
      <c r="AZ65" s="29">
        <f t="shared" si="3"/>
        <v>407.21427070798302</v>
      </c>
      <c r="BA65" s="29">
        <f t="shared" si="4"/>
        <v>131.8277851347371</v>
      </c>
      <c r="BB65" s="29">
        <f t="shared" si="5"/>
        <v>104.99233973558037</v>
      </c>
      <c r="BC65" s="29">
        <f t="shared" si="6"/>
        <v>644.03439557830052</v>
      </c>
      <c r="BE65" s="66"/>
      <c r="BF65" s="66"/>
      <c r="BG65" s="66"/>
      <c r="BH65" s="66"/>
      <c r="BI65" s="66"/>
      <c r="BJ65" s="66"/>
      <c r="BK65" s="66"/>
      <c r="BL65" s="66"/>
      <c r="BM65" s="66"/>
      <c r="BN65" s="66"/>
      <c r="BO65" s="66"/>
      <c r="BP65" s="66"/>
      <c r="BQ65" s="66"/>
      <c r="BR65" s="66"/>
      <c r="BS65" s="66"/>
      <c r="BT65" s="66"/>
      <c r="BU65" s="66"/>
      <c r="BV65" s="66"/>
      <c r="BW65" s="66"/>
      <c r="BX65" s="66"/>
      <c r="BY65" s="66"/>
      <c r="BZ65" s="66"/>
      <c r="CA65" s="66"/>
      <c r="CB65" s="66"/>
      <c r="CC65" s="66"/>
      <c r="CD65" s="66"/>
      <c r="CE65" s="66"/>
      <c r="CF65" s="66"/>
      <c r="CG65" s="66"/>
      <c r="CH65" s="66"/>
      <c r="CI65" s="66"/>
      <c r="CJ65" s="66"/>
      <c r="CK65" s="66"/>
      <c r="CL65" s="66"/>
      <c r="CM65" s="66"/>
      <c r="CN65" s="66"/>
      <c r="CO65" s="66"/>
      <c r="CP65" s="66"/>
      <c r="CQ65" s="66"/>
      <c r="CR65" s="66"/>
      <c r="CS65" s="66"/>
      <c r="CT65" s="66"/>
      <c r="CU65" s="66"/>
      <c r="CV65" s="66"/>
      <c r="CW65" s="66"/>
      <c r="CX65" s="66"/>
      <c r="CY65" s="66"/>
      <c r="CZ65" s="66"/>
      <c r="DA65" s="66"/>
      <c r="DB65" s="66"/>
      <c r="DC65" s="66"/>
      <c r="DD65" s="66"/>
      <c r="DE65" s="66"/>
      <c r="DF65" s="66"/>
      <c r="DG65" s="66"/>
      <c r="DH65" s="66"/>
      <c r="DI65" s="66"/>
      <c r="DJ65" s="66"/>
      <c r="DK65" s="66"/>
      <c r="DL65" s="66"/>
      <c r="DM65" s="66"/>
      <c r="DN65" s="66"/>
      <c r="DO65" s="66"/>
    </row>
    <row r="66" spans="1:119" s="68" customFormat="1" ht="15">
      <c r="A66" s="4">
        <v>2011</v>
      </c>
      <c r="B66" s="39">
        <v>0</v>
      </c>
      <c r="C66" s="29">
        <f>'ST 5-8 Hatchery ret (nos) 52-15'!C66+'ST 1-4 Nat-orig ret (nos)52-15'!C66</f>
        <v>6.2062224823270906</v>
      </c>
      <c r="D66" s="29">
        <f>'ST 5-8 Hatchery ret (nos) 52-15'!D66+'ST 1-4 Nat-orig ret (nos)52-15'!D66</f>
        <v>205.54624696615943</v>
      </c>
      <c r="E66" s="29">
        <f>'ST 5-8 Hatchery ret (nos) 52-15'!E66+'ST 1-4 Nat-orig ret (nos)52-15'!E66</f>
        <v>5.2310886995501829</v>
      </c>
      <c r="F66" s="29">
        <f>'ST 5-8 Hatchery ret (nos) 52-15'!F66+'ST 1-4 Nat-orig ret (nos)52-15'!F66</f>
        <v>222.60230972196322</v>
      </c>
      <c r="G66" s="29">
        <f>'ST 5-8 Hatchery ret (nos) 52-15'!G66+'ST 1-4 Nat-orig ret (nos)52-15'!G66</f>
        <v>0.152</v>
      </c>
      <c r="H66" s="29">
        <f>'ST 5-8 Hatchery ret (nos) 52-15'!H66+'ST 1-4 Nat-orig ret (nos)52-15'!H66</f>
        <v>10.16736</v>
      </c>
      <c r="I66" s="29">
        <f>'ST 5-8 Hatchery ret (nos) 52-15'!I66+'ST 1-4 Nat-orig ret (nos)52-15'!I66</f>
        <v>19.766402000000003</v>
      </c>
      <c r="J66" s="29">
        <f>'ST 5-8 Hatchery ret (nos) 52-15'!J66+'ST 1-4 Nat-orig ret (nos)52-15'!J66</f>
        <v>0.790246</v>
      </c>
      <c r="K66" s="29">
        <f>'ST 5-8 Hatchery ret (nos) 52-15'!K66+'ST 1-4 Nat-orig ret (nos)52-15'!K66</f>
        <v>44.615071774163042</v>
      </c>
      <c r="L66" s="29">
        <f>'ST 5-8 Hatchery ret (nos) 52-15'!L66+'ST 1-4 Nat-orig ret (nos)52-15'!L66</f>
        <v>103.21314440061995</v>
      </c>
      <c r="M66" s="29">
        <f>'ST 5-8 Hatchery ret (nos) 52-15'!M66+'ST 1-4 Nat-orig ret (nos)52-15'!M66</f>
        <v>4.5706041852788228</v>
      </c>
      <c r="N66" s="29">
        <f>'ST 5-8 Hatchery ret (nos) 52-15'!N66+'ST 1-4 Nat-orig ret (nos)52-15'!N66</f>
        <v>25.219974513664663</v>
      </c>
      <c r="O66" s="29">
        <f>'ST 5-8 Hatchery ret (nos) 52-15'!O66+'ST 1-4 Nat-orig ret (nos)52-15'!O66</f>
        <v>5.6818722146318095</v>
      </c>
      <c r="P66" s="29">
        <f t="shared" si="0"/>
        <v>653.76254295835815</v>
      </c>
      <c r="R66" s="4">
        <v>2011</v>
      </c>
      <c r="S66" s="29">
        <f>'ST 5-8 Hatchery ret (nos) 52-15'!S66+0</f>
        <v>0.05</v>
      </c>
      <c r="T66" s="29">
        <f>'ST 5-8 Hatchery ret (nos) 52-15'!T66+0</f>
        <v>39.670459149602763</v>
      </c>
      <c r="U66" s="29">
        <f>'ST 5-8 Hatchery ret (nos) 52-15'!U66+'ST 1-4 Nat-orig ret (nos)52-15'!U66</f>
        <v>33.509372715943655</v>
      </c>
      <c r="V66" s="29">
        <f>'ST 5-8 Hatchery ret (nos) 52-15'!V66+'ST 1-4 Nat-orig ret (nos)52-15'!V66</f>
        <v>5.6307884682537859</v>
      </c>
      <c r="W66" s="29">
        <f>'ST 5-8 Hatchery ret (nos) 52-15'!W66+'ST 1-4 Nat-orig ret (nos)52-15'!W66</f>
        <v>3.7725091361997847</v>
      </c>
      <c r="X66" s="29">
        <f>'ST 5-8 Hatchery ret (nos) 52-15'!X66+'ST 1-4 Nat-orig ret (nos)52-15'!X66</f>
        <v>11.138507714285714</v>
      </c>
      <c r="Y66" s="29">
        <f>'ST 5-8 Hatchery ret (nos) 52-15'!Y66+'ST 1-4 Nat-orig ret (nos)52-15'!Y66</f>
        <v>2.4738660000000001</v>
      </c>
      <c r="Z66" s="29">
        <f>'ST 5-8 Hatchery ret (nos) 52-15'!Z66+'ST 1-4 Nat-orig ret (nos)52-15'!Z66</f>
        <v>1.3508645000000001</v>
      </c>
      <c r="AA66" s="29">
        <f>'ST 5-8 Hatchery ret (nos) 52-15'!AA66+'ST 1-4 Nat-orig ret (nos)52-15'!AA66</f>
        <v>0.68255249592</v>
      </c>
      <c r="AB66" s="29">
        <f>'ST 5-8 Hatchery ret (nos) 52-15'!AB66+'ST 1-4 Nat-orig ret (nos)52-15'!AB66</f>
        <v>2.5924132000000002</v>
      </c>
      <c r="AC66" s="29">
        <f>'ST 5-8 Hatchery ret (nos) 52-15'!AC66+'ST 1-4 Nat-orig ret (nos)52-15'!AC66</f>
        <v>12.825202613</v>
      </c>
      <c r="AD66" s="29">
        <f>'ST 5-8 Hatchery ret (nos) 52-15'!AD66+'ST 1-4 Nat-orig ret (nos)52-15'!AD66</f>
        <v>1.9779878633555907</v>
      </c>
      <c r="AE66" s="29">
        <f>'ST 5-8 Hatchery ret (nos) 52-15'!AE66+'ST 1-4 Nat-orig ret (nos)52-15'!AE66</f>
        <v>6.5484184397023233</v>
      </c>
      <c r="AF66" s="29">
        <f>'ST 5-8 Hatchery ret (nos) 52-15'!AF66+'ST 1-4 Nat-orig ret (nos)52-15'!AF66</f>
        <v>1.6812927389238401</v>
      </c>
      <c r="AG66" s="29">
        <f t="shared" si="1"/>
        <v>123.90423503518745</v>
      </c>
      <c r="AI66" s="4">
        <v>2011</v>
      </c>
      <c r="AJ66" s="39">
        <v>0</v>
      </c>
      <c r="AK66" s="29">
        <f>'ST 5-8 Hatchery ret (nos) 52-15'!AK66</f>
        <v>0</v>
      </c>
      <c r="AL66" s="29">
        <f>'ST 5-8 Hatchery ret (nos) 52-15'!AL66+'ST 1-4 Nat-orig ret (nos)52-15'!AL66</f>
        <v>0.65715900000000005</v>
      </c>
      <c r="AM66" s="29">
        <f>'ST 5-8 Hatchery ret (nos) 52-15'!AM66+'ST 1-4 Nat-orig ret (nos)52-15'!AM66</f>
        <v>10.958604000000003</v>
      </c>
      <c r="AN66" s="29">
        <f>'ST 5-8 Hatchery ret (nos) 52-15'!AN66+'ST 1-4 Nat-orig ret (nos)52-15'!AN66</f>
        <v>5.3319770000000002</v>
      </c>
      <c r="AO66" s="29">
        <f>'ST 5-8 Hatchery ret (nos) 52-15'!AO66+'ST 1-4 Nat-orig ret (nos)52-15'!AO66</f>
        <v>31.915432188695576</v>
      </c>
      <c r="AP66" s="29">
        <f>'ST 5-8 Hatchery ret (nos) 52-15'!AP66+'ST 1-4 Nat-orig ret (nos)52-15'!AP66</f>
        <v>3.954129</v>
      </c>
      <c r="AQ66" s="29">
        <f>'ST 5-8 Hatchery ret (nos) 52-15'!AQ66+'ST 1-4 Nat-orig ret (nos)52-15'!AQ66</f>
        <v>3.2814909999999999</v>
      </c>
      <c r="AR66" s="29">
        <f>'ST 5-8 Hatchery ret (nos) 52-15'!AR66+'ST 1-4 Nat-orig ret (nos)52-15'!AR66</f>
        <v>9.1642694506323412</v>
      </c>
      <c r="AS66" s="29">
        <f>'ST 5-8 Hatchery ret (nos) 52-15'!AS66+'ST 1-4 Nat-orig ret (nos)52-15'!AS66</f>
        <v>4.3890000000000002</v>
      </c>
      <c r="AT66" s="29">
        <f>'ST 5-8 Hatchery ret (nos) 52-15'!AT66+'ST 1-4 Nat-orig ret (nos)52-15'!AT66</f>
        <v>1.6727506299999999</v>
      </c>
      <c r="AU66" s="29">
        <f>'ST 5-8 Hatchery ret (nos) 52-15'!AU66+'ST 1-4 Nat-orig ret (nos)52-15'!AU66</f>
        <v>3.8505712991578265</v>
      </c>
      <c r="AV66" s="29">
        <f>'ST 5-8 Hatchery ret (nos) 52-15'!AV66+'ST 1-4 Nat-orig ret (nos)52-15'!AV66</f>
        <v>7.184194135181837</v>
      </c>
      <c r="AW66" s="29">
        <f>'ST 5-8 Hatchery ret (nos) 52-15'!AW66+'ST 1-4 Nat-orig ret (nos)52-15'!AW66</f>
        <v>0.2958081742230802</v>
      </c>
      <c r="AX66" s="29">
        <f t="shared" si="2"/>
        <v>82.655385877890666</v>
      </c>
      <c r="AZ66" s="29">
        <f>SUM(B66:O66)</f>
        <v>653.76254295835815</v>
      </c>
      <c r="BA66" s="29">
        <f>SUM(S66:AF66)</f>
        <v>123.90423503518745</v>
      </c>
      <c r="BB66" s="29">
        <f>SUM(AJ66:AW66)</f>
        <v>82.655385877890666</v>
      </c>
      <c r="BC66" s="29">
        <f>AZ66+BA66+BB66</f>
        <v>860.32216387143626</v>
      </c>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c r="CE66" s="66"/>
      <c r="CF66" s="66"/>
      <c r="CG66" s="66"/>
      <c r="CH66" s="66"/>
      <c r="CI66" s="66"/>
      <c r="CJ66" s="66"/>
      <c r="CK66" s="66"/>
      <c r="CL66" s="66"/>
      <c r="CM66" s="66"/>
      <c r="CN66" s="66"/>
      <c r="CO66" s="66"/>
      <c r="CP66" s="66"/>
      <c r="CQ66" s="66"/>
      <c r="CR66" s="66"/>
      <c r="CS66" s="66"/>
      <c r="CT66" s="66"/>
      <c r="CU66" s="66"/>
      <c r="CV66" s="66"/>
      <c r="CW66" s="66"/>
      <c r="CX66" s="66"/>
      <c r="CY66" s="66"/>
      <c r="CZ66" s="66"/>
      <c r="DA66" s="66"/>
      <c r="DB66" s="66"/>
      <c r="DC66" s="66"/>
      <c r="DD66" s="66"/>
      <c r="DE66" s="66"/>
      <c r="DF66" s="66"/>
      <c r="DG66" s="66"/>
      <c r="DH66" s="66"/>
      <c r="DI66" s="66"/>
      <c r="DJ66" s="66"/>
      <c r="DK66" s="66"/>
      <c r="DL66" s="66"/>
      <c r="DM66" s="66"/>
      <c r="DN66" s="66"/>
      <c r="DO66" s="66"/>
    </row>
    <row r="67" spans="1:119" s="68" customFormat="1" ht="15">
      <c r="A67" s="4">
        <v>2012</v>
      </c>
      <c r="B67" s="39">
        <v>0</v>
      </c>
      <c r="C67" s="29">
        <f>'ST 5-8 Hatchery ret (nos) 52-15'!C67+'ST 1-4 Nat-orig ret (nos)52-15'!C67</f>
        <v>2.5227249467979695</v>
      </c>
      <c r="D67" s="29">
        <f>'ST 5-8 Hatchery ret (nos) 52-15'!D67+'ST 1-4 Nat-orig ret (nos)52-15'!D67</f>
        <v>145.53247983675291</v>
      </c>
      <c r="E67" s="29">
        <f>'ST 5-8 Hatchery ret (nos) 52-15'!E67+'ST 1-4 Nat-orig ret (nos)52-15'!E67</f>
        <v>143.84340424560384</v>
      </c>
      <c r="F67" s="29">
        <f>'ST 5-8 Hatchery ret (nos) 52-15'!F67+'ST 1-4 Nat-orig ret (nos)52-15'!F67</f>
        <v>23.702261330845253</v>
      </c>
      <c r="G67" s="29">
        <f>'ST 5-8 Hatchery ret (nos) 52-15'!G67+'ST 1-4 Nat-orig ret (nos)52-15'!G67</f>
        <v>3.8186819999999999</v>
      </c>
      <c r="H67" s="29">
        <f>'ST 5-8 Hatchery ret (nos) 52-15'!H67+'ST 1-4 Nat-orig ret (nos)52-15'!H67</f>
        <v>1.6514641999999999</v>
      </c>
      <c r="I67" s="29">
        <f>'ST 5-8 Hatchery ret (nos) 52-15'!I67+'ST 1-4 Nat-orig ret (nos)52-15'!I67</f>
        <v>22.397171</v>
      </c>
      <c r="J67" s="29">
        <f>'ST 5-8 Hatchery ret (nos) 52-15'!J67+'ST 1-4 Nat-orig ret (nos)52-15'!J67</f>
        <v>1.4511959999999999</v>
      </c>
      <c r="K67" s="29">
        <f>'ST 5-8 Hatchery ret (nos) 52-15'!K67+'ST 1-4 Nat-orig ret (nos)52-15'!K67</f>
        <v>30.408274656049819</v>
      </c>
      <c r="L67" s="29">
        <f>'ST 5-8 Hatchery ret (nos) 52-15'!L67+'ST 1-4 Nat-orig ret (nos)52-15'!L67</f>
        <v>49.310039405127931</v>
      </c>
      <c r="M67" s="29">
        <f>'ST 5-8 Hatchery ret (nos) 52-15'!M67+'ST 1-4 Nat-orig ret (nos)52-15'!M67</f>
        <v>7.2666749844954968</v>
      </c>
      <c r="N67" s="29">
        <f>'ST 5-8 Hatchery ret (nos) 52-15'!N67+'ST 1-4 Nat-orig ret (nos)52-15'!N67</f>
        <v>3.6264028644222686</v>
      </c>
      <c r="O67" s="29">
        <f>'ST 5-8 Hatchery ret (nos) 52-15'!O67+'ST 1-4 Nat-orig ret (nos)52-15'!O67</f>
        <v>4.3999999999999997E-2</v>
      </c>
      <c r="P67" s="29">
        <f t="shared" si="0"/>
        <v>435.57477547009557</v>
      </c>
      <c r="R67" s="4">
        <v>2012</v>
      </c>
      <c r="S67" s="29">
        <f>'ST 5-8 Hatchery ret (nos) 52-15'!S67+0</f>
        <v>0.05</v>
      </c>
      <c r="T67" s="29">
        <f>'ST 5-8 Hatchery ret (nos) 52-15'!T67+0</f>
        <v>40.013527948758011</v>
      </c>
      <c r="U67" s="29">
        <f>'ST 5-8 Hatchery ret (nos) 52-15'!U67+'ST 1-4 Nat-orig ret (nos)52-15'!U67</f>
        <v>42.674594833913531</v>
      </c>
      <c r="V67" s="29">
        <f>'ST 5-8 Hatchery ret (nos) 52-15'!V67+'ST 1-4 Nat-orig ret (nos)52-15'!V67</f>
        <v>7.2553124288093658</v>
      </c>
      <c r="W67" s="29">
        <f>'ST 5-8 Hatchery ret (nos) 52-15'!W67+'ST 1-4 Nat-orig ret (nos)52-15'!W67</f>
        <v>5.4972729777424973</v>
      </c>
      <c r="X67" s="29">
        <f>'ST 5-8 Hatchery ret (nos) 52-15'!X67+'ST 1-4 Nat-orig ret (nos)52-15'!X67</f>
        <v>10.676652738095237</v>
      </c>
      <c r="Y67" s="29">
        <f>'ST 5-8 Hatchery ret (nos) 52-15'!Y67+'ST 1-4 Nat-orig ret (nos)52-15'!Y67</f>
        <v>1.4130103999999999</v>
      </c>
      <c r="Z67" s="29">
        <f>'ST 5-8 Hatchery ret (nos) 52-15'!Z67+'ST 1-4 Nat-orig ret (nos)52-15'!Z67</f>
        <v>1.2929965000000001</v>
      </c>
      <c r="AA67" s="29">
        <f>'ST 5-8 Hatchery ret (nos) 52-15'!AA67+'ST 1-4 Nat-orig ret (nos)52-15'!AA67</f>
        <v>0.86779631016000003</v>
      </c>
      <c r="AB67" s="29">
        <f>'ST 5-8 Hatchery ret (nos) 52-15'!AB67+'ST 1-4 Nat-orig ret (nos)52-15'!AB67</f>
        <v>4.8958397499999995</v>
      </c>
      <c r="AC67" s="29">
        <f>'ST 5-8 Hatchery ret (nos) 52-15'!AC67+'ST 1-4 Nat-orig ret (nos)52-15'!AC67</f>
        <v>14.161491810999999</v>
      </c>
      <c r="AD67" s="29">
        <f>'ST 5-8 Hatchery ret (nos) 52-15'!AD67+'ST 1-4 Nat-orig ret (nos)52-15'!AD67</f>
        <v>1.8370144525196683</v>
      </c>
      <c r="AE67" s="29">
        <f>'ST 5-8 Hatchery ret (nos) 52-15'!AE67+'ST 1-4 Nat-orig ret (nos)52-15'!AE67</f>
        <v>3.9650755514788507</v>
      </c>
      <c r="AF67" s="29">
        <f>'ST 5-8 Hatchery ret (nos) 52-15'!AF67+'ST 1-4 Nat-orig ret (nos)52-15'!AF67</f>
        <v>1.6521321941424933</v>
      </c>
      <c r="AG67" s="29">
        <f t="shared" si="1"/>
        <v>136.25271789661966</v>
      </c>
      <c r="AI67" s="4">
        <v>2012</v>
      </c>
      <c r="AJ67" s="39">
        <v>0</v>
      </c>
      <c r="AK67" s="29">
        <f>'ST 5-8 Hatchery ret (nos) 52-15'!AK67</f>
        <v>0</v>
      </c>
      <c r="AL67" s="29">
        <f>'ST 5-8 Hatchery ret (nos) 52-15'!AL67+'ST 1-4 Nat-orig ret (nos)52-15'!AL67</f>
        <v>0.46533033333333329</v>
      </c>
      <c r="AM67" s="29">
        <f>'ST 5-8 Hatchery ret (nos) 52-15'!AM67+'ST 1-4 Nat-orig ret (nos)52-15'!AM67</f>
        <v>13.678595000000003</v>
      </c>
      <c r="AN67" s="29">
        <f>'ST 5-8 Hatchery ret (nos) 52-15'!AN67+'ST 1-4 Nat-orig ret (nos)52-15'!AN67</f>
        <v>6.5417840000000007</v>
      </c>
      <c r="AO67" s="29">
        <f>'ST 5-8 Hatchery ret (nos) 52-15'!AO67+'ST 1-4 Nat-orig ret (nos)52-15'!AO67</f>
        <v>31.193126744795592</v>
      </c>
      <c r="AP67" s="29">
        <f>'ST 5-8 Hatchery ret (nos) 52-15'!AP67+'ST 1-4 Nat-orig ret (nos)52-15'!AP67</f>
        <v>2.972826</v>
      </c>
      <c r="AQ67" s="29">
        <f>'ST 5-8 Hatchery ret (nos) 52-15'!AQ67+'ST 1-4 Nat-orig ret (nos)52-15'!AQ67</f>
        <v>3.5338369999999997</v>
      </c>
      <c r="AR67" s="29">
        <f>'ST 5-8 Hatchery ret (nos) 52-15'!AR67+'ST 1-4 Nat-orig ret (nos)52-15'!AR67</f>
        <v>6.8659051970325464</v>
      </c>
      <c r="AS67" s="29">
        <f>'ST 5-8 Hatchery ret (nos) 52-15'!AS67+'ST 1-4 Nat-orig ret (nos)52-15'!AS67</f>
        <v>4.8437000000000001</v>
      </c>
      <c r="AT67" s="29">
        <f>'ST 5-8 Hatchery ret (nos) 52-15'!AT67+'ST 1-4 Nat-orig ret (nos)52-15'!AT67</f>
        <v>1.5146117530000001</v>
      </c>
      <c r="AU67" s="29">
        <f>'ST 5-8 Hatchery ret (nos) 52-15'!AU67+'ST 1-4 Nat-orig ret (nos)52-15'!AU67</f>
        <v>3.3635815065599881</v>
      </c>
      <c r="AV67" s="29">
        <f>'ST 5-8 Hatchery ret (nos) 52-15'!AV67+'ST 1-4 Nat-orig ret (nos)52-15'!AV67</f>
        <v>2.8901871416190681</v>
      </c>
      <c r="AW67" s="29">
        <f>'ST 5-8 Hatchery ret (nos) 52-15'!AW67+'ST 1-4 Nat-orig ret (nos)52-15'!AW67</f>
        <v>0.73146132239157835</v>
      </c>
      <c r="AX67" s="29">
        <f t="shared" si="2"/>
        <v>78.594945998732086</v>
      </c>
      <c r="AZ67" s="29">
        <f>SUM(B67:O67)</f>
        <v>435.57477547009557</v>
      </c>
      <c r="BA67" s="29">
        <f>SUM(S67:AF67)</f>
        <v>136.25271789661966</v>
      </c>
      <c r="BB67" s="29">
        <f>SUM(AJ67:AW67)</f>
        <v>78.594945998732086</v>
      </c>
      <c r="BC67" s="29">
        <f>AZ67+BA67+BB67</f>
        <v>650.4224393654473</v>
      </c>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CT67" s="66"/>
      <c r="CU67" s="66"/>
      <c r="CV67" s="66"/>
      <c r="CW67" s="66"/>
      <c r="CX67" s="66"/>
      <c r="CY67" s="66"/>
      <c r="CZ67" s="66"/>
      <c r="DA67" s="66"/>
      <c r="DB67" s="66"/>
      <c r="DC67" s="66"/>
      <c r="DD67" s="66"/>
      <c r="DE67" s="66"/>
      <c r="DF67" s="66"/>
      <c r="DG67" s="66"/>
      <c r="DH67" s="66"/>
      <c r="DI67" s="66"/>
      <c r="DJ67" s="66"/>
      <c r="DK67" s="66"/>
      <c r="DL67" s="66"/>
      <c r="DM67" s="66"/>
      <c r="DN67" s="66"/>
      <c r="DO67" s="66"/>
    </row>
    <row r="68" spans="1:119" s="68" customFormat="1" ht="15">
      <c r="A68" s="4">
        <v>2013</v>
      </c>
      <c r="B68" s="39">
        <v>0</v>
      </c>
      <c r="C68" s="29">
        <f>'ST 5-8 Hatchery ret (nos) 52-15'!C68+'ST 1-4 Nat-orig ret (nos)52-15'!C68</f>
        <v>4.4254452635684922</v>
      </c>
      <c r="D68" s="29">
        <f>'ST 5-8 Hatchery ret (nos) 52-15'!D68+'ST 1-4 Nat-orig ret (nos)52-15'!D68</f>
        <v>170.82637541419456</v>
      </c>
      <c r="E68" s="29">
        <f>'ST 5-8 Hatchery ret (nos) 52-15'!E68+'ST 1-4 Nat-orig ret (nos)52-15'!E68</f>
        <v>1.6090309187577696</v>
      </c>
      <c r="F68" s="29">
        <f>'ST 5-8 Hatchery ret (nos) 52-15'!F68+'ST 1-4 Nat-orig ret (nos)52-15'!F68</f>
        <v>33.372799170145775</v>
      </c>
      <c r="G68" s="29">
        <f>'ST 5-8 Hatchery ret (nos) 52-15'!G68+'ST 1-4 Nat-orig ret (nos)52-15'!G68</f>
        <v>0.152</v>
      </c>
      <c r="H68" s="29">
        <f>'ST 5-8 Hatchery ret (nos) 52-15'!H68+'ST 1-4 Nat-orig ret (nos)52-15'!H68</f>
        <v>12.541486800000001</v>
      </c>
      <c r="I68" s="29">
        <f>'ST 5-8 Hatchery ret (nos) 52-15'!I68+'ST 1-4 Nat-orig ret (nos)52-15'!I68</f>
        <v>33.238703000000001</v>
      </c>
      <c r="J68" s="29">
        <f>'ST 5-8 Hatchery ret (nos) 52-15'!J68+'ST 1-4 Nat-orig ret (nos)52-15'!J68</f>
        <v>4.2945500000000001</v>
      </c>
      <c r="K68" s="29">
        <f>'ST 5-8 Hatchery ret (nos) 52-15'!K68+'ST 1-4 Nat-orig ret (nos)52-15'!K68</f>
        <v>106.36973959102949</v>
      </c>
      <c r="L68" s="29">
        <f>'ST 5-8 Hatchery ret (nos) 52-15'!L68+'ST 1-4 Nat-orig ret (nos)52-15'!L68</f>
        <v>158.773</v>
      </c>
      <c r="M68" s="29">
        <f>'ST 5-8 Hatchery ret (nos) 52-15'!M68+'ST 1-4 Nat-orig ret (nos)52-15'!M68</f>
        <v>19.936881429787675</v>
      </c>
      <c r="N68" s="29">
        <f>'ST 5-8 Hatchery ret (nos) 52-15'!N68+'ST 1-4 Nat-orig ret (nos)52-15'!N68</f>
        <v>23.535427420867187</v>
      </c>
      <c r="O68" s="29">
        <f>'ST 5-8 Hatchery ret (nos) 52-15'!O68+'ST 1-4 Nat-orig ret (nos)52-15'!O68</f>
        <v>8.7469898217946938</v>
      </c>
      <c r="P68" s="29">
        <f t="shared" si="0"/>
        <v>577.82242883014578</v>
      </c>
      <c r="R68" s="4">
        <v>2013</v>
      </c>
      <c r="S68" s="29">
        <f>'ST 5-8 Hatchery ret (nos) 52-15'!S68+0</f>
        <v>0.03</v>
      </c>
      <c r="T68" s="29">
        <f>'ST 5-8 Hatchery ret (nos) 52-15'!T68+0</f>
        <v>47.414629546449753</v>
      </c>
      <c r="U68" s="29">
        <f>'ST 5-8 Hatchery ret (nos) 52-15'!U68+'ST 1-4 Nat-orig ret (nos)52-15'!U68</f>
        <v>42.799507711263246</v>
      </c>
      <c r="V68" s="29">
        <f>'ST 5-8 Hatchery ret (nos) 52-15'!V68+'ST 1-4 Nat-orig ret (nos)52-15'!V68</f>
        <v>6.004724248139591</v>
      </c>
      <c r="W68" s="29">
        <f>'ST 5-8 Hatchery ret (nos) 52-15'!W68+'ST 1-4 Nat-orig ret (nos)52-15'!W68</f>
        <v>7.3797794706869055</v>
      </c>
      <c r="X68" s="29">
        <f>'ST 5-8 Hatchery ret (nos) 52-15'!X68+'ST 1-4 Nat-orig ret (nos)52-15'!X68</f>
        <v>10.851827988095238</v>
      </c>
      <c r="Y68" s="29">
        <f>'ST 5-8 Hatchery ret (nos) 52-15'!Y68+'ST 1-4 Nat-orig ret (nos)52-15'!Y68</f>
        <v>2.5603606000000001</v>
      </c>
      <c r="Z68" s="29">
        <f>'ST 5-8 Hatchery ret (nos) 52-15'!Z68+'ST 1-4 Nat-orig ret (nos)52-15'!Z68</f>
        <v>1.2887507499999999</v>
      </c>
      <c r="AA68" s="29">
        <f>'ST 5-8 Hatchery ret (nos) 52-15'!AA68+'ST 1-4 Nat-orig ret (nos)52-15'!AA68</f>
        <v>0.69597596072000001</v>
      </c>
      <c r="AB68" s="29">
        <f>'ST 5-8 Hatchery ret (nos) 52-15'!AB68+'ST 1-4 Nat-orig ret (nos)52-15'!AB68</f>
        <v>4.5209973099999994</v>
      </c>
      <c r="AC68" s="29">
        <f>'ST 5-8 Hatchery ret (nos) 52-15'!AC68+'ST 1-4 Nat-orig ret (nos)52-15'!AC68</f>
        <v>15.020715993</v>
      </c>
      <c r="AD68" s="29">
        <f>'ST 5-8 Hatchery ret (nos) 52-15'!AD68+'ST 1-4 Nat-orig ret (nos)52-15'!AD68</f>
        <v>1.7520996839049054</v>
      </c>
      <c r="AE68" s="29">
        <f>'ST 5-8 Hatchery ret (nos) 52-15'!AE68+'ST 1-4 Nat-orig ret (nos)52-15'!AE68</f>
        <v>3.9287411708143933</v>
      </c>
      <c r="AF68" s="29">
        <f>'ST 5-8 Hatchery ret (nos) 52-15'!AF68+'ST 1-4 Nat-orig ret (nos)52-15'!AF68</f>
        <v>2.358142466583796</v>
      </c>
      <c r="AG68" s="29">
        <f t="shared" si="1"/>
        <v>146.60625289965782</v>
      </c>
      <c r="AI68" s="4">
        <v>2013</v>
      </c>
      <c r="AJ68" s="39">
        <v>0</v>
      </c>
      <c r="AK68" s="29">
        <f>'ST 5-8 Hatchery ret (nos) 52-15'!AK68</f>
        <v>0</v>
      </c>
      <c r="AL68" s="29">
        <f>'ST 5-8 Hatchery ret (nos) 52-15'!AL68+'ST 1-4 Nat-orig ret (nos)52-15'!AL68</f>
        <v>0.50584200000000001</v>
      </c>
      <c r="AM68" s="29">
        <f>'ST 5-8 Hatchery ret (nos) 52-15'!AM68+'ST 1-4 Nat-orig ret (nos)52-15'!AM68</f>
        <v>13.871080000000001</v>
      </c>
      <c r="AN68" s="29">
        <f>'ST 5-8 Hatchery ret (nos) 52-15'!AN68+'ST 1-4 Nat-orig ret (nos)52-15'!AN68</f>
        <v>7.612622</v>
      </c>
      <c r="AO68" s="29">
        <f>'ST 5-8 Hatchery ret (nos) 52-15'!AO68+'ST 1-4 Nat-orig ret (nos)52-15'!AO68</f>
        <v>26.324169333333334</v>
      </c>
      <c r="AP68" s="29">
        <f>'ST 5-8 Hatchery ret (nos) 52-15'!AP68+'ST 1-4 Nat-orig ret (nos)52-15'!AP68</f>
        <v>3.8488630000000001</v>
      </c>
      <c r="AQ68" s="29">
        <f>'ST 5-8 Hatchery ret (nos) 52-15'!AQ68+'ST 1-4 Nat-orig ret (nos)52-15'!AQ68</f>
        <v>3.8964560000000001</v>
      </c>
      <c r="AR68" s="29">
        <f>'ST 5-8 Hatchery ret (nos) 52-15'!AR68+'ST 1-4 Nat-orig ret (nos)52-15'!AR68</f>
        <v>6.1316489753168097</v>
      </c>
      <c r="AS68" s="29">
        <f>'ST 5-8 Hatchery ret (nos) 52-15'!AS68+'ST 1-4 Nat-orig ret (nos)52-15'!AS68</f>
        <v>3.3699999999999997</v>
      </c>
      <c r="AT68" s="29">
        <f>'ST 5-8 Hatchery ret (nos) 52-15'!AT68+'ST 1-4 Nat-orig ret (nos)52-15'!AT68</f>
        <v>1.537823846</v>
      </c>
      <c r="AU68" s="29">
        <f>'ST 5-8 Hatchery ret (nos) 52-15'!AU68+'ST 1-4 Nat-orig ret (nos)52-15'!AU68</f>
        <v>1.6981528344394199</v>
      </c>
      <c r="AV68" s="29">
        <f>'ST 5-8 Hatchery ret (nos) 52-15'!AV68+'ST 1-4 Nat-orig ret (nos)52-15'!AV68</f>
        <v>4.6196998665985944</v>
      </c>
      <c r="AW68" s="29">
        <f>'ST 5-8 Hatchery ret (nos) 52-15'!AW68+'ST 1-4 Nat-orig ret (nos)52-15'!AW68</f>
        <v>0.41464832239157828</v>
      </c>
      <c r="AX68" s="29">
        <f t="shared" si="2"/>
        <v>73.831006178079747</v>
      </c>
      <c r="AZ68" s="29">
        <f>SUM(B68:O68)</f>
        <v>577.82242883014578</v>
      </c>
      <c r="BA68" s="29">
        <f>SUM(S68:AF68)</f>
        <v>146.60625289965782</v>
      </c>
      <c r="BB68" s="29">
        <f>SUM(AJ68:AW68)</f>
        <v>73.831006178079747</v>
      </c>
      <c r="BC68" s="29">
        <f>AZ68+BA68+BB68</f>
        <v>798.2596879078834</v>
      </c>
      <c r="BE68" s="66"/>
      <c r="BF68" s="66"/>
      <c r="BG68" s="66"/>
      <c r="BH68" s="66"/>
      <c r="BI68" s="66"/>
      <c r="BJ68" s="66"/>
      <c r="BK68" s="66"/>
      <c r="BL68" s="66"/>
      <c r="BM68" s="66"/>
      <c r="BN68" s="66"/>
      <c r="BO68" s="66"/>
      <c r="BP68" s="66"/>
      <c r="BQ68" s="66"/>
      <c r="BR68" s="66"/>
      <c r="BS68" s="66"/>
      <c r="BT68" s="66"/>
      <c r="BU68" s="66"/>
      <c r="BV68" s="66"/>
      <c r="BW68" s="66"/>
      <c r="BX68" s="66"/>
      <c r="BY68" s="66"/>
      <c r="BZ68" s="66"/>
      <c r="CA68" s="66"/>
      <c r="CB68" s="66"/>
      <c r="CC68" s="66"/>
      <c r="CD68" s="66"/>
      <c r="CE68" s="66"/>
      <c r="CF68" s="66"/>
      <c r="CG68" s="66"/>
      <c r="CH68" s="66"/>
      <c r="CI68" s="66"/>
      <c r="CJ68" s="66"/>
      <c r="CK68" s="66"/>
      <c r="CL68" s="66"/>
      <c r="CM68" s="66"/>
      <c r="CN68" s="66"/>
      <c r="CO68" s="66"/>
      <c r="CP68" s="66"/>
      <c r="CQ68" s="66"/>
      <c r="CR68" s="66"/>
      <c r="CS68" s="66"/>
      <c r="CT68" s="66"/>
      <c r="CU68" s="66"/>
      <c r="CV68" s="66"/>
      <c r="CW68" s="66"/>
      <c r="CX68" s="66"/>
      <c r="CY68" s="66"/>
      <c r="CZ68" s="66"/>
      <c r="DA68" s="66"/>
      <c r="DB68" s="66"/>
      <c r="DC68" s="66"/>
      <c r="DD68" s="66"/>
      <c r="DE68" s="66"/>
      <c r="DF68" s="66"/>
      <c r="DG68" s="66"/>
      <c r="DH68" s="66"/>
      <c r="DI68" s="66"/>
      <c r="DJ68" s="66"/>
      <c r="DK68" s="66"/>
      <c r="DL68" s="66"/>
      <c r="DM68" s="66"/>
      <c r="DN68" s="66"/>
      <c r="DO68" s="66"/>
    </row>
    <row r="69" spans="1:119" s="68" customFormat="1" ht="15">
      <c r="A69" s="4">
        <v>2014</v>
      </c>
      <c r="B69" s="39">
        <v>0</v>
      </c>
      <c r="C69" s="29">
        <f>'ST 5-8 Hatchery ret (nos) 52-15'!C69+'ST 1-4 Nat-orig ret (nos)52-15'!C69</f>
        <v>1.8239105502871271</v>
      </c>
      <c r="D69" s="29">
        <f>'ST 5-8 Hatchery ret (nos) 52-15'!D69+'ST 1-4 Nat-orig ret (nos)52-15'!D69</f>
        <v>136.6913605076881</v>
      </c>
      <c r="E69" s="29">
        <f>'ST 5-8 Hatchery ret (nos) 52-15'!E69+'ST 1-4 Nat-orig ret (nos)52-15'!E69</f>
        <v>6.3957935832962871</v>
      </c>
      <c r="F69" s="29">
        <f>'ST 5-8 Hatchery ret (nos) 52-15'!F69+'ST 1-4 Nat-orig ret (nos)52-15'!F69</f>
        <v>48.188013460395169</v>
      </c>
      <c r="G69" s="29">
        <f>'ST 5-8 Hatchery ret (nos) 52-15'!G69+'ST 1-4 Nat-orig ret (nos)52-15'!G69</f>
        <v>4.5963260000000004</v>
      </c>
      <c r="H69" s="29">
        <f>'ST 5-8 Hatchery ret (nos) 52-15'!H69+'ST 1-4 Nat-orig ret (nos)52-15'!H69</f>
        <v>2.8364012000000001</v>
      </c>
      <c r="I69" s="29">
        <f>'ST 5-8 Hatchery ret (nos) 52-15'!I69+'ST 1-4 Nat-orig ret (nos)52-15'!I69</f>
        <v>13.661982</v>
      </c>
      <c r="J69" s="29">
        <f>'ST 5-8 Hatchery ret (nos) 52-15'!J69+'ST 1-4 Nat-orig ret (nos)52-15'!J69</f>
        <v>1.8275079999999999</v>
      </c>
      <c r="K69" s="29">
        <f>'ST 5-8 Hatchery ret (nos) 52-15'!K69+'ST 1-4 Nat-orig ret (nos)52-15'!K69</f>
        <v>45.681139840067274</v>
      </c>
      <c r="L69" s="29">
        <f>'ST 5-8 Hatchery ret (nos) 52-15'!L69+'ST 1-4 Nat-orig ret (nos)52-15'!L69</f>
        <v>72.509699999999995</v>
      </c>
      <c r="M69" s="29">
        <f>'ST 5-8 Hatchery ret (nos) 52-15'!M69+'ST 1-4 Nat-orig ret (nos)52-15'!M69</f>
        <v>13.85667374880641</v>
      </c>
      <c r="N69" s="29">
        <f>'ST 5-8 Hatchery ret (nos) 52-15'!N69+'ST 1-4 Nat-orig ret (nos)52-15'!N69</f>
        <v>7.7342727069143802</v>
      </c>
      <c r="O69" s="29">
        <f>'ST 5-8 Hatchery ret (nos) 52-15'!O69+'ST 1-4 Nat-orig ret (nos)52-15'!O69</f>
        <v>4.3999999999999997E-2</v>
      </c>
      <c r="P69" s="29">
        <f t="shared" si="0"/>
        <v>355.8470815974548</v>
      </c>
      <c r="R69" s="4">
        <v>2014</v>
      </c>
      <c r="S69" s="29">
        <f>'ST 5-8 Hatchery ret (nos) 52-15'!S69+0</f>
        <v>3.5491000000000002E-2</v>
      </c>
      <c r="T69" s="29">
        <f>'ST 5-8 Hatchery ret (nos) 52-15'!T69+0</f>
        <v>40.772456932013</v>
      </c>
      <c r="U69" s="29">
        <f>'ST 5-8 Hatchery ret (nos) 52-15'!U69+'ST 1-4 Nat-orig ret (nos)52-15'!U69</f>
        <v>56.237178841230602</v>
      </c>
      <c r="V69" s="29">
        <f>'ST 5-8 Hatchery ret (nos) 52-15'!V69+'ST 1-4 Nat-orig ret (nos)52-15'!V69</f>
        <v>7.8935055926444804</v>
      </c>
      <c r="W69" s="29">
        <f>'ST 5-8 Hatchery ret (nos) 52-15'!W69+'ST 1-4 Nat-orig ret (nos)52-15'!W69</f>
        <v>9.7747477541119032</v>
      </c>
      <c r="X69" s="29">
        <f>'ST 5-8 Hatchery ret (nos) 52-15'!X69+'ST 1-4 Nat-orig ret (nos)52-15'!X69</f>
        <v>10.135856511904761</v>
      </c>
      <c r="Y69" s="29">
        <f>'ST 5-8 Hatchery ret (nos) 52-15'!Y69+'ST 1-4 Nat-orig ret (nos)52-15'!Y69</f>
        <v>1.3114973999999999</v>
      </c>
      <c r="Z69" s="29">
        <f>'ST 5-8 Hatchery ret (nos) 52-15'!Z69+'ST 1-4 Nat-orig ret (nos)52-15'!Z69</f>
        <v>0.64389799999999997</v>
      </c>
      <c r="AA69" s="29">
        <f>'ST 5-8 Hatchery ret (nos) 52-15'!AA69+'ST 1-4 Nat-orig ret (nos)52-15'!AA69</f>
        <v>0.63027666666666671</v>
      </c>
      <c r="AB69" s="29">
        <f>'ST 5-8 Hatchery ret (nos) 52-15'!AB69+'ST 1-4 Nat-orig ret (nos)52-15'!AB69</f>
        <v>1.9254468999999999</v>
      </c>
      <c r="AC69" s="29">
        <f>'ST 5-8 Hatchery ret (nos) 52-15'!AC69+'ST 1-4 Nat-orig ret (nos)52-15'!AC69</f>
        <v>7.6850146880000008</v>
      </c>
      <c r="AD69" s="29">
        <f>'ST 5-8 Hatchery ret (nos) 52-15'!AD69+'ST 1-4 Nat-orig ret (nos)52-15'!AD69</f>
        <v>1.147648111470466</v>
      </c>
      <c r="AE69" s="29">
        <f>'ST 5-8 Hatchery ret (nos) 52-15'!AE69+'ST 1-4 Nat-orig ret (nos)52-15'!AE69</f>
        <v>4.263747777772009</v>
      </c>
      <c r="AF69" s="29">
        <f>'ST 5-8 Hatchery ret (nos) 52-15'!AF69+'ST 1-4 Nat-orig ret (nos)52-15'!AF69</f>
        <v>1.7295927935381097</v>
      </c>
      <c r="AG69" s="29">
        <f t="shared" si="1"/>
        <v>144.18635896935197</v>
      </c>
      <c r="AI69" s="4">
        <v>2014</v>
      </c>
      <c r="AJ69" s="39">
        <v>0</v>
      </c>
      <c r="AK69" s="29">
        <f>'ST 5-8 Hatchery ret (nos) 52-15'!AK69</f>
        <v>0</v>
      </c>
      <c r="AL69" s="29">
        <f>'ST 5-8 Hatchery ret (nos) 52-15'!AL69+'ST 1-4 Nat-orig ret (nos)52-15'!AL69</f>
        <v>0.41721799999999998</v>
      </c>
      <c r="AM69" s="29">
        <f>'ST 5-8 Hatchery ret (nos) 52-15'!AM69+'ST 1-4 Nat-orig ret (nos)52-15'!AM69</f>
        <v>11.009868000000003</v>
      </c>
      <c r="AN69" s="29">
        <f>'ST 5-8 Hatchery ret (nos) 52-15'!AN69+'ST 1-4 Nat-orig ret (nos)52-15'!AN69</f>
        <v>6.2706789999999994</v>
      </c>
      <c r="AO69" s="29">
        <f>'ST 5-8 Hatchery ret (nos) 52-15'!AO69+'ST 1-4 Nat-orig ret (nos)52-15'!AO69</f>
        <v>44.544417333333328</v>
      </c>
      <c r="AP69" s="29">
        <f>'ST 5-8 Hatchery ret (nos) 52-15'!AP69+'ST 1-4 Nat-orig ret (nos)52-15'!AP69</f>
        <v>1.6391150000000001</v>
      </c>
      <c r="AQ69" s="29">
        <f>'ST 5-8 Hatchery ret (nos) 52-15'!AQ69+'ST 1-4 Nat-orig ret (nos)52-15'!AQ69</f>
        <v>4.8907730000000003</v>
      </c>
      <c r="AR69" s="29">
        <f>'ST 5-8 Hatchery ret (nos) 52-15'!AR69+'ST 1-4 Nat-orig ret (nos)52-15'!AR69</f>
        <v>6.1572354310530963</v>
      </c>
      <c r="AS69" s="29">
        <f>'ST 5-8 Hatchery ret (nos) 52-15'!AS69+'ST 1-4 Nat-orig ret (nos)52-15'!AS69</f>
        <v>4.3147000000000002</v>
      </c>
      <c r="AT69" s="29">
        <f>'ST 5-8 Hatchery ret (nos) 52-15'!AT69+'ST 1-4 Nat-orig ret (nos)52-15'!AT69</f>
        <v>2.0835706790000001</v>
      </c>
      <c r="AU69" s="29">
        <f>'ST 5-8 Hatchery ret (nos) 52-15'!AU69+'ST 1-4 Nat-orig ret (nos)52-15'!AU69</f>
        <v>3.8977954801081025</v>
      </c>
      <c r="AV69" s="29">
        <f>'ST 5-8 Hatchery ret (nos) 52-15'!AV69+'ST 1-4 Nat-orig ret (nos)52-15'!AV69</f>
        <v>19.982735620368743</v>
      </c>
      <c r="AW69" s="29">
        <f>'ST 5-8 Hatchery ret (nos) 52-15'!AW69+'ST 1-4 Nat-orig ret (nos)52-15'!AW69</f>
        <v>0.75915032239157831</v>
      </c>
      <c r="AX69" s="29">
        <f t="shared" si="2"/>
        <v>105.96725786625485</v>
      </c>
      <c r="AZ69" s="29">
        <f>SUM(B69:O69)</f>
        <v>355.8470815974548</v>
      </c>
      <c r="BA69" s="29">
        <f>SUM(S69:AF69)</f>
        <v>144.18635896935197</v>
      </c>
      <c r="BB69" s="29">
        <f>SUM(AJ69:AW69)</f>
        <v>105.96725786625485</v>
      </c>
      <c r="BC69" s="29">
        <f>AZ69+BA69+BB69</f>
        <v>606.00069843306164</v>
      </c>
      <c r="BE69" s="66"/>
      <c r="BF69" s="66"/>
      <c r="BG69" s="66"/>
      <c r="BH69" s="66"/>
      <c r="BI69" s="66"/>
      <c r="BJ69" s="66"/>
      <c r="BK69" s="66"/>
      <c r="BL69" s="66"/>
      <c r="BM69" s="66"/>
      <c r="BN69" s="66"/>
      <c r="BO69" s="66"/>
      <c r="BP69" s="66"/>
      <c r="BQ69" s="66"/>
      <c r="BR69" s="66"/>
      <c r="BS69" s="66"/>
      <c r="BT69" s="66"/>
      <c r="BU69" s="66"/>
      <c r="BV69" s="66"/>
      <c r="BW69" s="66"/>
      <c r="BX69" s="66"/>
      <c r="BY69" s="66"/>
      <c r="BZ69" s="66"/>
      <c r="CA69" s="66"/>
      <c r="CB69" s="66"/>
      <c r="CC69" s="66"/>
      <c r="CD69" s="66"/>
      <c r="CE69" s="66"/>
      <c r="CF69" s="66"/>
      <c r="CG69" s="66"/>
      <c r="CH69" s="66"/>
      <c r="CI69" s="66"/>
      <c r="CJ69" s="66"/>
      <c r="CK69" s="66"/>
      <c r="CL69" s="66"/>
      <c r="CM69" s="66"/>
      <c r="CN69" s="66"/>
      <c r="CO69" s="66"/>
      <c r="CP69" s="66"/>
      <c r="CQ69" s="66"/>
      <c r="CR69" s="66"/>
      <c r="CS69" s="66"/>
      <c r="CT69" s="66"/>
      <c r="CU69" s="66"/>
      <c r="CV69" s="66"/>
      <c r="CW69" s="66"/>
      <c r="CX69" s="66"/>
      <c r="CY69" s="66"/>
      <c r="CZ69" s="66"/>
      <c r="DA69" s="66"/>
      <c r="DB69" s="66"/>
      <c r="DC69" s="66"/>
      <c r="DD69" s="66"/>
      <c r="DE69" s="66"/>
      <c r="DF69" s="66"/>
      <c r="DG69" s="66"/>
      <c r="DH69" s="66"/>
      <c r="DI69" s="66"/>
      <c r="DJ69" s="66"/>
      <c r="DK69" s="66"/>
      <c r="DL69" s="66"/>
      <c r="DM69" s="66"/>
      <c r="DN69" s="66"/>
      <c r="DO69" s="66"/>
    </row>
    <row r="70" spans="1:119" s="68" customFormat="1" ht="15">
      <c r="A70" s="32">
        <v>2015</v>
      </c>
      <c r="B70" s="43">
        <v>0</v>
      </c>
      <c r="C70" s="33">
        <f>'ST 5-8 Hatchery ret (nos) 52-15'!C70+'ST 1-4 Nat-orig ret (nos)52-15'!C70</f>
        <v>2.335</v>
      </c>
      <c r="D70" s="33">
        <f>'ST 5-8 Hatchery ret (nos) 52-15'!D70+'ST 1-4 Nat-orig ret (nos)52-15'!D70</f>
        <v>80.877827514333333</v>
      </c>
      <c r="E70" s="33">
        <f>'ST 5-8 Hatchery ret (nos) 52-15'!E70+'ST 1-4 Nat-orig ret (nos)52-15'!E70</f>
        <v>3.3635298769999999</v>
      </c>
      <c r="F70" s="33">
        <f>'ST 5-8 Hatchery ret (nos) 52-15'!F70+'ST 1-4 Nat-orig ret (nos)52-15'!F70</f>
        <v>163.49362350999999</v>
      </c>
      <c r="G70" s="33">
        <f>'ST 5-8 Hatchery ret (nos) 52-15'!G70+'ST 1-4 Nat-orig ret (nos)52-15'!G70</f>
        <v>0.152</v>
      </c>
      <c r="H70" s="33">
        <f>'ST 5-8 Hatchery ret (nos) 52-15'!H70+'ST 1-4 Nat-orig ret (nos)52-15'!H70</f>
        <v>28.520763199999998</v>
      </c>
      <c r="I70" s="33">
        <f>'ST 5-8 Hatchery ret (nos) 52-15'!I70+'ST 1-4 Nat-orig ret (nos)52-15'!I70</f>
        <v>39.376891000000001</v>
      </c>
      <c r="J70" s="33">
        <f>'ST 5-8 Hatchery ret (nos) 52-15'!J70+'ST 1-4 Nat-orig ret (nos)52-15'!J70</f>
        <v>13.146518</v>
      </c>
      <c r="K70" s="33">
        <f>'ST 5-8 Hatchery ret (nos) 52-15'!K70+'ST 1-4 Nat-orig ret (nos)52-15'!K70</f>
        <v>115.498</v>
      </c>
      <c r="L70" s="33">
        <f>'ST 5-8 Hatchery ret (nos) 52-15'!L70+'ST 1-4 Nat-orig ret (nos)52-15'!L70</f>
        <v>65.454999999999998</v>
      </c>
      <c r="M70" s="33">
        <f>'ST 5-8 Hatchery ret (nos) 52-15'!M70+'ST 1-4 Nat-orig ret (nos)52-15'!M70</f>
        <v>15.496324593375</v>
      </c>
      <c r="N70" s="33">
        <f>'ST 5-8 Hatchery ret (nos) 52-15'!N70+'ST 1-4 Nat-orig ret (nos)52-15'!N70</f>
        <v>15.697998192130427</v>
      </c>
      <c r="O70" s="33">
        <f>'ST 5-8 Hatchery ret (nos) 52-15'!O70+'ST 1-4 Nat-orig ret (nos)52-15'!O70</f>
        <v>6.0073840000000001</v>
      </c>
      <c r="P70" s="33">
        <f>SUM(B70:O70)</f>
        <v>549.42085988683868</v>
      </c>
      <c r="R70" s="32">
        <v>2015</v>
      </c>
      <c r="S70" s="33">
        <f>'ST 5-8 Hatchery ret (nos) 52-15'!S70+0</f>
        <v>9.6515000000000004E-2</v>
      </c>
      <c r="T70" s="33">
        <f>'ST 5-8 Hatchery ret (nos) 52-15'!T70+0</f>
        <v>39.621727327708371</v>
      </c>
      <c r="U70" s="33">
        <f>'ST 5-8 Hatchery ret (nos) 52-15'!U70+'ST 1-4 Nat-orig ret (nos)52-15'!U70</f>
        <v>62.20385242734362</v>
      </c>
      <c r="V70" s="33">
        <f>'ST 5-8 Hatchery ret (nos) 52-15'!V70+'ST 1-4 Nat-orig ret (nos)52-15'!V70</f>
        <v>8.1745811040550098</v>
      </c>
      <c r="W70" s="33">
        <f>'ST 5-8 Hatchery ret (nos) 52-15'!W70+'ST 1-4 Nat-orig ret (nos)52-15'!W70</f>
        <v>6.8107541308930184</v>
      </c>
      <c r="X70" s="33">
        <f>'ST 5-8 Hatchery ret (nos) 52-15'!X70+'ST 1-4 Nat-orig ret (nos)52-15'!X70</f>
        <v>8.6095913571428575</v>
      </c>
      <c r="Y70" s="33">
        <f>'ST 5-8 Hatchery ret (nos) 52-15'!Y70+'ST 1-4 Nat-orig ret (nos)52-15'!Y70</f>
        <v>2.9172282000000003</v>
      </c>
      <c r="Z70" s="33">
        <f>'ST 5-8 Hatchery ret (nos) 52-15'!Z70+'ST 1-4 Nat-orig ret (nos)52-15'!Z70</f>
        <v>1.317213</v>
      </c>
      <c r="AA70" s="33">
        <f>'ST 5-8 Hatchery ret (nos) 52-15'!AA70+'ST 1-4 Nat-orig ret (nos)52-15'!AA70</f>
        <v>1.2714666666666667</v>
      </c>
      <c r="AB70" s="33">
        <f>'ST 5-8 Hatchery ret (nos) 52-15'!AB70+'ST 1-4 Nat-orig ret (nos)52-15'!AB70</f>
        <v>2.6669366500000002</v>
      </c>
      <c r="AC70" s="33">
        <f>'ST 5-8 Hatchery ret (nos) 52-15'!AC70+'ST 1-4 Nat-orig ret (nos)52-15'!AC70</f>
        <v>15.452410413999999</v>
      </c>
      <c r="AD70" s="33">
        <f>'ST 5-8 Hatchery ret (nos) 52-15'!AD70+'ST 1-4 Nat-orig ret (nos)52-15'!AD70</f>
        <v>2.0098049510486078</v>
      </c>
      <c r="AE70" s="33">
        <f>'ST 5-8 Hatchery ret (nos) 52-15'!AE70+'ST 1-4 Nat-orig ret (nos)52-15'!AE70</f>
        <v>4.3316263467037102</v>
      </c>
      <c r="AF70" s="33">
        <f>'ST 5-8 Hatchery ret (nos) 52-15'!AF70+'ST 1-4 Nat-orig ret (nos)52-15'!AF70</f>
        <v>1.7289032391147714</v>
      </c>
      <c r="AG70" s="33">
        <f>SUM(S70:AF70)</f>
        <v>157.21261081467665</v>
      </c>
      <c r="AI70" s="32">
        <v>2015</v>
      </c>
      <c r="AJ70" s="43">
        <v>0</v>
      </c>
      <c r="AK70" s="33">
        <f>'ST 5-8 Hatchery ret (nos) 52-15'!AK70</f>
        <v>0</v>
      </c>
      <c r="AL70" s="33">
        <f>'ST 5-8 Hatchery ret (nos) 52-15'!AL70+'ST 1-4 Nat-orig ret (nos)52-15'!AL70</f>
        <v>0.57931900000000003</v>
      </c>
      <c r="AM70" s="33">
        <f>'ST 5-8 Hatchery ret (nos) 52-15'!AM70+'ST 1-4 Nat-orig ret (nos)52-15'!AM70</f>
        <v>13.990941000000001</v>
      </c>
      <c r="AN70" s="33">
        <f>'ST 5-8 Hatchery ret (nos) 52-15'!AN70+'ST 1-4 Nat-orig ret (nos)52-15'!AN70</f>
        <v>6.1619849999999996</v>
      </c>
      <c r="AO70" s="33">
        <f>'ST 5-8 Hatchery ret (nos) 52-15'!AO70+'ST 1-4 Nat-orig ret (nos)52-15'!AO70</f>
        <v>62.333278</v>
      </c>
      <c r="AP70" s="33">
        <f>'ST 5-8 Hatchery ret (nos) 52-15'!AP70+'ST 1-4 Nat-orig ret (nos)52-15'!AP70</f>
        <v>4.4726499999999998</v>
      </c>
      <c r="AQ70" s="33">
        <f>'ST 5-8 Hatchery ret (nos) 52-15'!AQ70+'ST 1-4 Nat-orig ret (nos)52-15'!AQ70</f>
        <v>4.5960999999999999</v>
      </c>
      <c r="AR70" s="33">
        <f>'ST 5-8 Hatchery ret (nos) 52-15'!AR70+'ST 1-4 Nat-orig ret (nos)52-15'!AR70</f>
        <v>6.3501111111111115</v>
      </c>
      <c r="AS70" s="33">
        <f>'ST 5-8 Hatchery ret (nos) 52-15'!AS70+'ST 1-4 Nat-orig ret (nos)52-15'!AS70</f>
        <v>4.2880000000000003</v>
      </c>
      <c r="AT70" s="33">
        <f>'ST 5-8 Hatchery ret (nos) 52-15'!AT70+'ST 1-4 Nat-orig ret (nos)52-15'!AT70</f>
        <v>1.8518078499999997</v>
      </c>
      <c r="AU70" s="33">
        <f>'ST 5-8 Hatchery ret (nos) 52-15'!AU70+'ST 1-4 Nat-orig ret (nos)52-15'!AU70</f>
        <v>1.26460629891223</v>
      </c>
      <c r="AV70" s="33">
        <f>'ST 5-8 Hatchery ret (nos) 52-15'!AV70+'ST 1-4 Nat-orig ret (nos)52-15'!AV70</f>
        <v>2.5122686333510322</v>
      </c>
      <c r="AW70" s="33">
        <f>'ST 5-8 Hatchery ret (nos) 52-15'!AW70+'ST 1-4 Nat-orig ret (nos)52-15'!AW70</f>
        <v>0.62398732239157828</v>
      </c>
      <c r="AX70" s="33">
        <f t="shared" si="2"/>
        <v>109.02505421576596</v>
      </c>
      <c r="AZ70" s="33">
        <f>SUM(B70:O70)</f>
        <v>549.42085988683868</v>
      </c>
      <c r="BA70" s="33">
        <f>SUM(S70:AF70)</f>
        <v>157.21261081467665</v>
      </c>
      <c r="BB70" s="33">
        <f>SUM(AJ70:AW70)</f>
        <v>109.02505421576596</v>
      </c>
      <c r="BC70" s="33">
        <f>AZ70+BA70+BB70</f>
        <v>815.65852491728128</v>
      </c>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6"/>
      <c r="CH70" s="66"/>
      <c r="CI70" s="66"/>
      <c r="CJ70" s="66"/>
      <c r="CK70" s="66"/>
      <c r="CL70" s="66"/>
      <c r="CM70" s="66"/>
      <c r="CN70" s="66"/>
      <c r="CO70" s="66"/>
      <c r="CP70" s="66"/>
      <c r="CQ70" s="66"/>
      <c r="CR70" s="66"/>
      <c r="CS70" s="66"/>
      <c r="CT70" s="66"/>
      <c r="CU70" s="66"/>
      <c r="CV70" s="66"/>
      <c r="CW70" s="66"/>
      <c r="CX70" s="66"/>
      <c r="CY70" s="66"/>
      <c r="CZ70" s="66"/>
      <c r="DA70" s="66"/>
      <c r="DB70" s="66"/>
      <c r="DC70" s="66"/>
      <c r="DD70" s="66"/>
      <c r="DE70" s="66"/>
      <c r="DF70" s="66"/>
      <c r="DG70" s="66"/>
      <c r="DH70" s="66"/>
      <c r="DI70" s="66"/>
      <c r="DJ70" s="66"/>
      <c r="DK70" s="66"/>
      <c r="DL70" s="66"/>
      <c r="DM70" s="66"/>
      <c r="DN70" s="66"/>
      <c r="DO70" s="66"/>
    </row>
    <row r="74" spans="1:119" hidden="1"/>
    <row r="75" spans="1:119" hidden="1"/>
    <row r="76" spans="1:119" hidden="1"/>
    <row r="77" spans="1:119" hidden="1"/>
    <row r="78" spans="1:119" hidden="1"/>
    <row r="79" spans="1:119" hidden="1"/>
    <row r="80" spans="1:119" hidden="1"/>
    <row r="81" hidden="1"/>
    <row r="82" hidden="1"/>
    <row r="83" hidden="1"/>
    <row r="84" hidden="1"/>
    <row r="85" hidden="1"/>
    <row r="86" hidden="1"/>
    <row r="87" hidden="1"/>
    <row r="88" hidden="1"/>
    <row r="89" hidden="1"/>
    <row r="90" hidden="1"/>
    <row r="91" hidden="1"/>
    <row r="92" hidden="1"/>
  </sheetData>
  <mergeCells count="4">
    <mergeCell ref="A4:P5"/>
    <mergeCell ref="R4:AG5"/>
    <mergeCell ref="AI4:AX5"/>
    <mergeCell ref="AZ2:BC5"/>
  </mergeCells>
  <phoneticPr fontId="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76"/>
  <sheetViews>
    <sheetView showGridLines="0" zoomScale="90" zoomScaleNormal="90" zoomScalePageLayoutView="90" workbookViewId="0">
      <selection activeCell="BF1" sqref="BF1:CO1048576"/>
    </sheetView>
  </sheetViews>
  <sheetFormatPr defaultColWidth="7.625" defaultRowHeight="15"/>
  <cols>
    <col min="1" max="2" width="7.75" style="8" bestFit="1" customWidth="1"/>
    <col min="3" max="3" width="8.25" style="8" bestFit="1" customWidth="1"/>
    <col min="4" max="4" width="9.625" style="8" customWidth="1"/>
    <col min="5" max="7" width="9.625" style="8" bestFit="1" customWidth="1"/>
    <col min="8" max="10" width="8.25" style="8" bestFit="1" customWidth="1"/>
    <col min="11" max="12" width="9.625" style="8" bestFit="1" customWidth="1"/>
    <col min="13" max="15" width="8.25" style="8" bestFit="1" customWidth="1"/>
    <col min="16" max="16" width="9.625" style="8" bestFit="1" customWidth="1"/>
    <col min="17" max="17" width="7.625" style="8"/>
    <col min="18" max="19" width="7.75" style="8" bestFit="1" customWidth="1"/>
    <col min="20" max="21" width="9.625" style="8" bestFit="1" customWidth="1"/>
    <col min="22" max="25" width="8.25" style="8" bestFit="1" customWidth="1"/>
    <col min="26" max="26" width="7" style="8" bestFit="1" customWidth="1"/>
    <col min="27" max="32" width="8.25" style="8" bestFit="1" customWidth="1"/>
    <col min="33" max="33" width="9.625" style="8" bestFit="1" customWidth="1"/>
    <col min="34" max="34" width="7.625" style="8"/>
    <col min="35" max="35" width="7.75" style="8" bestFit="1" customWidth="1"/>
    <col min="36" max="37" width="7.125" style="8" bestFit="1" customWidth="1"/>
    <col min="38" max="38" width="7" style="8" bestFit="1" customWidth="1"/>
    <col min="39" max="40" width="8.25" style="8" bestFit="1" customWidth="1"/>
    <col min="41" max="41" width="9.625" style="8" bestFit="1" customWidth="1"/>
    <col min="42" max="48" width="8.25" style="8" bestFit="1" customWidth="1"/>
    <col min="49" max="49" width="7" style="8" bestFit="1" customWidth="1"/>
    <col min="50" max="50" width="9.625" style="8" bestFit="1" customWidth="1"/>
    <col min="51" max="51" width="7.625" style="8"/>
    <col min="52" max="52" width="13.375" style="8" customWidth="1"/>
    <col min="53" max="55" width="19" style="8" customWidth="1"/>
    <col min="56" max="57" width="7.625" style="8"/>
    <col min="58" max="93" width="0" style="8" hidden="1" customWidth="1"/>
    <col min="94" max="16384" width="7.625" style="8"/>
  </cols>
  <sheetData>
    <row r="2" spans="1:55" s="66" customFormat="1" ht="18">
      <c r="A2" s="16" t="s">
        <v>47</v>
      </c>
      <c r="B2" s="16"/>
      <c r="C2" s="16"/>
      <c r="D2" s="16"/>
      <c r="E2" s="16"/>
      <c r="F2" s="16"/>
      <c r="G2" s="16"/>
      <c r="H2" s="16"/>
      <c r="I2" s="16"/>
      <c r="J2" s="16"/>
      <c r="K2" s="16"/>
      <c r="L2" s="16"/>
      <c r="M2" s="16"/>
      <c r="N2" s="16"/>
      <c r="O2" s="16"/>
      <c r="P2" s="16"/>
      <c r="Q2" s="14"/>
      <c r="R2" s="17" t="s">
        <v>53</v>
      </c>
      <c r="S2" s="17"/>
      <c r="T2" s="15"/>
      <c r="U2" s="15"/>
      <c r="V2" s="17"/>
      <c r="W2" s="15"/>
      <c r="X2" s="15"/>
      <c r="Y2" s="17"/>
      <c r="Z2" s="15"/>
      <c r="AA2" s="15"/>
      <c r="AB2" s="17"/>
      <c r="AC2" s="15"/>
      <c r="AD2" s="15"/>
      <c r="AE2" s="15"/>
      <c r="AF2" s="15"/>
      <c r="AG2" s="15"/>
      <c r="AH2" s="14"/>
      <c r="AI2" s="75" t="s">
        <v>54</v>
      </c>
      <c r="AJ2" s="18"/>
      <c r="AK2" s="18"/>
      <c r="AL2" s="18"/>
      <c r="AM2" s="18"/>
      <c r="AN2" s="18"/>
      <c r="AO2" s="18"/>
      <c r="AP2" s="18"/>
      <c r="AQ2" s="18"/>
      <c r="AR2" s="18"/>
      <c r="AS2" s="18"/>
      <c r="AT2" s="18"/>
      <c r="AU2" s="18"/>
      <c r="AV2" s="18"/>
      <c r="AW2" s="18"/>
      <c r="AX2" s="18"/>
    </row>
    <row r="3" spans="1:55" s="58" customFormat="1">
      <c r="R3" s="78"/>
      <c r="AZ3" s="96" t="s">
        <v>116</v>
      </c>
      <c r="BA3" s="96"/>
      <c r="BB3" s="96"/>
      <c r="BC3" s="96"/>
    </row>
    <row r="4" spans="1:55" s="47" customFormat="1">
      <c r="A4" s="92" t="s">
        <v>113</v>
      </c>
      <c r="B4" s="92"/>
      <c r="C4" s="92"/>
      <c r="D4" s="92"/>
      <c r="E4" s="92"/>
      <c r="F4" s="92"/>
      <c r="G4" s="92"/>
      <c r="H4" s="92"/>
      <c r="I4" s="92"/>
      <c r="J4" s="92"/>
      <c r="K4" s="92"/>
      <c r="L4" s="92"/>
      <c r="M4" s="92"/>
      <c r="N4" s="92"/>
      <c r="O4" s="92"/>
      <c r="P4" s="92"/>
      <c r="R4" s="94" t="s">
        <v>114</v>
      </c>
      <c r="S4" s="94"/>
      <c r="T4" s="94"/>
      <c r="U4" s="94"/>
      <c r="V4" s="94"/>
      <c r="W4" s="94"/>
      <c r="X4" s="94"/>
      <c r="Y4" s="94"/>
      <c r="Z4" s="94"/>
      <c r="AA4" s="94"/>
      <c r="AB4" s="94"/>
      <c r="AC4" s="94"/>
      <c r="AD4" s="94"/>
      <c r="AE4" s="94"/>
      <c r="AF4" s="94"/>
      <c r="AG4" s="94"/>
      <c r="AI4" s="92" t="s">
        <v>115</v>
      </c>
      <c r="AJ4" s="92"/>
      <c r="AK4" s="92"/>
      <c r="AL4" s="92"/>
      <c r="AM4" s="92"/>
      <c r="AN4" s="92"/>
      <c r="AO4" s="92"/>
      <c r="AP4" s="92"/>
      <c r="AQ4" s="92"/>
      <c r="AR4" s="92"/>
      <c r="AS4" s="92"/>
      <c r="AT4" s="92"/>
      <c r="AU4" s="92"/>
      <c r="AV4" s="92"/>
      <c r="AW4" s="92"/>
      <c r="AX4" s="92"/>
      <c r="AZ4" s="96"/>
      <c r="BA4" s="96"/>
      <c r="BB4" s="96"/>
      <c r="BC4" s="96"/>
    </row>
    <row r="5" spans="1:55" s="47" customFormat="1">
      <c r="A5" s="93"/>
      <c r="B5" s="93"/>
      <c r="C5" s="93"/>
      <c r="D5" s="93"/>
      <c r="E5" s="93"/>
      <c r="F5" s="93"/>
      <c r="G5" s="93"/>
      <c r="H5" s="93"/>
      <c r="I5" s="93"/>
      <c r="J5" s="93"/>
      <c r="K5" s="93"/>
      <c r="L5" s="93"/>
      <c r="M5" s="93"/>
      <c r="N5" s="93"/>
      <c r="O5" s="93"/>
      <c r="P5" s="93"/>
      <c r="R5" s="95"/>
      <c r="S5" s="95"/>
      <c r="T5" s="95"/>
      <c r="U5" s="95"/>
      <c r="V5" s="95"/>
      <c r="W5" s="95"/>
      <c r="X5" s="95"/>
      <c r="Y5" s="95"/>
      <c r="Z5" s="95"/>
      <c r="AA5" s="95"/>
      <c r="AB5" s="95"/>
      <c r="AC5" s="95"/>
      <c r="AD5" s="95"/>
      <c r="AE5" s="95"/>
      <c r="AF5" s="95"/>
      <c r="AG5" s="95"/>
      <c r="AI5" s="93"/>
      <c r="AJ5" s="93"/>
      <c r="AK5" s="93"/>
      <c r="AL5" s="93"/>
      <c r="AM5" s="93"/>
      <c r="AN5" s="93"/>
      <c r="AO5" s="93"/>
      <c r="AP5" s="93"/>
      <c r="AQ5" s="93"/>
      <c r="AR5" s="93"/>
      <c r="AS5" s="93"/>
      <c r="AT5" s="93"/>
      <c r="AU5" s="93"/>
      <c r="AV5" s="93"/>
      <c r="AW5" s="93"/>
      <c r="AX5" s="93"/>
      <c r="AZ5" s="93"/>
      <c r="BA5" s="93"/>
      <c r="BB5" s="93"/>
      <c r="BC5" s="93"/>
    </row>
    <row r="6" spans="1:55" s="73" customFormat="1">
      <c r="A6" s="69" t="s">
        <v>5</v>
      </c>
      <c r="B6" s="69" t="s">
        <v>31</v>
      </c>
      <c r="C6" s="69" t="s">
        <v>0</v>
      </c>
      <c r="D6" s="69" t="s">
        <v>12</v>
      </c>
      <c r="E6" s="69" t="s">
        <v>11</v>
      </c>
      <c r="F6" s="69" t="s">
        <v>10</v>
      </c>
      <c r="G6" s="69" t="s">
        <v>13</v>
      </c>
      <c r="H6" s="69" t="s">
        <v>14</v>
      </c>
      <c r="I6" s="69" t="s">
        <v>6</v>
      </c>
      <c r="J6" s="69" t="s">
        <v>7</v>
      </c>
      <c r="K6" s="69" t="s">
        <v>3</v>
      </c>
      <c r="L6" s="69" t="s">
        <v>4</v>
      </c>
      <c r="M6" s="69" t="s">
        <v>15</v>
      </c>
      <c r="N6" s="69" t="s">
        <v>16</v>
      </c>
      <c r="O6" s="69" t="s">
        <v>32</v>
      </c>
      <c r="P6" s="69" t="s">
        <v>39</v>
      </c>
      <c r="R6" s="69" t="s">
        <v>5</v>
      </c>
      <c r="S6" s="69" t="s">
        <v>31</v>
      </c>
      <c r="T6" s="69" t="s">
        <v>0</v>
      </c>
      <c r="U6" s="69" t="s">
        <v>12</v>
      </c>
      <c r="V6" s="69" t="s">
        <v>11</v>
      </c>
      <c r="W6" s="69" t="s">
        <v>10</v>
      </c>
      <c r="X6" s="69" t="s">
        <v>13</v>
      </c>
      <c r="Y6" s="69" t="s">
        <v>14</v>
      </c>
      <c r="Z6" s="69" t="s">
        <v>6</v>
      </c>
      <c r="AA6" s="69" t="s">
        <v>7</v>
      </c>
      <c r="AB6" s="69" t="s">
        <v>3</v>
      </c>
      <c r="AC6" s="69" t="s">
        <v>4</v>
      </c>
      <c r="AD6" s="69" t="s">
        <v>15</v>
      </c>
      <c r="AE6" s="69" t="s">
        <v>16</v>
      </c>
      <c r="AF6" s="69" t="s">
        <v>32</v>
      </c>
      <c r="AG6" s="69" t="s">
        <v>39</v>
      </c>
      <c r="AI6" s="69" t="s">
        <v>5</v>
      </c>
      <c r="AJ6" s="69" t="s">
        <v>31</v>
      </c>
      <c r="AK6" s="69" t="s">
        <v>0</v>
      </c>
      <c r="AL6" s="69" t="s">
        <v>12</v>
      </c>
      <c r="AM6" s="69" t="s">
        <v>11</v>
      </c>
      <c r="AN6" s="69" t="s">
        <v>10</v>
      </c>
      <c r="AO6" s="69" t="s">
        <v>13</v>
      </c>
      <c r="AP6" s="69" t="s">
        <v>14</v>
      </c>
      <c r="AQ6" s="69" t="s">
        <v>6</v>
      </c>
      <c r="AR6" s="69" t="s">
        <v>7</v>
      </c>
      <c r="AS6" s="69" t="s">
        <v>3</v>
      </c>
      <c r="AT6" s="69" t="s">
        <v>4</v>
      </c>
      <c r="AU6" s="69" t="s">
        <v>15</v>
      </c>
      <c r="AV6" s="69" t="s">
        <v>16</v>
      </c>
      <c r="AW6" s="69" t="s">
        <v>33</v>
      </c>
      <c r="AX6" s="69" t="s">
        <v>39</v>
      </c>
      <c r="AZ6" s="69" t="s">
        <v>28</v>
      </c>
      <c r="BA6" s="69" t="s">
        <v>29</v>
      </c>
      <c r="BB6" s="69" t="s">
        <v>30</v>
      </c>
      <c r="BC6" s="69" t="s">
        <v>37</v>
      </c>
    </row>
    <row r="7" spans="1:55">
      <c r="A7" s="48">
        <v>1952</v>
      </c>
      <c r="B7" s="49">
        <v>0</v>
      </c>
      <c r="C7" s="49">
        <v>2255.8751409750621</v>
      </c>
      <c r="D7" s="49">
        <v>38059.09690044618</v>
      </c>
      <c r="E7" s="49">
        <v>157730.74438063242</v>
      </c>
      <c r="F7" s="49">
        <v>22374.17971919151</v>
      </c>
      <c r="G7" s="49">
        <v>6345.8451175959563</v>
      </c>
      <c r="H7" s="49">
        <v>4351.2656979448802</v>
      </c>
      <c r="I7" s="49">
        <v>10623.01758687055</v>
      </c>
      <c r="J7" s="49">
        <v>7051.2767637744519</v>
      </c>
      <c r="K7" s="49">
        <v>5473.440441102659</v>
      </c>
      <c r="L7" s="49">
        <v>34937.666007915133</v>
      </c>
      <c r="M7" s="49">
        <v>20699.115903045596</v>
      </c>
      <c r="N7" s="49">
        <v>10068.763978946077</v>
      </c>
      <c r="O7" s="49">
        <v>0</v>
      </c>
      <c r="P7" s="49">
        <f>SUM(B7:O7)</f>
        <v>319970.2876384405</v>
      </c>
      <c r="Q7" s="49"/>
      <c r="R7" s="48">
        <v>1952</v>
      </c>
      <c r="S7" s="50">
        <v>0</v>
      </c>
      <c r="T7" s="50">
        <v>7790.9488769416103</v>
      </c>
      <c r="U7" s="50">
        <v>71350.382780344706</v>
      </c>
      <c r="V7" s="50">
        <v>13858.732110319239</v>
      </c>
      <c r="W7" s="50">
        <v>13438.269825229101</v>
      </c>
      <c r="X7" s="50">
        <v>15065.624215740037</v>
      </c>
      <c r="Y7" s="50">
        <v>6166.417150338646</v>
      </c>
      <c r="Z7" s="50">
        <v>6039.6739786585194</v>
      </c>
      <c r="AA7" s="50">
        <v>4397.8876287684643</v>
      </c>
      <c r="AB7" s="50">
        <v>2910.3283035415611</v>
      </c>
      <c r="AC7" s="50">
        <v>28378.816288285892</v>
      </c>
      <c r="AD7" s="50">
        <v>12416.489340184984</v>
      </c>
      <c r="AE7" s="50">
        <v>15724.952348974166</v>
      </c>
      <c r="AF7" s="50">
        <v>8614.2671516585324</v>
      </c>
      <c r="AG7" s="51">
        <v>206152.78999898542</v>
      </c>
      <c r="AH7" s="49"/>
      <c r="AI7" s="37">
        <v>1952</v>
      </c>
      <c r="AJ7" s="51">
        <v>0</v>
      </c>
      <c r="AK7" s="51">
        <v>0</v>
      </c>
      <c r="AL7" s="51">
        <v>496.7241352006709</v>
      </c>
      <c r="AM7" s="51">
        <v>13320.503090227781</v>
      </c>
      <c r="AN7" s="51">
        <v>908.53957622910025</v>
      </c>
      <c r="AO7" s="51">
        <v>60873.896540061382</v>
      </c>
      <c r="AP7" s="51">
        <v>1096.072083545273</v>
      </c>
      <c r="AQ7" s="51">
        <v>4121.7321230214038</v>
      </c>
      <c r="AR7" s="51">
        <v>6001.6024536932637</v>
      </c>
      <c r="AS7" s="51">
        <v>5115.2626915805704</v>
      </c>
      <c r="AT7" s="51">
        <v>3311.2320749920445</v>
      </c>
      <c r="AU7" s="51">
        <v>5576.6915912348286</v>
      </c>
      <c r="AV7" s="51">
        <v>11496.465740894715</v>
      </c>
      <c r="AW7" s="51">
        <v>798.59083227920189</v>
      </c>
      <c r="AX7" s="51">
        <v>113117.31293296022</v>
      </c>
      <c r="AZ7" s="49">
        <f t="shared" ref="AZ7:AZ38" si="0">P7/1000</f>
        <v>319.97028763844048</v>
      </c>
      <c r="BA7" s="49">
        <f t="shared" ref="BA7:BA38" si="1">AG7/1000</f>
        <v>206.15278999898541</v>
      </c>
      <c r="BB7" s="49">
        <f t="shared" ref="BB7:BB38" si="2">AX7/1000</f>
        <v>113.11731293296022</v>
      </c>
      <c r="BC7" s="49">
        <f>BB7+BA7+AZ7</f>
        <v>639.24039057038613</v>
      </c>
    </row>
    <row r="8" spans="1:55">
      <c r="A8" s="48">
        <v>1953</v>
      </c>
      <c r="B8" s="49">
        <v>0</v>
      </c>
      <c r="C8" s="49">
        <v>2560.9631775575913</v>
      </c>
      <c r="D8" s="49">
        <v>64295.03401885317</v>
      </c>
      <c r="E8" s="49">
        <v>336016.34348360094</v>
      </c>
      <c r="F8" s="49">
        <v>36620.077523991036</v>
      </c>
      <c r="G8" s="49">
        <v>460.09722297389703</v>
      </c>
      <c r="H8" s="49">
        <v>9648.1698420393768</v>
      </c>
      <c r="I8" s="49">
        <v>11728.179387441727</v>
      </c>
      <c r="J8" s="49">
        <v>2100.0939265349484</v>
      </c>
      <c r="K8" s="49">
        <v>5143.1019983797123</v>
      </c>
      <c r="L8" s="49">
        <v>20157.869868229187</v>
      </c>
      <c r="M8" s="49">
        <v>9135.4586412540357</v>
      </c>
      <c r="N8" s="49">
        <v>41042.283455735233</v>
      </c>
      <c r="O8" s="49">
        <v>13767.776145333113</v>
      </c>
      <c r="P8" s="49">
        <f t="shared" ref="P8:P70" si="3">SUM(B8:O8)</f>
        <v>552675.44869192387</v>
      </c>
      <c r="Q8" s="49"/>
      <c r="R8" s="48">
        <v>1953</v>
      </c>
      <c r="S8" s="50">
        <v>0</v>
      </c>
      <c r="T8" s="50">
        <v>7724.7813783126912</v>
      </c>
      <c r="U8" s="50">
        <v>72326.244036334785</v>
      </c>
      <c r="V8" s="50">
        <v>13764.342849776287</v>
      </c>
      <c r="W8" s="50">
        <v>7425.2858530535623</v>
      </c>
      <c r="X8" s="50">
        <v>15581.856231471818</v>
      </c>
      <c r="Y8" s="50">
        <v>7934.9460189437286</v>
      </c>
      <c r="Z8" s="50">
        <v>3180.4633110529671</v>
      </c>
      <c r="AA8" s="50">
        <v>5041.7981304403102</v>
      </c>
      <c r="AB8" s="50">
        <v>2130.3169471730243</v>
      </c>
      <c r="AC8" s="50">
        <v>25040.342388328816</v>
      </c>
      <c r="AD8" s="50">
        <v>18884.393805879066</v>
      </c>
      <c r="AE8" s="50">
        <v>16203.266090509424</v>
      </c>
      <c r="AF8" s="50">
        <v>5081.3838288487241</v>
      </c>
      <c r="AG8" s="51">
        <v>200319.42087012518</v>
      </c>
      <c r="AH8" s="49"/>
      <c r="AI8" s="37">
        <v>1953</v>
      </c>
      <c r="AJ8" s="51">
        <v>0</v>
      </c>
      <c r="AK8" s="51">
        <v>0</v>
      </c>
      <c r="AL8" s="51">
        <v>369.30038872915617</v>
      </c>
      <c r="AM8" s="51">
        <v>10194.289168106754</v>
      </c>
      <c r="AN8" s="51">
        <v>408.80936053130063</v>
      </c>
      <c r="AO8" s="51">
        <v>31467.63471026055</v>
      </c>
      <c r="AP8" s="51">
        <v>1780.0935386415813</v>
      </c>
      <c r="AQ8" s="51">
        <v>2892.0651464759726</v>
      </c>
      <c r="AR8" s="51">
        <v>5941.020536113132</v>
      </c>
      <c r="AS8" s="51">
        <v>3112.6762040637714</v>
      </c>
      <c r="AT8" s="51">
        <v>4957.7714676467076</v>
      </c>
      <c r="AU8" s="51">
        <v>12427.730842578814</v>
      </c>
      <c r="AV8" s="51">
        <v>23711.472618440166</v>
      </c>
      <c r="AW8" s="51">
        <v>1281.9558487088766</v>
      </c>
      <c r="AX8" s="51">
        <v>98544.819830296779</v>
      </c>
      <c r="AZ8" s="49">
        <f t="shared" si="0"/>
        <v>552.67544869192386</v>
      </c>
      <c r="BA8" s="49">
        <f t="shared" si="1"/>
        <v>200.31942087012519</v>
      </c>
      <c r="BB8" s="49">
        <f t="shared" si="2"/>
        <v>98.544819830296774</v>
      </c>
      <c r="BC8" s="49">
        <f t="shared" ref="BC8:BC70" si="4">BB8+BA8+AZ8</f>
        <v>851.53968939234585</v>
      </c>
    </row>
    <row r="9" spans="1:55">
      <c r="A9" s="48">
        <v>1954</v>
      </c>
      <c r="B9" s="49">
        <v>0</v>
      </c>
      <c r="C9" s="49">
        <v>2010.6952104605159</v>
      </c>
      <c r="D9" s="49">
        <v>66958.557402723294</v>
      </c>
      <c r="E9" s="49">
        <v>95890.395776638019</v>
      </c>
      <c r="F9" s="49">
        <v>18533.740179564098</v>
      </c>
      <c r="G9" s="49">
        <v>6375.3766567261509</v>
      </c>
      <c r="H9" s="49">
        <v>7599.1467466711756</v>
      </c>
      <c r="I9" s="49">
        <v>17378.934123507359</v>
      </c>
      <c r="J9" s="49">
        <v>7424.6997022569567</v>
      </c>
      <c r="K9" s="49">
        <v>6836.3926314700966</v>
      </c>
      <c r="L9" s="49">
        <v>32297.818869666757</v>
      </c>
      <c r="M9" s="49">
        <v>18866.357605324411</v>
      </c>
      <c r="N9" s="49">
        <v>6329.835624904671</v>
      </c>
      <c r="O9" s="49">
        <v>0</v>
      </c>
      <c r="P9" s="49">
        <f t="shared" si="3"/>
        <v>286501.95052991348</v>
      </c>
      <c r="Q9" s="49"/>
      <c r="R9" s="48">
        <v>1954</v>
      </c>
      <c r="S9" s="50">
        <v>0</v>
      </c>
      <c r="T9" s="50">
        <v>12949.687026268468</v>
      </c>
      <c r="U9" s="50">
        <v>104637.57929281831</v>
      </c>
      <c r="V9" s="50">
        <v>27773.024794084053</v>
      </c>
      <c r="W9" s="50">
        <v>12981.957877646288</v>
      </c>
      <c r="X9" s="50">
        <v>16793.56412761777</v>
      </c>
      <c r="Y9" s="50">
        <v>7416.4785994047661</v>
      </c>
      <c r="Z9" s="50">
        <v>6069.2386621721607</v>
      </c>
      <c r="AA9" s="50">
        <v>6754.5345417461031</v>
      </c>
      <c r="AB9" s="50">
        <v>2437.0625961612113</v>
      </c>
      <c r="AC9" s="50">
        <v>28715.381782374359</v>
      </c>
      <c r="AD9" s="50">
        <v>22232.07127861226</v>
      </c>
      <c r="AE9" s="50">
        <v>21313.209490173493</v>
      </c>
      <c r="AF9" s="50">
        <v>7236.3828281150818</v>
      </c>
      <c r="AG9" s="51">
        <v>277310.17289719434</v>
      </c>
      <c r="AH9" s="49"/>
      <c r="AI9" s="37">
        <v>1954</v>
      </c>
      <c r="AJ9" s="51">
        <v>0</v>
      </c>
      <c r="AK9" s="51">
        <v>0</v>
      </c>
      <c r="AL9" s="51">
        <v>513.60653998687837</v>
      </c>
      <c r="AM9" s="51">
        <v>11907.503567361091</v>
      </c>
      <c r="AN9" s="51">
        <v>2649.7119667457982</v>
      </c>
      <c r="AO9" s="51">
        <v>26016.261261838918</v>
      </c>
      <c r="AP9" s="51">
        <v>1440.8479201639054</v>
      </c>
      <c r="AQ9" s="51">
        <v>2927.0318804972253</v>
      </c>
      <c r="AR9" s="51">
        <v>5197.8665737479323</v>
      </c>
      <c r="AS9" s="51">
        <v>4773.9182815141176</v>
      </c>
      <c r="AT9" s="51">
        <v>4394.8141824204831</v>
      </c>
      <c r="AU9" s="51">
        <v>6232.5121786520867</v>
      </c>
      <c r="AV9" s="51">
        <v>53171.638643019396</v>
      </c>
      <c r="AW9" s="51">
        <v>2517.407266618246</v>
      </c>
      <c r="AX9" s="51">
        <v>121743.12026256608</v>
      </c>
      <c r="AZ9" s="49">
        <f t="shared" si="0"/>
        <v>286.50195052991347</v>
      </c>
      <c r="BA9" s="49">
        <f t="shared" si="1"/>
        <v>277.31017289719432</v>
      </c>
      <c r="BB9" s="49">
        <f t="shared" si="2"/>
        <v>121.74312026256608</v>
      </c>
      <c r="BC9" s="49">
        <f t="shared" si="4"/>
        <v>685.55524368967394</v>
      </c>
    </row>
    <row r="10" spans="1:55">
      <c r="A10" s="48">
        <v>1955</v>
      </c>
      <c r="B10" s="49">
        <v>0</v>
      </c>
      <c r="C10" s="49">
        <v>5559.2211542973246</v>
      </c>
      <c r="D10" s="49">
        <v>113867.00153597705</v>
      </c>
      <c r="E10" s="49">
        <v>188918.70850415211</v>
      </c>
      <c r="F10" s="49">
        <v>39247.171373234029</v>
      </c>
      <c r="G10" s="49">
        <v>460.09516435215284</v>
      </c>
      <c r="H10" s="49">
        <v>8949.9050089390366</v>
      </c>
      <c r="I10" s="49">
        <v>21378.32653430201</v>
      </c>
      <c r="J10" s="49">
        <v>4247.197168391177</v>
      </c>
      <c r="K10" s="49">
        <v>6836.799467758482</v>
      </c>
      <c r="L10" s="49">
        <v>33556.815378512249</v>
      </c>
      <c r="M10" s="49">
        <v>8535.1907762956489</v>
      </c>
      <c r="N10" s="49">
        <v>34624.660153139273</v>
      </c>
      <c r="O10" s="49">
        <v>10538.161718270496</v>
      </c>
      <c r="P10" s="49">
        <f t="shared" si="3"/>
        <v>476719.25393762114</v>
      </c>
      <c r="Q10" s="49"/>
      <c r="R10" s="48">
        <v>1955</v>
      </c>
      <c r="S10" s="50">
        <v>0</v>
      </c>
      <c r="T10" s="50">
        <v>9532.5415358155733</v>
      </c>
      <c r="U10" s="50">
        <v>143514.96701644908</v>
      </c>
      <c r="V10" s="50">
        <v>39354.544726855915</v>
      </c>
      <c r="W10" s="50">
        <v>26871.349986781563</v>
      </c>
      <c r="X10" s="50">
        <v>14248.491837430431</v>
      </c>
      <c r="Y10" s="50">
        <v>5445.1272704391549</v>
      </c>
      <c r="Z10" s="50">
        <v>2889.3662537668692</v>
      </c>
      <c r="AA10" s="50">
        <v>3357.1132520166939</v>
      </c>
      <c r="AB10" s="50">
        <v>2437.0625961612113</v>
      </c>
      <c r="AC10" s="50">
        <v>13646.563141250745</v>
      </c>
      <c r="AD10" s="50">
        <v>6594.7034502727993</v>
      </c>
      <c r="AE10" s="50">
        <v>8767.5110617893879</v>
      </c>
      <c r="AF10" s="50">
        <v>4446.5651539477549</v>
      </c>
      <c r="AG10" s="51">
        <v>281105.90728297719</v>
      </c>
      <c r="AH10" s="49"/>
      <c r="AI10" s="37">
        <v>1955</v>
      </c>
      <c r="AJ10" s="51">
        <v>0</v>
      </c>
      <c r="AK10" s="51">
        <v>0</v>
      </c>
      <c r="AL10" s="51">
        <v>1119.8329133238749</v>
      </c>
      <c r="AM10" s="51">
        <v>20149.708033297266</v>
      </c>
      <c r="AN10" s="51">
        <v>11105.719829974341</v>
      </c>
      <c r="AO10" s="51">
        <v>25321.262823174078</v>
      </c>
      <c r="AP10" s="51">
        <v>2096.420457032275</v>
      </c>
      <c r="AQ10" s="51">
        <v>2280.5376293347708</v>
      </c>
      <c r="AR10" s="51">
        <v>4624.4750057137426</v>
      </c>
      <c r="AS10" s="51">
        <v>3335.8301389801777</v>
      </c>
      <c r="AT10" s="51">
        <v>2691.7654719419706</v>
      </c>
      <c r="AU10" s="51">
        <v>5604.5524232245398</v>
      </c>
      <c r="AV10" s="51">
        <v>17488.131014456347</v>
      </c>
      <c r="AW10" s="51">
        <v>664.41475614952117</v>
      </c>
      <c r="AX10" s="51">
        <v>96482.650496602902</v>
      </c>
      <c r="AZ10" s="49">
        <f t="shared" si="0"/>
        <v>476.71925393762115</v>
      </c>
      <c r="BA10" s="49">
        <f t="shared" si="1"/>
        <v>281.10590728297717</v>
      </c>
      <c r="BB10" s="49">
        <f t="shared" si="2"/>
        <v>96.482650496602901</v>
      </c>
      <c r="BC10" s="49">
        <f t="shared" si="4"/>
        <v>854.30781171720128</v>
      </c>
    </row>
    <row r="11" spans="1:55">
      <c r="A11" s="48">
        <v>1956</v>
      </c>
      <c r="B11" s="49">
        <v>0</v>
      </c>
      <c r="C11" s="49">
        <v>4493.350262009978</v>
      </c>
      <c r="D11" s="49">
        <v>152050.27821938213</v>
      </c>
      <c r="E11" s="49">
        <v>137013.58749070982</v>
      </c>
      <c r="F11" s="49">
        <v>6120.5005619614158</v>
      </c>
      <c r="G11" s="49">
        <v>6259.8994301142966</v>
      </c>
      <c r="H11" s="49">
        <v>9757.3033179506274</v>
      </c>
      <c r="I11" s="49">
        <v>8258.4646596902112</v>
      </c>
      <c r="J11" s="49">
        <v>5823.2960434388306</v>
      </c>
      <c r="K11" s="49">
        <v>9660.7055031357741</v>
      </c>
      <c r="L11" s="49">
        <v>46188.742278768652</v>
      </c>
      <c r="M11" s="49">
        <v>17073.339045404049</v>
      </c>
      <c r="N11" s="49">
        <v>4141.6319180233668</v>
      </c>
      <c r="O11" s="49">
        <v>0</v>
      </c>
      <c r="P11" s="49">
        <f t="shared" si="3"/>
        <v>406841.0987305892</v>
      </c>
      <c r="Q11" s="49"/>
      <c r="R11" s="48">
        <v>1956</v>
      </c>
      <c r="S11" s="50">
        <v>0</v>
      </c>
      <c r="T11" s="50">
        <v>6559.0836883538041</v>
      </c>
      <c r="U11" s="50">
        <v>165402.64681960549</v>
      </c>
      <c r="V11" s="50">
        <v>26525.499270635082</v>
      </c>
      <c r="W11" s="50">
        <v>26325.20938536794</v>
      </c>
      <c r="X11" s="50">
        <v>16724.891673918217</v>
      </c>
      <c r="Y11" s="50">
        <v>8711.3411362744573</v>
      </c>
      <c r="Z11" s="50">
        <v>3862.2359568210518</v>
      </c>
      <c r="AA11" s="50">
        <v>7409.1471347569159</v>
      </c>
      <c r="AB11" s="50">
        <v>2743.808245149397</v>
      </c>
      <c r="AC11" s="50">
        <v>20471.739849277659</v>
      </c>
      <c r="AD11" s="50">
        <v>12167.484122898859</v>
      </c>
      <c r="AE11" s="50">
        <v>8415.3850802359775</v>
      </c>
      <c r="AF11" s="50">
        <v>2792.4858620353129</v>
      </c>
      <c r="AG11" s="51">
        <v>308110.95822533011</v>
      </c>
      <c r="AH11" s="49"/>
      <c r="AI11" s="37">
        <v>1956</v>
      </c>
      <c r="AJ11" s="51">
        <v>0</v>
      </c>
      <c r="AK11" s="51">
        <v>0</v>
      </c>
      <c r="AL11" s="51">
        <v>883.77614929529557</v>
      </c>
      <c r="AM11" s="51">
        <v>16242.458059377299</v>
      </c>
      <c r="AN11" s="51">
        <v>9379.7524847746936</v>
      </c>
      <c r="AO11" s="51">
        <v>66964.685318872085</v>
      </c>
      <c r="AP11" s="51">
        <v>3741.7669042224429</v>
      </c>
      <c r="AQ11" s="51">
        <v>2692.9947988657477</v>
      </c>
      <c r="AR11" s="51">
        <v>5477.4705668933084</v>
      </c>
      <c r="AS11" s="51">
        <v>3528.811702988653</v>
      </c>
      <c r="AT11" s="51">
        <v>3294.886910591214</v>
      </c>
      <c r="AU11" s="51">
        <v>8748.9475444225427</v>
      </c>
      <c r="AV11" s="51">
        <v>17788.060436836884</v>
      </c>
      <c r="AW11" s="51">
        <v>652.83722178842618</v>
      </c>
      <c r="AX11" s="51">
        <v>139396.44809892858</v>
      </c>
      <c r="AZ11" s="49">
        <f t="shared" si="0"/>
        <v>406.84109873058918</v>
      </c>
      <c r="BA11" s="49">
        <f t="shared" si="1"/>
        <v>308.11095822533008</v>
      </c>
      <c r="BB11" s="49">
        <f t="shared" si="2"/>
        <v>139.39644809892857</v>
      </c>
      <c r="BC11" s="49">
        <f t="shared" si="4"/>
        <v>854.34850505484792</v>
      </c>
    </row>
    <row r="12" spans="1:55">
      <c r="A12" s="48">
        <v>1957</v>
      </c>
      <c r="B12" s="49">
        <v>0</v>
      </c>
      <c r="C12" s="49">
        <v>2853.0932260979753</v>
      </c>
      <c r="D12" s="49">
        <v>99477.121775495965</v>
      </c>
      <c r="E12" s="49">
        <v>272094.90978678962</v>
      </c>
      <c r="F12" s="49">
        <v>108625.09969162778</v>
      </c>
      <c r="G12" s="49">
        <v>459.99094400108561</v>
      </c>
      <c r="H12" s="49">
        <v>4328.2867297802868</v>
      </c>
      <c r="I12" s="49">
        <v>10794.366863957674</v>
      </c>
      <c r="J12" s="49">
        <v>1288.2379628939825</v>
      </c>
      <c r="K12" s="49">
        <v>2391.5159597101383</v>
      </c>
      <c r="L12" s="49">
        <v>26083.63636137727</v>
      </c>
      <c r="M12" s="49">
        <v>10761.540953135205</v>
      </c>
      <c r="N12" s="49">
        <v>19739.893314992765</v>
      </c>
      <c r="O12" s="49">
        <v>7499.3648778662755</v>
      </c>
      <c r="P12" s="49">
        <f t="shared" si="3"/>
        <v>566397.05844772595</v>
      </c>
      <c r="Q12" s="49"/>
      <c r="R12" s="48">
        <v>1957</v>
      </c>
      <c r="S12" s="50">
        <v>0</v>
      </c>
      <c r="T12" s="50">
        <v>12959.989341892717</v>
      </c>
      <c r="U12" s="50">
        <v>106993.63885566268</v>
      </c>
      <c r="V12" s="50">
        <v>9150.4532486534099</v>
      </c>
      <c r="W12" s="50">
        <v>12244.408833079695</v>
      </c>
      <c r="X12" s="50">
        <v>15354.050081123743</v>
      </c>
      <c r="Y12" s="50">
        <v>7281.3781601675719</v>
      </c>
      <c r="Z12" s="50">
        <v>5904.2324193005015</v>
      </c>
      <c r="AA12" s="50">
        <v>9668.6169189455977</v>
      </c>
      <c r="AB12" s="50">
        <v>3490.9573736456891</v>
      </c>
      <c r="AC12" s="50">
        <v>24353.038118584413</v>
      </c>
      <c r="AD12" s="50">
        <v>15584.924213282733</v>
      </c>
      <c r="AE12" s="50">
        <v>13941.103245925948</v>
      </c>
      <c r="AF12" s="50">
        <v>2913.6543272748559</v>
      </c>
      <c r="AG12" s="51">
        <v>239840.44513753953</v>
      </c>
      <c r="AH12" s="49"/>
      <c r="AI12" s="37">
        <v>1957</v>
      </c>
      <c r="AJ12" s="51">
        <v>0</v>
      </c>
      <c r="AK12" s="51">
        <v>0</v>
      </c>
      <c r="AL12" s="51">
        <v>3427.0753922883532</v>
      </c>
      <c r="AM12" s="51">
        <v>29667.936523854616</v>
      </c>
      <c r="AN12" s="51">
        <v>11085.141994473222</v>
      </c>
      <c r="AO12" s="51">
        <v>49791.673903799187</v>
      </c>
      <c r="AP12" s="51">
        <v>2139.939739451665</v>
      </c>
      <c r="AQ12" s="51">
        <v>2536.8414388844021</v>
      </c>
      <c r="AR12" s="51">
        <v>3308.1047654068443</v>
      </c>
      <c r="AS12" s="51">
        <v>3169.3863901463756</v>
      </c>
      <c r="AT12" s="51">
        <v>3858.4997312782029</v>
      </c>
      <c r="AU12" s="51">
        <v>4763.6525706726943</v>
      </c>
      <c r="AV12" s="51">
        <v>14089.309760507318</v>
      </c>
      <c r="AW12" s="51">
        <v>910.70222829365969</v>
      </c>
      <c r="AX12" s="51">
        <v>128748.26443905655</v>
      </c>
      <c r="AZ12" s="49">
        <f t="shared" si="0"/>
        <v>566.39705844772595</v>
      </c>
      <c r="BA12" s="49">
        <f t="shared" si="1"/>
        <v>239.84044513753952</v>
      </c>
      <c r="BB12" s="49">
        <f t="shared" si="2"/>
        <v>128.74826443905656</v>
      </c>
      <c r="BC12" s="49">
        <f t="shared" si="4"/>
        <v>934.98576802432206</v>
      </c>
    </row>
    <row r="13" spans="1:55">
      <c r="A13" s="48">
        <v>1958</v>
      </c>
      <c r="B13" s="49">
        <v>0</v>
      </c>
      <c r="C13" s="49">
        <v>7236.3853670360977</v>
      </c>
      <c r="D13" s="49">
        <v>152335.10137339408</v>
      </c>
      <c r="E13" s="49">
        <v>15250.565816157348</v>
      </c>
      <c r="F13" s="49">
        <v>15662.438783229234</v>
      </c>
      <c r="G13" s="49">
        <v>6280.6191837170954</v>
      </c>
      <c r="H13" s="49">
        <v>5924.7966892579325</v>
      </c>
      <c r="I13" s="49">
        <v>9739.1112212178177</v>
      </c>
      <c r="J13" s="49">
        <v>7389.7413324392928</v>
      </c>
      <c r="K13" s="49">
        <v>12591.992319918108</v>
      </c>
      <c r="L13" s="49">
        <v>35041.14492571789</v>
      </c>
      <c r="M13" s="49">
        <v>17385.587607813039</v>
      </c>
      <c r="N13" s="49">
        <v>5315.4492078677731</v>
      </c>
      <c r="O13" s="49">
        <v>0</v>
      </c>
      <c r="P13" s="49">
        <f t="shared" si="3"/>
        <v>290152.93382776569</v>
      </c>
      <c r="Q13" s="49"/>
      <c r="R13" s="48">
        <v>1958</v>
      </c>
      <c r="S13" s="50">
        <v>0</v>
      </c>
      <c r="T13" s="50">
        <v>18847.035327616741</v>
      </c>
      <c r="U13" s="50">
        <v>126464.97332705038</v>
      </c>
      <c r="V13" s="50">
        <v>8606.8060216495614</v>
      </c>
      <c r="W13" s="50">
        <v>15049.694619457883</v>
      </c>
      <c r="X13" s="50">
        <v>15609.248085716787</v>
      </c>
      <c r="Y13" s="50">
        <v>5568.199535610398</v>
      </c>
      <c r="Z13" s="50">
        <v>4798.5846237659698</v>
      </c>
      <c r="AA13" s="50">
        <v>5477.7552369910072</v>
      </c>
      <c r="AB13" s="50">
        <v>3419.9566058711453</v>
      </c>
      <c r="AC13" s="50">
        <v>20947.78233661909</v>
      </c>
      <c r="AD13" s="50">
        <v>18340.710756029741</v>
      </c>
      <c r="AE13" s="50">
        <v>12687.240547266396</v>
      </c>
      <c r="AF13" s="50">
        <v>5138.4018190273282</v>
      </c>
      <c r="AG13" s="51">
        <v>260956.3888426724</v>
      </c>
      <c r="AH13" s="49"/>
      <c r="AI13" s="37">
        <v>1958</v>
      </c>
      <c r="AJ13" s="51">
        <v>0</v>
      </c>
      <c r="AK13" s="51">
        <v>0</v>
      </c>
      <c r="AL13" s="51">
        <v>1251.8792630124053</v>
      </c>
      <c r="AM13" s="51">
        <v>18334.520568821612</v>
      </c>
      <c r="AN13" s="51">
        <v>16257.304457380311</v>
      </c>
      <c r="AO13" s="51">
        <v>19127.534676859676</v>
      </c>
      <c r="AP13" s="51">
        <v>1701.1268053562842</v>
      </c>
      <c r="AQ13" s="51">
        <v>2765.3062574677383</v>
      </c>
      <c r="AR13" s="51">
        <v>2668.694083152483</v>
      </c>
      <c r="AS13" s="51">
        <v>2066.1175127175229</v>
      </c>
      <c r="AT13" s="51">
        <v>3631.5043696939942</v>
      </c>
      <c r="AU13" s="51">
        <v>8070.7812480595303</v>
      </c>
      <c r="AV13" s="51">
        <v>56585.950065667545</v>
      </c>
      <c r="AW13" s="51">
        <v>2323.1486893258275</v>
      </c>
      <c r="AX13" s="51">
        <v>134783.86799751493</v>
      </c>
      <c r="AZ13" s="49">
        <f t="shared" si="0"/>
        <v>290.15293382776571</v>
      </c>
      <c r="BA13" s="49">
        <f t="shared" si="1"/>
        <v>260.95638884267242</v>
      </c>
      <c r="BB13" s="49">
        <f t="shared" si="2"/>
        <v>134.78386799751493</v>
      </c>
      <c r="BC13" s="49">
        <f t="shared" si="4"/>
        <v>685.89319066795315</v>
      </c>
    </row>
    <row r="14" spans="1:55">
      <c r="A14" s="48">
        <v>1959</v>
      </c>
      <c r="B14" s="49">
        <v>0</v>
      </c>
      <c r="C14" s="49">
        <v>2770.3304982594032</v>
      </c>
      <c r="D14" s="49">
        <v>100835.73300129079</v>
      </c>
      <c r="E14" s="49">
        <v>56878.860131963309</v>
      </c>
      <c r="F14" s="49">
        <v>128578.70733199664</v>
      </c>
      <c r="G14" s="49">
        <v>459.90295703007274</v>
      </c>
      <c r="H14" s="49">
        <v>4208.6712708401774</v>
      </c>
      <c r="I14" s="49">
        <v>5299.5995418145103</v>
      </c>
      <c r="J14" s="49">
        <v>671.44342476668942</v>
      </c>
      <c r="K14" s="49">
        <v>6836.1270188361295</v>
      </c>
      <c r="L14" s="49">
        <v>29121.466737863739</v>
      </c>
      <c r="M14" s="49">
        <v>12179.045141224982</v>
      </c>
      <c r="N14" s="49">
        <v>10366.409378182951</v>
      </c>
      <c r="O14" s="49">
        <v>5680.9839250365631</v>
      </c>
      <c r="P14" s="49">
        <f t="shared" si="3"/>
        <v>363887.28035910596</v>
      </c>
      <c r="Q14" s="49"/>
      <c r="R14" s="48">
        <v>1959</v>
      </c>
      <c r="S14" s="50">
        <v>0</v>
      </c>
      <c r="T14" s="50">
        <v>9711.7578950295792</v>
      </c>
      <c r="U14" s="50">
        <v>105598.88260479973</v>
      </c>
      <c r="V14" s="50">
        <v>25323.623317572463</v>
      </c>
      <c r="W14" s="50">
        <v>22189.836099793865</v>
      </c>
      <c r="X14" s="50">
        <v>17123.145363751693</v>
      </c>
      <c r="Y14" s="50">
        <v>4568.4971097843118</v>
      </c>
      <c r="Z14" s="50">
        <v>3983.8505147300975</v>
      </c>
      <c r="AA14" s="50">
        <v>4096.5505265901447</v>
      </c>
      <c r="AB14" s="50">
        <v>2835.0724847252632</v>
      </c>
      <c r="AC14" s="50">
        <v>12173.552653260351</v>
      </c>
      <c r="AD14" s="50">
        <v>7263.3584117528935</v>
      </c>
      <c r="AE14" s="50">
        <v>17998.823101704449</v>
      </c>
      <c r="AF14" s="50">
        <v>5403.0284410435779</v>
      </c>
      <c r="AG14" s="51">
        <v>238269.9785245384</v>
      </c>
      <c r="AH14" s="49"/>
      <c r="AI14" s="37">
        <v>1959</v>
      </c>
      <c r="AJ14" s="51">
        <v>0</v>
      </c>
      <c r="AK14" s="51">
        <v>0</v>
      </c>
      <c r="AL14" s="51">
        <v>1106.0210495851989</v>
      </c>
      <c r="AM14" s="51">
        <v>14719.106585613441</v>
      </c>
      <c r="AN14" s="51">
        <v>15718.612083377151</v>
      </c>
      <c r="AO14" s="51">
        <v>37084.697209768761</v>
      </c>
      <c r="AP14" s="51">
        <v>2176.2707778024992</v>
      </c>
      <c r="AQ14" s="51">
        <v>2948.5755206346671</v>
      </c>
      <c r="AR14" s="51">
        <v>3191.1723569235978</v>
      </c>
      <c r="AS14" s="51">
        <v>1994.0597001609499</v>
      </c>
      <c r="AT14" s="51">
        <v>3207.9384159600882</v>
      </c>
      <c r="AU14" s="51">
        <v>6844.154855919076</v>
      </c>
      <c r="AV14" s="51">
        <v>25523.466867551891</v>
      </c>
      <c r="AW14" s="51">
        <v>996.69001862264588</v>
      </c>
      <c r="AX14" s="51">
        <v>115510.76544191995</v>
      </c>
      <c r="AZ14" s="49">
        <f t="shared" si="0"/>
        <v>363.88728035910594</v>
      </c>
      <c r="BA14" s="49">
        <f t="shared" si="1"/>
        <v>238.2699785245384</v>
      </c>
      <c r="BB14" s="49">
        <f t="shared" si="2"/>
        <v>115.51076544191996</v>
      </c>
      <c r="BC14" s="49">
        <f t="shared" si="4"/>
        <v>717.66802432556437</v>
      </c>
    </row>
    <row r="15" spans="1:55">
      <c r="A15" s="48">
        <v>1960</v>
      </c>
      <c r="B15" s="49">
        <v>0</v>
      </c>
      <c r="C15" s="49">
        <v>3749.2936781671574</v>
      </c>
      <c r="D15" s="49">
        <v>59793.243894180021</v>
      </c>
      <c r="E15" s="49">
        <v>20638.735046336536</v>
      </c>
      <c r="F15" s="49">
        <v>34547.608356136712</v>
      </c>
      <c r="G15" s="49">
        <v>7173.697452620122</v>
      </c>
      <c r="H15" s="49">
        <v>5654.2884514618099</v>
      </c>
      <c r="I15" s="49">
        <v>13316.56957253148</v>
      </c>
      <c r="J15" s="49">
        <v>5674.0128874969405</v>
      </c>
      <c r="K15" s="49">
        <v>8410.6411391670626</v>
      </c>
      <c r="L15" s="49">
        <v>11775.337981344283</v>
      </c>
      <c r="M15" s="49">
        <v>16628.137455272536</v>
      </c>
      <c r="N15" s="49">
        <v>1337.7965041424372</v>
      </c>
      <c r="O15" s="49">
        <v>0</v>
      </c>
      <c r="P15" s="49">
        <f t="shared" si="3"/>
        <v>188699.36241885711</v>
      </c>
      <c r="Q15" s="49"/>
      <c r="R15" s="48">
        <v>1960</v>
      </c>
      <c r="S15" s="50">
        <v>0</v>
      </c>
      <c r="T15" s="50">
        <v>9201.1060586361709</v>
      </c>
      <c r="U15" s="50">
        <v>132465.01548718647</v>
      </c>
      <c r="V15" s="50">
        <v>11653.60742033108</v>
      </c>
      <c r="W15" s="50">
        <v>12179.182279128663</v>
      </c>
      <c r="X15" s="50">
        <v>20750.437718870635</v>
      </c>
      <c r="Y15" s="50">
        <v>5656.1861541765793</v>
      </c>
      <c r="Z15" s="50">
        <v>5545.3336183499314</v>
      </c>
      <c r="AA15" s="50">
        <v>5984.8567577975755</v>
      </c>
      <c r="AB15" s="50">
        <v>1992.9149992995942</v>
      </c>
      <c r="AC15" s="50">
        <v>9062.3248905083765</v>
      </c>
      <c r="AD15" s="50">
        <v>9406.3531946636558</v>
      </c>
      <c r="AE15" s="50">
        <v>12012.178560447579</v>
      </c>
      <c r="AF15" s="50">
        <v>2642.0407373117669</v>
      </c>
      <c r="AG15" s="51">
        <v>238551.53787670805</v>
      </c>
      <c r="AH15" s="49"/>
      <c r="AI15" s="37">
        <v>1960</v>
      </c>
      <c r="AJ15" s="51">
        <v>0</v>
      </c>
      <c r="AK15" s="51">
        <v>0</v>
      </c>
      <c r="AL15" s="51">
        <v>1241.2927742593886</v>
      </c>
      <c r="AM15" s="51">
        <v>16101.725863773321</v>
      </c>
      <c r="AN15" s="51">
        <v>18024.359578807151</v>
      </c>
      <c r="AO15" s="51">
        <v>91431.550539862408</v>
      </c>
      <c r="AP15" s="51">
        <v>3241.6457552558545</v>
      </c>
      <c r="AQ15" s="51">
        <v>2962.5388707871416</v>
      </c>
      <c r="AR15" s="51">
        <v>4145.1006018568205</v>
      </c>
      <c r="AS15" s="51">
        <v>2295.1396334250817</v>
      </c>
      <c r="AT15" s="51">
        <v>1959.923330839322</v>
      </c>
      <c r="AU15" s="51">
        <v>5253.8229762946266</v>
      </c>
      <c r="AV15" s="51">
        <v>20080.13106628587</v>
      </c>
      <c r="AW15" s="51">
        <v>731.65795587001401</v>
      </c>
      <c r="AX15" s="51">
        <v>167468.88894731697</v>
      </c>
      <c r="AZ15" s="49">
        <f t="shared" si="0"/>
        <v>188.69936241885711</v>
      </c>
      <c r="BA15" s="49">
        <f t="shared" si="1"/>
        <v>238.55153787670807</v>
      </c>
      <c r="BB15" s="49">
        <f t="shared" si="2"/>
        <v>167.46888894731697</v>
      </c>
      <c r="BC15" s="49">
        <f t="shared" si="4"/>
        <v>594.71978924288214</v>
      </c>
    </row>
    <row r="16" spans="1:55">
      <c r="A16" s="48">
        <v>1961</v>
      </c>
      <c r="B16" s="49">
        <v>0</v>
      </c>
      <c r="C16" s="49">
        <v>2310.7144762106309</v>
      </c>
      <c r="D16" s="49">
        <v>53260.821062397823</v>
      </c>
      <c r="E16" s="49">
        <v>43114.688246379461</v>
      </c>
      <c r="F16" s="49">
        <v>84183.298478044278</v>
      </c>
      <c r="G16" s="49">
        <v>534.20243684669731</v>
      </c>
      <c r="H16" s="49">
        <v>8595.3640460666811</v>
      </c>
      <c r="I16" s="49">
        <v>11767.465566033914</v>
      </c>
      <c r="J16" s="49">
        <v>1763.6213177555278</v>
      </c>
      <c r="K16" s="49">
        <v>17460.286815448351</v>
      </c>
      <c r="L16" s="49">
        <v>37470.175480000005</v>
      </c>
      <c r="M16" s="49">
        <v>30248.291989809411</v>
      </c>
      <c r="N16" s="49">
        <v>26610.239470852604</v>
      </c>
      <c r="O16" s="49">
        <v>3527.9340371845951</v>
      </c>
      <c r="P16" s="49">
        <f t="shared" si="3"/>
        <v>320847.10342302994</v>
      </c>
      <c r="Q16" s="49"/>
      <c r="R16" s="48">
        <v>1961</v>
      </c>
      <c r="S16" s="50">
        <v>0</v>
      </c>
      <c r="T16" s="50">
        <v>14225.292682080777</v>
      </c>
      <c r="U16" s="50">
        <v>100828.78300069452</v>
      </c>
      <c r="V16" s="50">
        <v>9043.1161294398098</v>
      </c>
      <c r="W16" s="50">
        <v>11424.587247136456</v>
      </c>
      <c r="X16" s="50">
        <v>16113.817255769856</v>
      </c>
      <c r="Y16" s="50">
        <v>5233.894001462746</v>
      </c>
      <c r="Z16" s="50">
        <v>3047.380598264429</v>
      </c>
      <c r="AA16" s="50">
        <v>4043.0062275947557</v>
      </c>
      <c r="AB16" s="50">
        <v>1582.4513250279588</v>
      </c>
      <c r="AC16" s="50">
        <v>16071.247358713674</v>
      </c>
      <c r="AD16" s="50">
        <v>10090.618731481611</v>
      </c>
      <c r="AE16" s="50">
        <v>8785.9076169411783</v>
      </c>
      <c r="AF16" s="50">
        <v>2326.2036002348091</v>
      </c>
      <c r="AG16" s="51">
        <v>202816.30577484256</v>
      </c>
      <c r="AH16" s="49"/>
      <c r="AI16" s="37">
        <v>1961</v>
      </c>
      <c r="AJ16" s="51">
        <v>0</v>
      </c>
      <c r="AK16" s="51">
        <v>0</v>
      </c>
      <c r="AL16" s="51">
        <v>1247.4885058146249</v>
      </c>
      <c r="AM16" s="51">
        <v>25911.983653445743</v>
      </c>
      <c r="AN16" s="51">
        <v>7662.3858076007309</v>
      </c>
      <c r="AO16" s="51">
        <v>68789.175951582991</v>
      </c>
      <c r="AP16" s="51">
        <v>1983.4562302588615</v>
      </c>
      <c r="AQ16" s="51">
        <v>3446.9778866661718</v>
      </c>
      <c r="AR16" s="51">
        <v>5399.6960072582724</v>
      </c>
      <c r="AS16" s="51">
        <v>3396.1023306092115</v>
      </c>
      <c r="AT16" s="51">
        <v>2978.3539124809863</v>
      </c>
      <c r="AU16" s="51">
        <v>11434.724462013633</v>
      </c>
      <c r="AV16" s="51">
        <v>23245.996019534268</v>
      </c>
      <c r="AW16" s="51">
        <v>849.92960011981518</v>
      </c>
      <c r="AX16" s="51">
        <v>156346.27036738532</v>
      </c>
      <c r="AZ16" s="49">
        <f t="shared" si="0"/>
        <v>320.84710342302992</v>
      </c>
      <c r="BA16" s="49">
        <f t="shared" si="1"/>
        <v>202.81630577484256</v>
      </c>
      <c r="BB16" s="49">
        <f t="shared" si="2"/>
        <v>156.34627036738533</v>
      </c>
      <c r="BC16" s="49">
        <f t="shared" si="4"/>
        <v>680.00967956525778</v>
      </c>
    </row>
    <row r="17" spans="1:55">
      <c r="A17" s="48">
        <v>1962</v>
      </c>
      <c r="B17" s="49">
        <v>0</v>
      </c>
      <c r="C17" s="49">
        <v>3094.9208798981063</v>
      </c>
      <c r="D17" s="49">
        <v>31978.425421327476</v>
      </c>
      <c r="E17" s="49">
        <v>34501.52419170089</v>
      </c>
      <c r="F17" s="49">
        <v>22663.974263863158</v>
      </c>
      <c r="G17" s="49">
        <v>4540.2125229241883</v>
      </c>
      <c r="H17" s="49">
        <v>9106.5663412027607</v>
      </c>
      <c r="I17" s="49">
        <v>23051.157328952511</v>
      </c>
      <c r="J17" s="49">
        <v>10125.765670706927</v>
      </c>
      <c r="K17" s="49">
        <v>17129.670746372991</v>
      </c>
      <c r="L17" s="49">
        <v>32037.787649999998</v>
      </c>
      <c r="M17" s="49">
        <v>69424.558248383924</v>
      </c>
      <c r="N17" s="49">
        <v>3475.646917528119</v>
      </c>
      <c r="O17" s="49">
        <v>0</v>
      </c>
      <c r="P17" s="49">
        <f t="shared" si="3"/>
        <v>261130.21018286108</v>
      </c>
      <c r="Q17" s="49"/>
      <c r="R17" s="48">
        <v>1962</v>
      </c>
      <c r="S17" s="50">
        <v>0</v>
      </c>
      <c r="T17" s="50">
        <v>16126.561965359575</v>
      </c>
      <c r="U17" s="50">
        <v>98915.130686163582</v>
      </c>
      <c r="V17" s="50">
        <v>8070.4513381367742</v>
      </c>
      <c r="W17" s="50">
        <v>13252.554930179782</v>
      </c>
      <c r="X17" s="50">
        <v>16978.128624028479</v>
      </c>
      <c r="Y17" s="50">
        <v>6460.190537730201</v>
      </c>
      <c r="Z17" s="50">
        <v>4161.7266410378752</v>
      </c>
      <c r="AA17" s="50">
        <v>9117.2753463207791</v>
      </c>
      <c r="AB17" s="50">
        <v>4077.3218047305172</v>
      </c>
      <c r="AC17" s="50">
        <v>14183.186782830036</v>
      </c>
      <c r="AD17" s="50">
        <v>15327.093574213852</v>
      </c>
      <c r="AE17" s="50">
        <v>7020.4897197911514</v>
      </c>
      <c r="AF17" s="50">
        <v>2857.4140104445287</v>
      </c>
      <c r="AG17" s="51">
        <v>216547.52596096718</v>
      </c>
      <c r="AH17" s="49"/>
      <c r="AI17" s="37">
        <v>1962</v>
      </c>
      <c r="AJ17" s="51">
        <v>0</v>
      </c>
      <c r="AK17" s="51">
        <v>0</v>
      </c>
      <c r="AL17" s="51">
        <v>1327.5937904474238</v>
      </c>
      <c r="AM17" s="51">
        <v>29014.226440050516</v>
      </c>
      <c r="AN17" s="51">
        <v>8921.9766925380409</v>
      </c>
      <c r="AO17" s="51">
        <v>32760.446290000004</v>
      </c>
      <c r="AP17" s="51">
        <v>2218.8849293744001</v>
      </c>
      <c r="AQ17" s="51">
        <v>4844.4742678418515</v>
      </c>
      <c r="AR17" s="51">
        <v>5085.080198520438</v>
      </c>
      <c r="AS17" s="51">
        <v>3746.8112510424248</v>
      </c>
      <c r="AT17" s="51">
        <v>2862.0654347425848</v>
      </c>
      <c r="AU17" s="51">
        <v>12624.804703722739</v>
      </c>
      <c r="AV17" s="51">
        <v>16723.060013146704</v>
      </c>
      <c r="AW17" s="51">
        <v>518.75021059771063</v>
      </c>
      <c r="AX17" s="51">
        <v>120648.17422202484</v>
      </c>
      <c r="AZ17" s="49">
        <f t="shared" si="0"/>
        <v>261.13021018286105</v>
      </c>
      <c r="BA17" s="49">
        <f t="shared" si="1"/>
        <v>216.54752596096716</v>
      </c>
      <c r="BB17" s="49">
        <f t="shared" si="2"/>
        <v>120.64817422202483</v>
      </c>
      <c r="BC17" s="49">
        <f t="shared" si="4"/>
        <v>598.32591036585313</v>
      </c>
    </row>
    <row r="18" spans="1:55">
      <c r="A18" s="48">
        <v>1963</v>
      </c>
      <c r="B18" s="49">
        <v>0</v>
      </c>
      <c r="C18" s="49">
        <v>3537.3078899694833</v>
      </c>
      <c r="D18" s="49">
        <v>63763.928033283322</v>
      </c>
      <c r="E18" s="49">
        <v>59420.655552106873</v>
      </c>
      <c r="F18" s="49">
        <v>81738.783717754763</v>
      </c>
      <c r="G18" s="49">
        <v>469.4836752316757</v>
      </c>
      <c r="H18" s="49">
        <v>11313.00227015826</v>
      </c>
      <c r="I18" s="49">
        <v>13113.396181323804</v>
      </c>
      <c r="J18" s="49">
        <v>1110.0696310190822</v>
      </c>
      <c r="K18" s="49">
        <v>15795.059617017807</v>
      </c>
      <c r="L18" s="49">
        <v>42769.028039999997</v>
      </c>
      <c r="M18" s="49">
        <v>29469.558261111059</v>
      </c>
      <c r="N18" s="49">
        <v>15853.159330694652</v>
      </c>
      <c r="O18" s="49">
        <v>17714.306088183534</v>
      </c>
      <c r="P18" s="49">
        <f t="shared" si="3"/>
        <v>356067.7382878543</v>
      </c>
      <c r="Q18" s="49"/>
      <c r="R18" s="48">
        <v>1963</v>
      </c>
      <c r="S18" s="50">
        <v>0</v>
      </c>
      <c r="T18" s="50">
        <v>18184.328765704351</v>
      </c>
      <c r="U18" s="50">
        <v>93790.414168614152</v>
      </c>
      <c r="V18" s="50">
        <v>5957.0257204572081</v>
      </c>
      <c r="W18" s="50">
        <v>16226.061364301228</v>
      </c>
      <c r="X18" s="50">
        <v>11779.725689898589</v>
      </c>
      <c r="Y18" s="50">
        <v>5123.4656245978995</v>
      </c>
      <c r="Z18" s="50">
        <v>2158.1234130507187</v>
      </c>
      <c r="AA18" s="50">
        <v>5197.8806439025993</v>
      </c>
      <c r="AB18" s="50">
        <v>4537.7221094787583</v>
      </c>
      <c r="AC18" s="50">
        <v>10357.20335568506</v>
      </c>
      <c r="AD18" s="50">
        <v>12601.789013697147</v>
      </c>
      <c r="AE18" s="50">
        <v>9467.7630886723291</v>
      </c>
      <c r="AF18" s="50">
        <v>2869.4609673685732</v>
      </c>
      <c r="AG18" s="51">
        <v>198250.96392542863</v>
      </c>
      <c r="AH18" s="49"/>
      <c r="AI18" s="37">
        <v>1963</v>
      </c>
      <c r="AJ18" s="51">
        <v>0</v>
      </c>
      <c r="AK18" s="51">
        <v>0</v>
      </c>
      <c r="AL18" s="51">
        <v>943.69570651664253</v>
      </c>
      <c r="AM18" s="51">
        <v>14920.406150167049</v>
      </c>
      <c r="AN18" s="51">
        <v>11210.008801850297</v>
      </c>
      <c r="AO18" s="51">
        <v>21295.070769274138</v>
      </c>
      <c r="AP18" s="51">
        <v>2431.4022525114742</v>
      </c>
      <c r="AQ18" s="51">
        <v>3282.3749730280765</v>
      </c>
      <c r="AR18" s="51">
        <v>4390.5111596439046</v>
      </c>
      <c r="AS18" s="51">
        <v>2506.4970880588685</v>
      </c>
      <c r="AT18" s="51">
        <v>2258.5420480545654</v>
      </c>
      <c r="AU18" s="51">
        <v>15515.527389472787</v>
      </c>
      <c r="AV18" s="51">
        <v>15287.392818999657</v>
      </c>
      <c r="AW18" s="51">
        <v>815.38638246038522</v>
      </c>
      <c r="AX18" s="51">
        <v>94856.815540037845</v>
      </c>
      <c r="AZ18" s="49">
        <f t="shared" si="0"/>
        <v>356.0677382878543</v>
      </c>
      <c r="BA18" s="49">
        <f t="shared" si="1"/>
        <v>198.25096392542864</v>
      </c>
      <c r="BB18" s="49">
        <f t="shared" si="2"/>
        <v>94.856815540037843</v>
      </c>
      <c r="BC18" s="49">
        <f t="shared" si="4"/>
        <v>649.17551775332072</v>
      </c>
    </row>
    <row r="19" spans="1:55">
      <c r="A19" s="48">
        <v>1964</v>
      </c>
      <c r="B19" s="49">
        <v>0</v>
      </c>
      <c r="C19" s="49">
        <v>3683.8140589041645</v>
      </c>
      <c r="D19" s="49">
        <v>31767.835867022084</v>
      </c>
      <c r="E19" s="49">
        <v>6775.0899107720525</v>
      </c>
      <c r="F19" s="49">
        <v>34994.16579801296</v>
      </c>
      <c r="G19" s="49">
        <v>5066.2688351672714</v>
      </c>
      <c r="H19" s="49">
        <v>11779.352247687924</v>
      </c>
      <c r="I19" s="49">
        <v>22797.233278164007</v>
      </c>
      <c r="J19" s="49">
        <v>13655.091042648653</v>
      </c>
      <c r="K19" s="49">
        <v>14677.01128303189</v>
      </c>
      <c r="L19" s="49">
        <v>45411.085679999997</v>
      </c>
      <c r="M19" s="49">
        <v>30138.173060503163</v>
      </c>
      <c r="N19" s="49">
        <v>3493.9070078618938</v>
      </c>
      <c r="O19" s="49">
        <v>0</v>
      </c>
      <c r="P19" s="49">
        <f t="shared" si="3"/>
        <v>224239.02806977608</v>
      </c>
      <c r="Q19" s="49"/>
      <c r="R19" s="48">
        <v>1964</v>
      </c>
      <c r="S19" s="50">
        <v>0</v>
      </c>
      <c r="T19" s="50">
        <v>21915.900884271683</v>
      </c>
      <c r="U19" s="50">
        <v>96660.295434309752</v>
      </c>
      <c r="V19" s="50">
        <v>7045.221840042148</v>
      </c>
      <c r="W19" s="50">
        <v>12396.465619497614</v>
      </c>
      <c r="X19" s="50">
        <v>17478.353531981018</v>
      </c>
      <c r="Y19" s="50">
        <v>7469.9778083929605</v>
      </c>
      <c r="Z19" s="50">
        <v>6065.9843552116135</v>
      </c>
      <c r="AA19" s="50">
        <v>11810.412495939576</v>
      </c>
      <c r="AB19" s="50">
        <v>3097.459550497299</v>
      </c>
      <c r="AC19" s="50">
        <v>13961.753626271224</v>
      </c>
      <c r="AD19" s="50">
        <v>20317.631001191276</v>
      </c>
      <c r="AE19" s="50">
        <v>11560.664315041677</v>
      </c>
      <c r="AF19" s="50">
        <v>3056.6008850333769</v>
      </c>
      <c r="AG19" s="51">
        <v>232836.72134768119</v>
      </c>
      <c r="AH19" s="49"/>
      <c r="AI19" s="37">
        <v>1964</v>
      </c>
      <c r="AJ19" s="51">
        <v>0</v>
      </c>
      <c r="AK19" s="51">
        <v>0</v>
      </c>
      <c r="AL19" s="51">
        <v>665.57211688741836</v>
      </c>
      <c r="AM19" s="51">
        <v>4821.3225972958535</v>
      </c>
      <c r="AN19" s="51">
        <v>14273.127268287784</v>
      </c>
      <c r="AO19" s="51">
        <v>30009.022464651986</v>
      </c>
      <c r="AP19" s="51">
        <v>2379.5294942596552</v>
      </c>
      <c r="AQ19" s="51">
        <v>3667.515428240501</v>
      </c>
      <c r="AR19" s="51">
        <v>4475.0190938055466</v>
      </c>
      <c r="AS19" s="51">
        <v>3663.4509327903484</v>
      </c>
      <c r="AT19" s="51">
        <v>3362.4391103561329</v>
      </c>
      <c r="AU19" s="51">
        <v>17571.215907239781</v>
      </c>
      <c r="AV19" s="51">
        <v>10694.211362092157</v>
      </c>
      <c r="AW19" s="51">
        <v>314.92288592356073</v>
      </c>
      <c r="AX19" s="51">
        <v>95897.348661830722</v>
      </c>
      <c r="AZ19" s="49">
        <f t="shared" si="0"/>
        <v>224.23902806977608</v>
      </c>
      <c r="BA19" s="49">
        <f t="shared" si="1"/>
        <v>232.83672134768119</v>
      </c>
      <c r="BB19" s="49">
        <f t="shared" si="2"/>
        <v>95.897348661830719</v>
      </c>
      <c r="BC19" s="49">
        <f t="shared" si="4"/>
        <v>552.97309807928798</v>
      </c>
    </row>
    <row r="20" spans="1:55">
      <c r="A20" s="48">
        <v>1965</v>
      </c>
      <c r="B20" s="49">
        <v>0</v>
      </c>
      <c r="C20" s="49">
        <v>2759.7724207724709</v>
      </c>
      <c r="D20" s="49">
        <v>114410.00486587212</v>
      </c>
      <c r="E20" s="49">
        <v>22113.822562853111</v>
      </c>
      <c r="F20" s="49">
        <v>63269.669678971055</v>
      </c>
      <c r="G20" s="49">
        <v>169.83631204262295</v>
      </c>
      <c r="H20" s="49">
        <v>8757.3322681569516</v>
      </c>
      <c r="I20" s="49">
        <v>7023.3412929516453</v>
      </c>
      <c r="J20" s="49">
        <v>664.20585366740522</v>
      </c>
      <c r="K20" s="49">
        <v>8171.1618595905938</v>
      </c>
      <c r="L20" s="49">
        <v>31406.33484</v>
      </c>
      <c r="M20" s="49">
        <v>18471.124891012634</v>
      </c>
      <c r="N20" s="49">
        <v>32505.859785184653</v>
      </c>
      <c r="O20" s="49">
        <v>3229.0259859976663</v>
      </c>
      <c r="P20" s="49">
        <f t="shared" si="3"/>
        <v>312951.49261707294</v>
      </c>
      <c r="Q20" s="49"/>
      <c r="R20" s="48">
        <v>1965</v>
      </c>
      <c r="S20" s="50">
        <v>0</v>
      </c>
      <c r="T20" s="50">
        <v>24349.936482589561</v>
      </c>
      <c r="U20" s="50">
        <v>98922.321272215457</v>
      </c>
      <c r="V20" s="50">
        <v>6037.9590939250875</v>
      </c>
      <c r="W20" s="50">
        <v>7647.5097743289252</v>
      </c>
      <c r="X20" s="50">
        <v>13490.39700263847</v>
      </c>
      <c r="Y20" s="50">
        <v>3559.011987710775</v>
      </c>
      <c r="Z20" s="50">
        <v>2615.3362842773713</v>
      </c>
      <c r="AA20" s="50">
        <v>3520.7670358902883</v>
      </c>
      <c r="AB20" s="50">
        <v>1459.7117735370123</v>
      </c>
      <c r="AC20" s="50">
        <v>12313.418419689891</v>
      </c>
      <c r="AD20" s="50">
        <v>7770.8205058846079</v>
      </c>
      <c r="AE20" s="50">
        <v>4313.8689968266535</v>
      </c>
      <c r="AF20" s="50">
        <v>2101.4460834575134</v>
      </c>
      <c r="AG20" s="51">
        <v>188102.50471297163</v>
      </c>
      <c r="AH20" s="49"/>
      <c r="AI20" s="37">
        <v>1965</v>
      </c>
      <c r="AJ20" s="51">
        <v>0</v>
      </c>
      <c r="AK20" s="51">
        <v>0</v>
      </c>
      <c r="AL20" s="51">
        <v>819.43808656266742</v>
      </c>
      <c r="AM20" s="51">
        <v>10371.536074912539</v>
      </c>
      <c r="AN20" s="51">
        <v>11364.060717866012</v>
      </c>
      <c r="AO20" s="51">
        <v>125912.93153709755</v>
      </c>
      <c r="AP20" s="51">
        <v>3035.3366861188147</v>
      </c>
      <c r="AQ20" s="51">
        <v>3101.6279230913046</v>
      </c>
      <c r="AR20" s="51">
        <v>6151.6495362877649</v>
      </c>
      <c r="AS20" s="51">
        <v>4354.8809206173328</v>
      </c>
      <c r="AT20" s="51">
        <v>4022.411715465159</v>
      </c>
      <c r="AU20" s="51">
        <v>6751.2410505246435</v>
      </c>
      <c r="AV20" s="51">
        <v>10973.348246057592</v>
      </c>
      <c r="AW20" s="51">
        <v>617.76373879252856</v>
      </c>
      <c r="AX20" s="51">
        <v>187476.22623339394</v>
      </c>
      <c r="AZ20" s="49">
        <f t="shared" si="0"/>
        <v>312.95149261707297</v>
      </c>
      <c r="BA20" s="49">
        <f t="shared" si="1"/>
        <v>188.10250471297164</v>
      </c>
      <c r="BB20" s="49">
        <f t="shared" si="2"/>
        <v>187.47622623339393</v>
      </c>
      <c r="BC20" s="49">
        <f t="shared" si="4"/>
        <v>688.53022356343854</v>
      </c>
    </row>
    <row r="21" spans="1:55">
      <c r="A21" s="48">
        <v>1966</v>
      </c>
      <c r="B21" s="49">
        <v>0</v>
      </c>
      <c r="C21" s="49">
        <v>2676.6224023480686</v>
      </c>
      <c r="D21" s="49">
        <v>67474.608272344864</v>
      </c>
      <c r="E21" s="49">
        <v>1283.1676734118248</v>
      </c>
      <c r="F21" s="49">
        <v>32330.202885026822</v>
      </c>
      <c r="G21" s="49">
        <v>8138.7276651262837</v>
      </c>
      <c r="H21" s="49">
        <v>5116.9580288612278</v>
      </c>
      <c r="I21" s="49">
        <v>23135.771831511469</v>
      </c>
      <c r="J21" s="49">
        <v>9463.86524496319</v>
      </c>
      <c r="K21" s="49">
        <v>11713.328105817278</v>
      </c>
      <c r="L21" s="49">
        <v>59806.923999999999</v>
      </c>
      <c r="M21" s="49">
        <v>39875.312947379061</v>
      </c>
      <c r="N21" s="49">
        <v>11995.427079650823</v>
      </c>
      <c r="O21" s="49">
        <v>0</v>
      </c>
      <c r="P21" s="49">
        <f t="shared" si="3"/>
        <v>273010.91613644088</v>
      </c>
      <c r="Q21" s="49"/>
      <c r="R21" s="48">
        <v>1966</v>
      </c>
      <c r="S21" s="50">
        <v>0</v>
      </c>
      <c r="T21" s="50">
        <v>23093.730619416936</v>
      </c>
      <c r="U21" s="50">
        <v>106650.81743108758</v>
      </c>
      <c r="V21" s="50">
        <v>6078.7731430619733</v>
      </c>
      <c r="W21" s="50">
        <v>8566.5746218262193</v>
      </c>
      <c r="X21" s="50">
        <v>14971.90660286304</v>
      </c>
      <c r="Y21" s="50">
        <v>4752.3616383460894</v>
      </c>
      <c r="Z21" s="50">
        <v>4018.5289464889138</v>
      </c>
      <c r="AA21" s="50">
        <v>5817.7660584166078</v>
      </c>
      <c r="AB21" s="50">
        <v>2565.4148646669055</v>
      </c>
      <c r="AC21" s="50">
        <v>20554.985830978741</v>
      </c>
      <c r="AD21" s="50">
        <v>19205.941011167266</v>
      </c>
      <c r="AE21" s="50">
        <v>9414.0545313825842</v>
      </c>
      <c r="AF21" s="50">
        <v>3695.5494711773927</v>
      </c>
      <c r="AG21" s="51">
        <v>229386.40477088024</v>
      </c>
      <c r="AH21" s="49"/>
      <c r="AI21" s="37">
        <v>1966</v>
      </c>
      <c r="AJ21" s="51">
        <v>0</v>
      </c>
      <c r="AK21" s="51">
        <v>0</v>
      </c>
      <c r="AL21" s="51">
        <v>897.67783663939565</v>
      </c>
      <c r="AM21" s="51">
        <v>8445.2770802659361</v>
      </c>
      <c r="AN21" s="51">
        <v>16754.72162009099</v>
      </c>
      <c r="AO21" s="51">
        <v>58434.82328726483</v>
      </c>
      <c r="AP21" s="51">
        <v>2277.9770442420404</v>
      </c>
      <c r="AQ21" s="51">
        <v>4547.3616614547091</v>
      </c>
      <c r="AR21" s="51">
        <v>7946.6227983677127</v>
      </c>
      <c r="AS21" s="51">
        <v>5208.4699505463395</v>
      </c>
      <c r="AT21" s="51">
        <v>4344.0028734863909</v>
      </c>
      <c r="AU21" s="51">
        <v>9361.4056836870986</v>
      </c>
      <c r="AV21" s="51">
        <v>21201.047364198559</v>
      </c>
      <c r="AW21" s="51">
        <v>950.02373487264288</v>
      </c>
      <c r="AX21" s="51">
        <v>140369.41093511664</v>
      </c>
      <c r="AZ21" s="49">
        <f t="shared" si="0"/>
        <v>273.01091613644087</v>
      </c>
      <c r="BA21" s="49">
        <f t="shared" si="1"/>
        <v>229.38640477088023</v>
      </c>
      <c r="BB21" s="49">
        <f t="shared" si="2"/>
        <v>140.36941093511663</v>
      </c>
      <c r="BC21" s="49">
        <f t="shared" si="4"/>
        <v>642.76673184243771</v>
      </c>
    </row>
    <row r="22" spans="1:55">
      <c r="A22" s="48">
        <v>1967</v>
      </c>
      <c r="B22" s="49">
        <v>0</v>
      </c>
      <c r="C22" s="49">
        <v>5393.5042996115453</v>
      </c>
      <c r="D22" s="49">
        <v>131776.88651818022</v>
      </c>
      <c r="E22" s="49">
        <v>25477.308219346887</v>
      </c>
      <c r="F22" s="49">
        <v>65745.314946139799</v>
      </c>
      <c r="G22" s="49">
        <v>408.23554247711627</v>
      </c>
      <c r="H22" s="49">
        <v>2411.3057062973376</v>
      </c>
      <c r="I22" s="49">
        <v>1246.2041272857023</v>
      </c>
      <c r="J22" s="49">
        <v>2000.696620852593</v>
      </c>
      <c r="K22" s="49">
        <v>9932.8032547101084</v>
      </c>
      <c r="L22" s="49">
        <v>12731.70732</v>
      </c>
      <c r="M22" s="49">
        <v>8201.4457116459416</v>
      </c>
      <c r="N22" s="49">
        <v>14143.256686963674</v>
      </c>
      <c r="O22" s="49">
        <v>2536.5842376820933</v>
      </c>
      <c r="P22" s="49">
        <f t="shared" si="3"/>
        <v>282005.25319119304</v>
      </c>
      <c r="Q22" s="49"/>
      <c r="R22" s="48">
        <v>1967</v>
      </c>
      <c r="S22" s="50">
        <v>0</v>
      </c>
      <c r="T22" s="50">
        <v>26877.519777524351</v>
      </c>
      <c r="U22" s="50">
        <v>90764.104727982878</v>
      </c>
      <c r="V22" s="50">
        <v>2441.2550380213224</v>
      </c>
      <c r="W22" s="50">
        <v>10339.26463620458</v>
      </c>
      <c r="X22" s="50">
        <v>13556.315283911241</v>
      </c>
      <c r="Y22" s="50">
        <v>2473.5627888448025</v>
      </c>
      <c r="Z22" s="50">
        <v>1333.3765845123673</v>
      </c>
      <c r="AA22" s="50">
        <v>4024.438179195351</v>
      </c>
      <c r="AB22" s="50">
        <v>2042.2420261932461</v>
      </c>
      <c r="AC22" s="50">
        <v>17671.827606287992</v>
      </c>
      <c r="AD22" s="50">
        <v>12245.714035542989</v>
      </c>
      <c r="AE22" s="50">
        <v>7317.4445049624019</v>
      </c>
      <c r="AF22" s="50">
        <v>2790.3941168605188</v>
      </c>
      <c r="AG22" s="51">
        <v>193877.45930604404</v>
      </c>
      <c r="AH22" s="49"/>
      <c r="AI22" s="37">
        <v>1967</v>
      </c>
      <c r="AJ22" s="51">
        <v>0</v>
      </c>
      <c r="AK22" s="51">
        <v>0</v>
      </c>
      <c r="AL22" s="51">
        <v>1120.1988456883767</v>
      </c>
      <c r="AM22" s="51">
        <v>11126.332812141814</v>
      </c>
      <c r="AN22" s="51">
        <v>21646.213199336838</v>
      </c>
      <c r="AO22" s="51">
        <v>36125.850475927451</v>
      </c>
      <c r="AP22" s="51">
        <v>2875.1932498695228</v>
      </c>
      <c r="AQ22" s="51">
        <v>3091.0441650534726</v>
      </c>
      <c r="AR22" s="51">
        <v>6366.7927157289041</v>
      </c>
      <c r="AS22" s="51">
        <v>3149.2099460367235</v>
      </c>
      <c r="AT22" s="51">
        <v>3717.7220059207134</v>
      </c>
      <c r="AU22" s="51">
        <v>12066.131898496957</v>
      </c>
      <c r="AV22" s="51">
        <v>20909.478953837497</v>
      </c>
      <c r="AW22" s="51">
        <v>1265.9821116484213</v>
      </c>
      <c r="AX22" s="51">
        <v>123460.1503796867</v>
      </c>
      <c r="AZ22" s="49">
        <f t="shared" si="0"/>
        <v>282.00525319119305</v>
      </c>
      <c r="BA22" s="49">
        <f t="shared" si="1"/>
        <v>193.87745930604405</v>
      </c>
      <c r="BB22" s="49">
        <f t="shared" si="2"/>
        <v>123.46015037968671</v>
      </c>
      <c r="BC22" s="49">
        <f t="shared" si="4"/>
        <v>599.34286287692385</v>
      </c>
    </row>
    <row r="23" spans="1:55">
      <c r="A23" s="48">
        <v>1968</v>
      </c>
      <c r="B23" s="49">
        <v>0</v>
      </c>
      <c r="C23" s="49">
        <v>3666.0972873541336</v>
      </c>
      <c r="D23" s="49">
        <v>72415.912581568322</v>
      </c>
      <c r="E23" s="49">
        <v>2479.5990080923712</v>
      </c>
      <c r="F23" s="49">
        <v>25194.368410333893</v>
      </c>
      <c r="G23" s="49">
        <v>12841.250137229856</v>
      </c>
      <c r="H23" s="49">
        <v>7186.3740857375606</v>
      </c>
      <c r="I23" s="49">
        <v>18088.424802640333</v>
      </c>
      <c r="J23" s="49">
        <v>9453.5260492688176</v>
      </c>
      <c r="K23" s="49">
        <v>8768.5748576998121</v>
      </c>
      <c r="L23" s="49">
        <v>50051.825999999994</v>
      </c>
      <c r="M23" s="49">
        <v>40369.315801465178</v>
      </c>
      <c r="N23" s="49">
        <v>9037.8363768287491</v>
      </c>
      <c r="O23" s="49">
        <v>0</v>
      </c>
      <c r="P23" s="49">
        <f t="shared" si="3"/>
        <v>259553.10539821902</v>
      </c>
      <c r="Q23" s="49"/>
      <c r="R23" s="48">
        <v>1968</v>
      </c>
      <c r="S23" s="50">
        <v>0</v>
      </c>
      <c r="T23" s="50">
        <v>17390.084289493607</v>
      </c>
      <c r="U23" s="50">
        <v>58629.38912915485</v>
      </c>
      <c r="V23" s="50">
        <v>2252.8754154033259</v>
      </c>
      <c r="W23" s="50">
        <v>6105.3755766122249</v>
      </c>
      <c r="X23" s="50">
        <v>13991.276205354861</v>
      </c>
      <c r="Y23" s="50">
        <v>3636.7315641175205</v>
      </c>
      <c r="Z23" s="50">
        <v>3238.6894455389315</v>
      </c>
      <c r="AA23" s="50">
        <v>9836.0021985248495</v>
      </c>
      <c r="AB23" s="50">
        <v>1839.1513996226713</v>
      </c>
      <c r="AC23" s="50">
        <v>19270.940284520948</v>
      </c>
      <c r="AD23" s="50">
        <v>24511.460252692876</v>
      </c>
      <c r="AE23" s="50">
        <v>22444.030623151855</v>
      </c>
      <c r="AF23" s="50">
        <v>2911.3657390218523</v>
      </c>
      <c r="AG23" s="51">
        <v>186057.37212321037</v>
      </c>
      <c r="AH23" s="49"/>
      <c r="AI23" s="37">
        <v>1968</v>
      </c>
      <c r="AJ23" s="51">
        <v>0</v>
      </c>
      <c r="AK23" s="51">
        <v>0</v>
      </c>
      <c r="AL23" s="51">
        <v>782.38603167291149</v>
      </c>
      <c r="AM23" s="51">
        <v>2545.1949288452411</v>
      </c>
      <c r="AN23" s="51">
        <v>18517.237158415246</v>
      </c>
      <c r="AO23" s="51">
        <v>26148.90173202338</v>
      </c>
      <c r="AP23" s="51">
        <v>5144.9430436278099</v>
      </c>
      <c r="AQ23" s="51">
        <v>5322.6253662374711</v>
      </c>
      <c r="AR23" s="51">
        <v>5538.149397054397</v>
      </c>
      <c r="AS23" s="51">
        <v>3876.2746098898269</v>
      </c>
      <c r="AT23" s="51">
        <v>3534.7628755244541</v>
      </c>
      <c r="AU23" s="51">
        <v>23664.83113366324</v>
      </c>
      <c r="AV23" s="51">
        <v>28416.508586125903</v>
      </c>
      <c r="AW23" s="51">
        <v>555.1322890150326</v>
      </c>
      <c r="AX23" s="51">
        <v>124046.94715209492</v>
      </c>
      <c r="AZ23" s="49">
        <f t="shared" si="0"/>
        <v>259.55310539821903</v>
      </c>
      <c r="BA23" s="49">
        <f t="shared" si="1"/>
        <v>186.05737212321037</v>
      </c>
      <c r="BB23" s="49">
        <f t="shared" si="2"/>
        <v>124.04694715209492</v>
      </c>
      <c r="BC23" s="49">
        <f t="shared" si="4"/>
        <v>569.65742467352425</v>
      </c>
    </row>
    <row r="24" spans="1:55">
      <c r="A24" s="48">
        <v>1969</v>
      </c>
      <c r="B24" s="49">
        <v>0</v>
      </c>
      <c r="C24" s="49">
        <v>4483.3248906325834</v>
      </c>
      <c r="D24" s="49">
        <v>166997.08032719279</v>
      </c>
      <c r="E24" s="49">
        <v>18126.180661916722</v>
      </c>
      <c r="F24" s="49">
        <v>54502.895053231863</v>
      </c>
      <c r="G24" s="49">
        <v>1085.6337222442451</v>
      </c>
      <c r="H24" s="49">
        <v>12729.644941185587</v>
      </c>
      <c r="I24" s="49">
        <v>26921.342261548602</v>
      </c>
      <c r="J24" s="49">
        <v>1221.7669853445016</v>
      </c>
      <c r="K24" s="49">
        <v>11268.806394649713</v>
      </c>
      <c r="L24" s="49">
        <v>22034.691900000002</v>
      </c>
      <c r="M24" s="49">
        <v>9579.033549747699</v>
      </c>
      <c r="N24" s="49">
        <v>29174.580595896212</v>
      </c>
      <c r="O24" s="49">
        <v>1165.2664508324324</v>
      </c>
      <c r="P24" s="49">
        <f t="shared" si="3"/>
        <v>359290.24773442303</v>
      </c>
      <c r="Q24" s="49"/>
      <c r="R24" s="48">
        <v>1969</v>
      </c>
      <c r="S24" s="50">
        <v>0</v>
      </c>
      <c r="T24" s="50">
        <v>26578.757566858054</v>
      </c>
      <c r="U24" s="50">
        <v>40182.436249772029</v>
      </c>
      <c r="V24" s="50">
        <v>3051.8004362840334</v>
      </c>
      <c r="W24" s="50">
        <v>7280.9375219467865</v>
      </c>
      <c r="X24" s="50">
        <v>13247.555254210874</v>
      </c>
      <c r="Y24" s="50">
        <v>1948.0023776225657</v>
      </c>
      <c r="Z24" s="50">
        <v>2130.8306630684629</v>
      </c>
      <c r="AA24" s="50">
        <v>3387.849315054249</v>
      </c>
      <c r="AB24" s="50">
        <v>1804.3856630582766</v>
      </c>
      <c r="AC24" s="50">
        <v>6029.4986983313092</v>
      </c>
      <c r="AD24" s="50">
        <v>7973.3387533500691</v>
      </c>
      <c r="AE24" s="50">
        <v>14487.781513055468</v>
      </c>
      <c r="AF24" s="50">
        <v>1893.9272411696631</v>
      </c>
      <c r="AG24" s="51">
        <v>129997.10125378185</v>
      </c>
      <c r="AH24" s="49"/>
      <c r="AI24" s="37">
        <v>1969</v>
      </c>
      <c r="AJ24" s="51">
        <v>0</v>
      </c>
      <c r="AK24" s="51">
        <v>0</v>
      </c>
      <c r="AL24" s="51">
        <v>679.13440653458485</v>
      </c>
      <c r="AM24" s="51">
        <v>1969.7123728360045</v>
      </c>
      <c r="AN24" s="51">
        <v>17327.894178492377</v>
      </c>
      <c r="AO24" s="51">
        <v>56205.591499572532</v>
      </c>
      <c r="AP24" s="51">
        <v>2857.8542522314392</v>
      </c>
      <c r="AQ24" s="51">
        <v>4486.4844630648286</v>
      </c>
      <c r="AR24" s="51">
        <v>3843.6849929731125</v>
      </c>
      <c r="AS24" s="51">
        <v>4950.2838119046528</v>
      </c>
      <c r="AT24" s="51">
        <v>2856.1198513146805</v>
      </c>
      <c r="AU24" s="51">
        <v>8090.8706860064394</v>
      </c>
      <c r="AV24" s="51">
        <v>15578.2748417448</v>
      </c>
      <c r="AW24" s="51">
        <v>987.96461727434996</v>
      </c>
      <c r="AX24" s="51">
        <v>119833.8699739498</v>
      </c>
      <c r="AZ24" s="49">
        <f t="shared" si="0"/>
        <v>359.29024773442302</v>
      </c>
      <c r="BA24" s="49">
        <f t="shared" si="1"/>
        <v>129.99710125378184</v>
      </c>
      <c r="BB24" s="49">
        <f t="shared" si="2"/>
        <v>119.8338699739498</v>
      </c>
      <c r="BC24" s="49">
        <f t="shared" si="4"/>
        <v>609.12121896215467</v>
      </c>
    </row>
    <row r="25" spans="1:55">
      <c r="A25" s="48">
        <v>1970</v>
      </c>
      <c r="B25" s="49">
        <v>0</v>
      </c>
      <c r="C25" s="49">
        <v>7159.7996487666705</v>
      </c>
      <c r="D25" s="49">
        <v>45173.815947195646</v>
      </c>
      <c r="E25" s="49">
        <v>767.80630064515299</v>
      </c>
      <c r="F25" s="49">
        <v>35459.912019200674</v>
      </c>
      <c r="G25" s="49">
        <v>3202.4686178620486</v>
      </c>
      <c r="H25" s="49">
        <v>8642.7671714962635</v>
      </c>
      <c r="I25" s="49">
        <v>26702.89959306578</v>
      </c>
      <c r="J25" s="49">
        <v>3747.4774858966471</v>
      </c>
      <c r="K25" s="49">
        <v>9460.7817433489272</v>
      </c>
      <c r="L25" s="49">
        <v>31798.708439999999</v>
      </c>
      <c r="M25" s="49">
        <v>31375.186403419819</v>
      </c>
      <c r="N25" s="49">
        <v>8665.1492665635469</v>
      </c>
      <c r="O25" s="49">
        <v>0</v>
      </c>
      <c r="P25" s="49">
        <f t="shared" si="3"/>
        <v>212156.7726374612</v>
      </c>
      <c r="Q25" s="49"/>
      <c r="R25" s="48">
        <v>1970</v>
      </c>
      <c r="S25" s="50">
        <v>0</v>
      </c>
      <c r="T25" s="50">
        <v>30523.484797420391</v>
      </c>
      <c r="U25" s="50">
        <v>73137.821176684447</v>
      </c>
      <c r="V25" s="50">
        <v>6506.9477268431019</v>
      </c>
      <c r="W25" s="50">
        <v>6762.4407127195782</v>
      </c>
      <c r="X25" s="50">
        <v>19464.592002369587</v>
      </c>
      <c r="Y25" s="50">
        <v>5526.3887237229819</v>
      </c>
      <c r="Z25" s="50">
        <v>3157.0839002345865</v>
      </c>
      <c r="AA25" s="50">
        <v>7330.6903402593471</v>
      </c>
      <c r="AB25" s="50">
        <v>1145.5981742151855</v>
      </c>
      <c r="AC25" s="50">
        <v>17419.518655247648</v>
      </c>
      <c r="AD25" s="50">
        <v>17941.013612729414</v>
      </c>
      <c r="AE25" s="50">
        <v>26007.944565547194</v>
      </c>
      <c r="AF25" s="50">
        <v>3170.3751065555339</v>
      </c>
      <c r="AG25" s="51">
        <v>218093.89949454894</v>
      </c>
      <c r="AH25" s="49"/>
      <c r="AI25" s="37">
        <v>1970</v>
      </c>
      <c r="AJ25" s="51">
        <v>0</v>
      </c>
      <c r="AK25" s="51">
        <v>0</v>
      </c>
      <c r="AL25" s="51">
        <v>684.49041612584756</v>
      </c>
      <c r="AM25" s="51">
        <v>3015.5913826294159</v>
      </c>
      <c r="AN25" s="51">
        <v>16855.13233091342</v>
      </c>
      <c r="AO25" s="51">
        <v>108853.33204418607</v>
      </c>
      <c r="AP25" s="51">
        <v>7053.4617230826643</v>
      </c>
      <c r="AQ25" s="51">
        <v>5896.5296658819725</v>
      </c>
      <c r="AR25" s="51">
        <v>3985.0682412290712</v>
      </c>
      <c r="AS25" s="51">
        <v>5716.4471253666061</v>
      </c>
      <c r="AT25" s="51">
        <v>2591.7920326380977</v>
      </c>
      <c r="AU25" s="51">
        <v>6669.3068430076473</v>
      </c>
      <c r="AV25" s="51">
        <v>25818.870291677438</v>
      </c>
      <c r="AW25" s="51">
        <v>892.82280764950769</v>
      </c>
      <c r="AX25" s="51">
        <v>188032.84490438778</v>
      </c>
      <c r="AZ25" s="49">
        <f t="shared" si="0"/>
        <v>212.15677263746119</v>
      </c>
      <c r="BA25" s="49">
        <f t="shared" si="1"/>
        <v>218.09389949454894</v>
      </c>
      <c r="BB25" s="49">
        <f t="shared" si="2"/>
        <v>188.03284490438779</v>
      </c>
      <c r="BC25" s="49">
        <f t="shared" si="4"/>
        <v>618.28351703639782</v>
      </c>
    </row>
    <row r="26" spans="1:55">
      <c r="A26" s="48">
        <v>1971</v>
      </c>
      <c r="B26" s="49">
        <v>0</v>
      </c>
      <c r="C26" s="49">
        <v>9661.5444833805414</v>
      </c>
      <c r="D26" s="49">
        <v>144381.09563540726</v>
      </c>
      <c r="E26" s="49">
        <v>19356.853941678273</v>
      </c>
      <c r="F26" s="49">
        <v>43021.999144318725</v>
      </c>
      <c r="G26" s="49">
        <v>157.5762583637767</v>
      </c>
      <c r="H26" s="49">
        <v>5996.1266931266446</v>
      </c>
      <c r="I26" s="49">
        <v>9208.3472877474251</v>
      </c>
      <c r="J26" s="49">
        <v>1760.6384395206308</v>
      </c>
      <c r="K26" s="49">
        <v>17474.82376830807</v>
      </c>
      <c r="L26" s="49">
        <v>31538.115839999995</v>
      </c>
      <c r="M26" s="49">
        <v>11768.182152406212</v>
      </c>
      <c r="N26" s="49">
        <v>20911.142805448668</v>
      </c>
      <c r="O26" s="49">
        <v>2556.8695801679328</v>
      </c>
      <c r="P26" s="49">
        <f t="shared" si="3"/>
        <v>317793.31602987414</v>
      </c>
      <c r="Q26" s="49"/>
      <c r="R26" s="48">
        <v>1971</v>
      </c>
      <c r="S26" s="50">
        <v>0</v>
      </c>
      <c r="T26" s="50">
        <v>44393.624209517773</v>
      </c>
      <c r="U26" s="50">
        <v>57219.646461998302</v>
      </c>
      <c r="V26" s="50">
        <v>2170.0676574032132</v>
      </c>
      <c r="W26" s="50">
        <v>5259.6484989808423</v>
      </c>
      <c r="X26" s="50">
        <v>17383.763652645284</v>
      </c>
      <c r="Y26" s="50">
        <v>7410.4471858786437</v>
      </c>
      <c r="Z26" s="50">
        <v>5612.8998218216084</v>
      </c>
      <c r="AA26" s="50">
        <v>4102.9464791296077</v>
      </c>
      <c r="AB26" s="50">
        <v>2576.0329915779225</v>
      </c>
      <c r="AC26" s="50">
        <v>16323.780384948239</v>
      </c>
      <c r="AD26" s="50">
        <v>9355.9131372659958</v>
      </c>
      <c r="AE26" s="50">
        <v>8656.3851952488931</v>
      </c>
      <c r="AF26" s="50">
        <v>1506.7786551736717</v>
      </c>
      <c r="AG26" s="51">
        <v>181971.93433159002</v>
      </c>
      <c r="AH26" s="49"/>
      <c r="AI26" s="37">
        <v>1971</v>
      </c>
      <c r="AJ26" s="51">
        <v>0</v>
      </c>
      <c r="AK26" s="51">
        <v>0</v>
      </c>
      <c r="AL26" s="51">
        <v>593.0707812445728</v>
      </c>
      <c r="AM26" s="51">
        <v>5191.1514603779315</v>
      </c>
      <c r="AN26" s="51">
        <v>10926.576039370844</v>
      </c>
      <c r="AO26" s="51">
        <v>53529.388891085451</v>
      </c>
      <c r="AP26" s="51">
        <v>6769.8249171330881</v>
      </c>
      <c r="AQ26" s="51">
        <v>4207.8293339403835</v>
      </c>
      <c r="AR26" s="51">
        <v>3841.6448842936011</v>
      </c>
      <c r="AS26" s="51">
        <v>4147.5628637496866</v>
      </c>
      <c r="AT26" s="51">
        <v>2416.3436016025485</v>
      </c>
      <c r="AU26" s="51">
        <v>10957.522705659945</v>
      </c>
      <c r="AV26" s="51">
        <v>77310.51913192778</v>
      </c>
      <c r="AW26" s="51">
        <v>1890.3030402951645</v>
      </c>
      <c r="AX26" s="51">
        <v>181781.73765068103</v>
      </c>
      <c r="AZ26" s="49">
        <f t="shared" si="0"/>
        <v>317.79331602987412</v>
      </c>
      <c r="BA26" s="49">
        <f t="shared" si="1"/>
        <v>181.97193433159001</v>
      </c>
      <c r="BB26" s="49">
        <f t="shared" si="2"/>
        <v>181.78173765068104</v>
      </c>
      <c r="BC26" s="49">
        <f t="shared" si="4"/>
        <v>681.54698801214522</v>
      </c>
    </row>
    <row r="27" spans="1:55">
      <c r="A27" s="48">
        <v>1972</v>
      </c>
      <c r="B27" s="49">
        <v>0</v>
      </c>
      <c r="C27" s="49">
        <v>2354.8342238863534</v>
      </c>
      <c r="D27" s="49">
        <v>83480.309564241717</v>
      </c>
      <c r="E27" s="49">
        <v>4042.8719138856131</v>
      </c>
      <c r="F27" s="49">
        <v>18485.29918330735</v>
      </c>
      <c r="G27" s="49">
        <v>836.1311344772331</v>
      </c>
      <c r="H27" s="49">
        <v>618.61754237268781</v>
      </c>
      <c r="I27" s="49">
        <v>7320.9571910832083</v>
      </c>
      <c r="J27" s="49">
        <v>3357.0847296473721</v>
      </c>
      <c r="K27" s="49">
        <v>3702.1272201189549</v>
      </c>
      <c r="L27" s="49">
        <v>29541.153179999998</v>
      </c>
      <c r="M27" s="49">
        <v>31126.323373816125</v>
      </c>
      <c r="N27" s="49">
        <v>2341.8683919577074</v>
      </c>
      <c r="O27" s="49">
        <v>0</v>
      </c>
      <c r="P27" s="49">
        <f t="shared" si="3"/>
        <v>187207.57764879431</v>
      </c>
      <c r="Q27" s="49"/>
      <c r="R27" s="48">
        <v>1972</v>
      </c>
      <c r="S27" s="50">
        <v>0</v>
      </c>
      <c r="T27" s="50">
        <v>42635.30278756543</v>
      </c>
      <c r="U27" s="50">
        <v>62809.37077411919</v>
      </c>
      <c r="V27" s="50">
        <v>1767.0399479931341</v>
      </c>
      <c r="W27" s="50">
        <v>6698.9913855067725</v>
      </c>
      <c r="X27" s="50">
        <v>16777.489859571087</v>
      </c>
      <c r="Y27" s="50">
        <v>3361.5705707686679</v>
      </c>
      <c r="Z27" s="50">
        <v>5131.7628228614503</v>
      </c>
      <c r="AA27" s="50">
        <v>6141.4111488729905</v>
      </c>
      <c r="AB27" s="50">
        <v>2204.1875876290092</v>
      </c>
      <c r="AC27" s="50">
        <v>21856.062209719836</v>
      </c>
      <c r="AD27" s="50">
        <v>20089.82572449456</v>
      </c>
      <c r="AE27" s="50">
        <v>44371.112493863344</v>
      </c>
      <c r="AF27" s="50">
        <v>4231.3972498837556</v>
      </c>
      <c r="AG27" s="51">
        <v>238075.52456284923</v>
      </c>
      <c r="AH27" s="49"/>
      <c r="AI27" s="37">
        <v>1972</v>
      </c>
      <c r="AJ27" s="51">
        <v>0</v>
      </c>
      <c r="AK27" s="51">
        <v>0</v>
      </c>
      <c r="AL27" s="51">
        <v>571.76911124698506</v>
      </c>
      <c r="AM27" s="51">
        <v>5003.2381825726561</v>
      </c>
      <c r="AN27" s="51">
        <v>10503.306989230252</v>
      </c>
      <c r="AO27" s="51">
        <v>22019.508748443881</v>
      </c>
      <c r="AP27" s="51">
        <v>2927.2719215768748</v>
      </c>
      <c r="AQ27" s="51">
        <v>2813.5488772161743</v>
      </c>
      <c r="AR27" s="51">
        <v>4714.3918327383089</v>
      </c>
      <c r="AS27" s="51">
        <v>4910.9486682464767</v>
      </c>
      <c r="AT27" s="51">
        <v>2036.6840999999999</v>
      </c>
      <c r="AU27" s="51">
        <v>8687.1296865574022</v>
      </c>
      <c r="AV27" s="51">
        <v>20050.656699218278</v>
      </c>
      <c r="AW27" s="51">
        <v>1350.535373956857</v>
      </c>
      <c r="AX27" s="51">
        <v>85588.990191004137</v>
      </c>
      <c r="AZ27" s="49">
        <f t="shared" si="0"/>
        <v>187.20757764879431</v>
      </c>
      <c r="BA27" s="49">
        <f t="shared" si="1"/>
        <v>238.07552456284924</v>
      </c>
      <c r="BB27" s="49">
        <f t="shared" si="2"/>
        <v>85.588990191004143</v>
      </c>
      <c r="BC27" s="49">
        <f t="shared" si="4"/>
        <v>510.8720924026477</v>
      </c>
    </row>
    <row r="28" spans="1:55">
      <c r="A28" s="48">
        <v>1973</v>
      </c>
      <c r="B28" s="49">
        <v>0</v>
      </c>
      <c r="C28" s="49">
        <v>6952.7307959518248</v>
      </c>
      <c r="D28" s="49">
        <v>110152.82251153521</v>
      </c>
      <c r="E28" s="49">
        <v>13350.259585844185</v>
      </c>
      <c r="F28" s="49">
        <v>25118.192643986589</v>
      </c>
      <c r="G28" s="49">
        <v>524.50737018249254</v>
      </c>
      <c r="H28" s="49">
        <v>823.34463568304125</v>
      </c>
      <c r="I28" s="49">
        <v>2158.7259475828391</v>
      </c>
      <c r="J28" s="49">
        <v>2612.2039166828886</v>
      </c>
      <c r="K28" s="49">
        <v>9927.7764834399313</v>
      </c>
      <c r="L28" s="49">
        <v>23722.620650000001</v>
      </c>
      <c r="M28" s="49">
        <v>11402.347309953067</v>
      </c>
      <c r="N28" s="49">
        <v>16716.6815663085</v>
      </c>
      <c r="O28" s="49">
        <v>1939.9835670052018</v>
      </c>
      <c r="P28" s="49">
        <f t="shared" si="3"/>
        <v>225402.19698415574</v>
      </c>
      <c r="Q28" s="49"/>
      <c r="R28" s="48">
        <v>1973</v>
      </c>
      <c r="S28" s="50">
        <v>0</v>
      </c>
      <c r="T28" s="50">
        <v>49265.700350834602</v>
      </c>
      <c r="U28" s="50">
        <v>50900.920128110592</v>
      </c>
      <c r="V28" s="50">
        <v>1128.4728275093553</v>
      </c>
      <c r="W28" s="50">
        <v>6388.9308192853259</v>
      </c>
      <c r="X28" s="50">
        <v>23090.018509852915</v>
      </c>
      <c r="Y28" s="50">
        <v>2296.3256304846327</v>
      </c>
      <c r="Z28" s="50">
        <v>2419.8382616831595</v>
      </c>
      <c r="AA28" s="50">
        <v>7922.3886640595429</v>
      </c>
      <c r="AB28" s="50">
        <v>6916.4175363645218</v>
      </c>
      <c r="AC28" s="50">
        <v>19498.467582578916</v>
      </c>
      <c r="AD28" s="50">
        <v>24691.993965026519</v>
      </c>
      <c r="AE28" s="50">
        <v>42082.278854725722</v>
      </c>
      <c r="AF28" s="50">
        <v>3029.4745495921316</v>
      </c>
      <c r="AG28" s="51">
        <v>239631.22768010793</v>
      </c>
      <c r="AH28" s="49"/>
      <c r="AI28" s="37">
        <v>1973</v>
      </c>
      <c r="AJ28" s="51">
        <v>0</v>
      </c>
      <c r="AK28" s="51">
        <v>0</v>
      </c>
      <c r="AL28" s="51">
        <v>552.79355322917741</v>
      </c>
      <c r="AM28" s="51">
        <v>3538.6210769394702</v>
      </c>
      <c r="AN28" s="51">
        <v>11399.184010764486</v>
      </c>
      <c r="AO28" s="51">
        <v>14249.060384313076</v>
      </c>
      <c r="AP28" s="51">
        <v>6185.4078314792669</v>
      </c>
      <c r="AQ28" s="51">
        <v>3120.5187391195677</v>
      </c>
      <c r="AR28" s="51">
        <v>4645.1799117223827</v>
      </c>
      <c r="AS28" s="51">
        <v>3495.3928397529044</v>
      </c>
      <c r="AT28" s="51">
        <v>2842.0368699999999</v>
      </c>
      <c r="AU28" s="51">
        <v>25101.138864877536</v>
      </c>
      <c r="AV28" s="51">
        <v>25911.854795634852</v>
      </c>
      <c r="AW28" s="51">
        <v>1754.1212288752097</v>
      </c>
      <c r="AX28" s="51">
        <v>102795.31010670793</v>
      </c>
      <c r="AZ28" s="49">
        <f t="shared" si="0"/>
        <v>225.40219698415575</v>
      </c>
      <c r="BA28" s="49">
        <f t="shared" si="1"/>
        <v>239.63122768010794</v>
      </c>
      <c r="BB28" s="49">
        <f t="shared" si="2"/>
        <v>102.79531010670793</v>
      </c>
      <c r="BC28" s="49">
        <f t="shared" si="4"/>
        <v>567.82873477097155</v>
      </c>
    </row>
    <row r="29" spans="1:55">
      <c r="A29" s="48">
        <v>1974</v>
      </c>
      <c r="B29" s="49">
        <v>0</v>
      </c>
      <c r="C29" s="49">
        <v>3163.1543288769844</v>
      </c>
      <c r="D29" s="49">
        <v>89657.465013171473</v>
      </c>
      <c r="E29" s="49">
        <v>4222.35377591821</v>
      </c>
      <c r="F29" s="49">
        <v>24869.547207817359</v>
      </c>
      <c r="G29" s="49">
        <v>7323.0986404079595</v>
      </c>
      <c r="H29" s="49">
        <v>1682.7687755654958</v>
      </c>
      <c r="I29" s="49">
        <v>9590.0134770979239</v>
      </c>
      <c r="J29" s="49">
        <v>2557.5696354294773</v>
      </c>
      <c r="K29" s="49">
        <v>6186.8567083519501</v>
      </c>
      <c r="L29" s="49">
        <v>22337.937270000002</v>
      </c>
      <c r="M29" s="49">
        <v>18734.456691938769</v>
      </c>
      <c r="N29" s="49">
        <v>7486.5144714081071</v>
      </c>
      <c r="O29" s="49">
        <v>0</v>
      </c>
      <c r="P29" s="49">
        <f t="shared" si="3"/>
        <v>197811.7359959837</v>
      </c>
      <c r="Q29" s="49"/>
      <c r="R29" s="48">
        <v>1974</v>
      </c>
      <c r="S29" s="50">
        <v>0</v>
      </c>
      <c r="T29" s="50">
        <v>63448.771046085698</v>
      </c>
      <c r="U29" s="50">
        <v>55689.700530631046</v>
      </c>
      <c r="V29" s="50">
        <v>2998.5673204921791</v>
      </c>
      <c r="W29" s="50">
        <v>6155.5841385387021</v>
      </c>
      <c r="X29" s="50">
        <v>25349.775413239047</v>
      </c>
      <c r="Y29" s="50">
        <v>2834.9176017473683</v>
      </c>
      <c r="Z29" s="50">
        <v>1405.3089766316234</v>
      </c>
      <c r="AA29" s="50">
        <v>4544.6723680696796</v>
      </c>
      <c r="AB29" s="50">
        <v>1795.5906825048962</v>
      </c>
      <c r="AC29" s="50">
        <v>18230.407121173346</v>
      </c>
      <c r="AD29" s="50">
        <v>18221.850126371828</v>
      </c>
      <c r="AE29" s="50">
        <v>13801.277976756663</v>
      </c>
      <c r="AF29" s="50">
        <v>4031.5962794722041</v>
      </c>
      <c r="AG29" s="51">
        <v>218508.01958171427</v>
      </c>
      <c r="AH29" s="49"/>
      <c r="AI29" s="37">
        <v>1974</v>
      </c>
      <c r="AJ29" s="51">
        <v>0</v>
      </c>
      <c r="AK29" s="51">
        <v>0</v>
      </c>
      <c r="AL29" s="51">
        <v>1550.9217479564466</v>
      </c>
      <c r="AM29" s="51">
        <v>8680.7440750220921</v>
      </c>
      <c r="AN29" s="51">
        <v>2973.1107395665031</v>
      </c>
      <c r="AO29" s="51">
        <v>33402.827945184486</v>
      </c>
      <c r="AP29" s="51">
        <v>4578.0498898989017</v>
      </c>
      <c r="AQ29" s="51">
        <v>3876.9052533568079</v>
      </c>
      <c r="AR29" s="51">
        <v>3192.6490725304789</v>
      </c>
      <c r="AS29" s="51">
        <v>4114.1363918152156</v>
      </c>
      <c r="AT29" s="51">
        <v>2949.4014799999995</v>
      </c>
      <c r="AU29" s="51">
        <v>15971.349986662337</v>
      </c>
      <c r="AV29" s="51">
        <v>36184.310748120595</v>
      </c>
      <c r="AW29" s="51">
        <v>720.35477587579612</v>
      </c>
      <c r="AX29" s="51">
        <v>118194.76210598965</v>
      </c>
      <c r="AZ29" s="49">
        <f t="shared" si="0"/>
        <v>197.8117359959837</v>
      </c>
      <c r="BA29" s="49">
        <f t="shared" si="1"/>
        <v>218.50801958171428</v>
      </c>
      <c r="BB29" s="49">
        <f t="shared" si="2"/>
        <v>118.19476210598965</v>
      </c>
      <c r="BC29" s="49">
        <f t="shared" si="4"/>
        <v>534.51451768368759</v>
      </c>
    </row>
    <row r="30" spans="1:55">
      <c r="A30" s="48">
        <v>1975</v>
      </c>
      <c r="B30" s="49">
        <v>0</v>
      </c>
      <c r="C30" s="49">
        <v>6367.0071326654706</v>
      </c>
      <c r="D30" s="49">
        <v>119615.7187906297</v>
      </c>
      <c r="E30" s="49">
        <v>47843.860761566175</v>
      </c>
      <c r="F30" s="49">
        <v>57266.647277483491</v>
      </c>
      <c r="G30" s="49">
        <v>380.23968640618267</v>
      </c>
      <c r="H30" s="49">
        <v>2112.0263109563825</v>
      </c>
      <c r="I30" s="49">
        <v>7960.2598478259661</v>
      </c>
      <c r="J30" s="49">
        <v>5485.1069580010617</v>
      </c>
      <c r="K30" s="49">
        <v>15449.321459239976</v>
      </c>
      <c r="L30" s="49">
        <v>22584.278080000004</v>
      </c>
      <c r="M30" s="49">
        <v>14666.249996315413</v>
      </c>
      <c r="N30" s="49">
        <v>27957.407799222976</v>
      </c>
      <c r="O30" s="49">
        <v>1209.1842820622071</v>
      </c>
      <c r="P30" s="49">
        <f t="shared" si="3"/>
        <v>328897.30838237505</v>
      </c>
      <c r="Q30" s="49"/>
      <c r="R30" s="48">
        <v>1975</v>
      </c>
      <c r="S30" s="50">
        <v>0</v>
      </c>
      <c r="T30" s="50">
        <v>89179.489811956038</v>
      </c>
      <c r="U30" s="50">
        <v>41886.758278166322</v>
      </c>
      <c r="V30" s="50">
        <v>506.53521012140391</v>
      </c>
      <c r="W30" s="50">
        <v>5297.0564448130845</v>
      </c>
      <c r="X30" s="50">
        <v>30487.922164177562</v>
      </c>
      <c r="Y30" s="50">
        <v>1672.0061656070616</v>
      </c>
      <c r="Z30" s="50">
        <v>879.64643957218243</v>
      </c>
      <c r="AA30" s="50">
        <v>8329.983471539932</v>
      </c>
      <c r="AB30" s="50">
        <v>646.46534528098107</v>
      </c>
      <c r="AC30" s="50">
        <v>10319.311508294833</v>
      </c>
      <c r="AD30" s="50">
        <v>5571.6556446570594</v>
      </c>
      <c r="AE30" s="50">
        <v>11186.619923188575</v>
      </c>
      <c r="AF30" s="50">
        <v>1287.4928373382625</v>
      </c>
      <c r="AG30" s="51">
        <v>207250.9432447133</v>
      </c>
      <c r="AH30" s="49"/>
      <c r="AI30" s="37">
        <v>1975</v>
      </c>
      <c r="AJ30" s="51">
        <v>0</v>
      </c>
      <c r="AK30" s="51">
        <v>0</v>
      </c>
      <c r="AL30" s="51">
        <v>509.81845877191887</v>
      </c>
      <c r="AM30" s="51">
        <v>3708.195967500757</v>
      </c>
      <c r="AN30" s="51">
        <v>10079.092160404891</v>
      </c>
      <c r="AO30" s="51">
        <v>65899.816795781939</v>
      </c>
      <c r="AP30" s="51">
        <v>3106.975776523177</v>
      </c>
      <c r="AQ30" s="51">
        <v>2532.3817882803892</v>
      </c>
      <c r="AR30" s="51">
        <v>3946.9583818741926</v>
      </c>
      <c r="AS30" s="51">
        <v>3237.2399679616706</v>
      </c>
      <c r="AT30" s="51">
        <v>2375.2196999999996</v>
      </c>
      <c r="AU30" s="51">
        <v>9193.4150768049785</v>
      </c>
      <c r="AV30" s="51">
        <v>10578.186256363218</v>
      </c>
      <c r="AW30" s="51">
        <v>645.64312226816298</v>
      </c>
      <c r="AX30" s="51">
        <v>115812.94345253527</v>
      </c>
      <c r="AZ30" s="49">
        <f t="shared" si="0"/>
        <v>328.89730838237506</v>
      </c>
      <c r="BA30" s="49">
        <f t="shared" si="1"/>
        <v>207.25094324471331</v>
      </c>
      <c r="BB30" s="49">
        <f t="shared" si="2"/>
        <v>115.81294345253527</v>
      </c>
      <c r="BC30" s="49">
        <f t="shared" si="4"/>
        <v>651.96119507962362</v>
      </c>
    </row>
    <row r="31" spans="1:55">
      <c r="A31" s="48">
        <v>1976</v>
      </c>
      <c r="B31" s="49">
        <v>0</v>
      </c>
      <c r="C31" s="49">
        <v>4044.1804629552944</v>
      </c>
      <c r="D31" s="49">
        <v>94391.639785974432</v>
      </c>
      <c r="E31" s="49">
        <v>17816.281335291489</v>
      </c>
      <c r="F31" s="49">
        <v>27414.36498446819</v>
      </c>
      <c r="G31" s="49">
        <v>6384.0032926516424</v>
      </c>
      <c r="H31" s="49">
        <v>9558.4682516908324</v>
      </c>
      <c r="I31" s="49">
        <v>27081.756243013871</v>
      </c>
      <c r="J31" s="49">
        <v>6403.5996487958464</v>
      </c>
      <c r="K31" s="49">
        <v>10584.72860969911</v>
      </c>
      <c r="L31" s="49">
        <v>56426.477859999999</v>
      </c>
      <c r="M31" s="49">
        <v>23971.503404515552</v>
      </c>
      <c r="N31" s="49">
        <v>11089.796326617325</v>
      </c>
      <c r="O31" s="49">
        <v>0</v>
      </c>
      <c r="P31" s="49">
        <f t="shared" si="3"/>
        <v>295166.80020567356</v>
      </c>
      <c r="Q31" s="49"/>
      <c r="R31" s="48">
        <v>1976</v>
      </c>
      <c r="S31" s="50">
        <v>0</v>
      </c>
      <c r="T31" s="50">
        <v>58400.363425279778</v>
      </c>
      <c r="U31" s="50">
        <v>64704.728967776151</v>
      </c>
      <c r="V31" s="50">
        <v>820.63202949001266</v>
      </c>
      <c r="W31" s="50">
        <v>7019.8642351927119</v>
      </c>
      <c r="X31" s="50">
        <v>24504.070744140565</v>
      </c>
      <c r="Y31" s="50">
        <v>3801.2877725176113</v>
      </c>
      <c r="Z31" s="50">
        <v>3833.2494189092686</v>
      </c>
      <c r="AA31" s="50">
        <v>4227.6219919045479</v>
      </c>
      <c r="AB31" s="50">
        <v>2054.3849152765051</v>
      </c>
      <c r="AC31" s="50">
        <v>29470.087634268788</v>
      </c>
      <c r="AD31" s="50">
        <v>9663.4265822225807</v>
      </c>
      <c r="AE31" s="50">
        <v>23315.172123825894</v>
      </c>
      <c r="AF31" s="50">
        <v>5146.6567771706132</v>
      </c>
      <c r="AG31" s="51">
        <v>236961.54661797502</v>
      </c>
      <c r="AH31" s="49"/>
      <c r="AI31" s="37">
        <v>1976</v>
      </c>
      <c r="AJ31" s="51">
        <v>0</v>
      </c>
      <c r="AK31" s="51">
        <v>0</v>
      </c>
      <c r="AL31" s="51">
        <v>492.44661751743274</v>
      </c>
      <c r="AM31" s="51">
        <v>4349.0077667575588</v>
      </c>
      <c r="AN31" s="51">
        <v>9013.3708271544601</v>
      </c>
      <c r="AO31" s="51">
        <v>39678.056551299866</v>
      </c>
      <c r="AP31" s="51">
        <v>6964.8733397513724</v>
      </c>
      <c r="AQ31" s="51">
        <v>4978.9759991938108</v>
      </c>
      <c r="AR31" s="51">
        <v>8219.2395696720887</v>
      </c>
      <c r="AS31" s="51">
        <v>5377.0952736918834</v>
      </c>
      <c r="AT31" s="51">
        <v>4898.0027200000004</v>
      </c>
      <c r="AU31" s="51">
        <v>9172.4783071925613</v>
      </c>
      <c r="AV31" s="51">
        <v>12888.497432715481</v>
      </c>
      <c r="AW31" s="51">
        <v>755.78702023988012</v>
      </c>
      <c r="AX31" s="51">
        <v>106787.83142518639</v>
      </c>
      <c r="AZ31" s="49">
        <f t="shared" si="0"/>
        <v>295.16680020567355</v>
      </c>
      <c r="BA31" s="49">
        <f t="shared" si="1"/>
        <v>236.96154661797502</v>
      </c>
      <c r="BB31" s="49">
        <f t="shared" si="2"/>
        <v>106.7878314251864</v>
      </c>
      <c r="BC31" s="49">
        <f t="shared" si="4"/>
        <v>638.91617824883497</v>
      </c>
    </row>
    <row r="32" spans="1:55">
      <c r="A32" s="48">
        <v>1977</v>
      </c>
      <c r="B32" s="49">
        <v>0</v>
      </c>
      <c r="C32" s="49">
        <v>3873.8751621733095</v>
      </c>
      <c r="D32" s="49">
        <v>99117.63205899061</v>
      </c>
      <c r="E32" s="49">
        <v>82098.619822150096</v>
      </c>
      <c r="F32" s="49">
        <v>65386.185653847118</v>
      </c>
      <c r="G32" s="49">
        <v>575.18437644743108</v>
      </c>
      <c r="H32" s="49">
        <v>11624.960633981784</v>
      </c>
      <c r="I32" s="49">
        <v>16747.922135362383</v>
      </c>
      <c r="J32" s="49">
        <v>6908.9099637341114</v>
      </c>
      <c r="K32" s="49">
        <v>15724.155224633971</v>
      </c>
      <c r="L32" s="49">
        <v>55165.556180754742</v>
      </c>
      <c r="M32" s="49">
        <v>15601.02410235866</v>
      </c>
      <c r="N32" s="49">
        <v>21870.065704322737</v>
      </c>
      <c r="O32" s="49">
        <v>2351.9771834625326</v>
      </c>
      <c r="P32" s="49">
        <f t="shared" si="3"/>
        <v>397046.0682022195</v>
      </c>
      <c r="Q32" s="49"/>
      <c r="R32" s="48">
        <v>1977</v>
      </c>
      <c r="S32" s="50">
        <v>0</v>
      </c>
      <c r="T32" s="50">
        <v>51852.170876282777</v>
      </c>
      <c r="U32" s="50">
        <v>47795.202267059052</v>
      </c>
      <c r="V32" s="50">
        <v>1297.1837959492855</v>
      </c>
      <c r="W32" s="50">
        <v>12187.995920645715</v>
      </c>
      <c r="X32" s="50">
        <v>31714.108428384981</v>
      </c>
      <c r="Y32" s="50">
        <v>7065.0970002947133</v>
      </c>
      <c r="Z32" s="50">
        <v>7451.6950285119001</v>
      </c>
      <c r="AA32" s="50">
        <v>15517.433322191358</v>
      </c>
      <c r="AB32" s="50">
        <v>3635.4877308766904</v>
      </c>
      <c r="AC32" s="50">
        <v>6763.3126172052316</v>
      </c>
      <c r="AD32" s="50">
        <v>9998.1433536408913</v>
      </c>
      <c r="AE32" s="50">
        <v>21118.057901470875</v>
      </c>
      <c r="AF32" s="50">
        <v>3562.9292161016951</v>
      </c>
      <c r="AG32" s="51">
        <v>219958.81745861514</v>
      </c>
      <c r="AH32" s="49"/>
      <c r="AI32" s="37">
        <v>1977</v>
      </c>
      <c r="AJ32" s="51">
        <v>0</v>
      </c>
      <c r="AK32" s="51">
        <v>0</v>
      </c>
      <c r="AL32" s="51">
        <v>480.15886386595264</v>
      </c>
      <c r="AM32" s="51">
        <v>1137.9324420665414</v>
      </c>
      <c r="AN32" s="51">
        <v>6815.881384976803</v>
      </c>
      <c r="AO32" s="51">
        <v>36196.413693445335</v>
      </c>
      <c r="AP32" s="51">
        <v>11013.3527901011</v>
      </c>
      <c r="AQ32" s="51">
        <v>5881.3257949533108</v>
      </c>
      <c r="AR32" s="51">
        <v>11435.675657456255</v>
      </c>
      <c r="AS32" s="51">
        <v>5823.4838882128333</v>
      </c>
      <c r="AT32" s="51">
        <v>6415.0019229314103</v>
      </c>
      <c r="AU32" s="51">
        <v>12178.811316899113</v>
      </c>
      <c r="AV32" s="51">
        <v>25543.580173916467</v>
      </c>
      <c r="AW32" s="51">
        <v>2355.265922008547</v>
      </c>
      <c r="AX32" s="51">
        <v>125276.88385083366</v>
      </c>
      <c r="AZ32" s="49">
        <f t="shared" si="0"/>
        <v>397.04606820221949</v>
      </c>
      <c r="BA32" s="49">
        <f t="shared" si="1"/>
        <v>219.95881745861513</v>
      </c>
      <c r="BB32" s="49">
        <f t="shared" si="2"/>
        <v>125.27688385083367</v>
      </c>
      <c r="BC32" s="49">
        <f t="shared" si="4"/>
        <v>742.28176951166824</v>
      </c>
    </row>
    <row r="33" spans="1:55">
      <c r="A33" s="48">
        <v>1978</v>
      </c>
      <c r="B33" s="49">
        <v>0</v>
      </c>
      <c r="C33" s="49">
        <v>2068.556102564788</v>
      </c>
      <c r="D33" s="49">
        <v>97974.345644068031</v>
      </c>
      <c r="E33" s="49">
        <v>20598.472863535095</v>
      </c>
      <c r="F33" s="49">
        <v>14584.188117866794</v>
      </c>
      <c r="G33" s="49">
        <v>28671.964053665935</v>
      </c>
      <c r="H33" s="49">
        <v>18082.133636449762</v>
      </c>
      <c r="I33" s="49">
        <v>33862.800180585858</v>
      </c>
      <c r="J33" s="49">
        <v>7598.4538994987879</v>
      </c>
      <c r="K33" s="49">
        <v>10232.550792069191</v>
      </c>
      <c r="L33" s="49">
        <v>58092.920514430261</v>
      </c>
      <c r="M33" s="49">
        <v>25429.598684000794</v>
      </c>
      <c r="N33" s="49">
        <v>4230.4493634599303</v>
      </c>
      <c r="O33" s="49">
        <v>0</v>
      </c>
      <c r="P33" s="49">
        <f t="shared" si="3"/>
        <v>321426.43385219522</v>
      </c>
      <c r="Q33" s="49"/>
      <c r="R33" s="48">
        <v>1978</v>
      </c>
      <c r="S33" s="50">
        <v>0</v>
      </c>
      <c r="T33" s="50">
        <v>60418.916986128133</v>
      </c>
      <c r="U33" s="50">
        <v>47389.178310922027</v>
      </c>
      <c r="V33" s="50">
        <v>3163.2131426054552</v>
      </c>
      <c r="W33" s="50">
        <v>9889.6529425330482</v>
      </c>
      <c r="X33" s="50">
        <v>30537.652984846663</v>
      </c>
      <c r="Y33" s="50">
        <v>6489.372049248952</v>
      </c>
      <c r="Z33" s="50">
        <v>4881.8356028999769</v>
      </c>
      <c r="AA33" s="50">
        <v>4643.9067208519364</v>
      </c>
      <c r="AB33" s="50">
        <v>3136.6487674248142</v>
      </c>
      <c r="AC33" s="50">
        <v>7630.838559562414</v>
      </c>
      <c r="AD33" s="50">
        <v>14097.149274333442</v>
      </c>
      <c r="AE33" s="50">
        <v>30096.079581078357</v>
      </c>
      <c r="AF33" s="50">
        <v>7753.7574961119735</v>
      </c>
      <c r="AG33" s="51">
        <v>230128.20241854718</v>
      </c>
      <c r="AH33" s="49"/>
      <c r="AI33" s="37">
        <v>1978</v>
      </c>
      <c r="AJ33" s="51">
        <v>0</v>
      </c>
      <c r="AK33" s="51">
        <v>0</v>
      </c>
      <c r="AL33" s="51">
        <v>513.90656755711109</v>
      </c>
      <c r="AM33" s="51">
        <v>2617.5851146627829</v>
      </c>
      <c r="AN33" s="51">
        <v>9339.6889648703673</v>
      </c>
      <c r="AO33" s="51">
        <v>64992.904566105877</v>
      </c>
      <c r="AP33" s="51">
        <v>8548.5683302813886</v>
      </c>
      <c r="AQ33" s="51">
        <v>6462.4709239507902</v>
      </c>
      <c r="AR33" s="51">
        <v>10909.231757063075</v>
      </c>
      <c r="AS33" s="51">
        <v>3468.675459908437</v>
      </c>
      <c r="AT33" s="51">
        <v>4444.0450714352728</v>
      </c>
      <c r="AU33" s="51">
        <v>10596.634769311509</v>
      </c>
      <c r="AV33" s="51">
        <v>33397.092821795944</v>
      </c>
      <c r="AW33" s="51">
        <v>1215.0691747851004</v>
      </c>
      <c r="AX33" s="51">
        <v>156505.87352172768</v>
      </c>
      <c r="AZ33" s="49">
        <f t="shared" si="0"/>
        <v>321.4264338521952</v>
      </c>
      <c r="BA33" s="49">
        <f t="shared" si="1"/>
        <v>230.12820241854718</v>
      </c>
      <c r="BB33" s="49">
        <f t="shared" si="2"/>
        <v>156.50587352172769</v>
      </c>
      <c r="BC33" s="49">
        <f t="shared" si="4"/>
        <v>708.06050979247016</v>
      </c>
    </row>
    <row r="34" spans="1:55">
      <c r="A34" s="48">
        <v>1979</v>
      </c>
      <c r="B34" s="49">
        <v>0</v>
      </c>
      <c r="C34" s="49">
        <v>1672.8683729773343</v>
      </c>
      <c r="D34" s="49">
        <v>84138.327388848949</v>
      </c>
      <c r="E34" s="49">
        <v>102278.40566211579</v>
      </c>
      <c r="F34" s="49">
        <v>67503.472290921898</v>
      </c>
      <c r="G34" s="49">
        <v>1644.1251765387908</v>
      </c>
      <c r="H34" s="49">
        <v>20875.260314756739</v>
      </c>
      <c r="I34" s="49">
        <v>24480.823421307545</v>
      </c>
      <c r="J34" s="49">
        <v>9505.7225321707119</v>
      </c>
      <c r="K34" s="49">
        <v>36654.355831206878</v>
      </c>
      <c r="L34" s="49">
        <v>59197.513384911501</v>
      </c>
      <c r="M34" s="49">
        <v>15790.092358173648</v>
      </c>
      <c r="N34" s="49">
        <v>23469.197508219753</v>
      </c>
      <c r="O34" s="49">
        <v>3128.575696261682</v>
      </c>
      <c r="P34" s="49">
        <f t="shared" si="3"/>
        <v>450338.73993841122</v>
      </c>
      <c r="Q34" s="49"/>
      <c r="R34" s="48">
        <v>1979</v>
      </c>
      <c r="S34" s="50">
        <v>0</v>
      </c>
      <c r="T34" s="50">
        <v>84975.289514755626</v>
      </c>
      <c r="U34" s="50">
        <v>43343.863221830004</v>
      </c>
      <c r="V34" s="50">
        <v>2182.3257114901808</v>
      </c>
      <c r="W34" s="50">
        <v>13388.583291378842</v>
      </c>
      <c r="X34" s="50">
        <v>25616.062705336451</v>
      </c>
      <c r="Y34" s="50">
        <v>5267.3029830884589</v>
      </c>
      <c r="Z34" s="50">
        <v>3378.1322260340089</v>
      </c>
      <c r="AA34" s="50">
        <v>9788.029718998805</v>
      </c>
      <c r="AB34" s="50">
        <v>1778.2378559035706</v>
      </c>
      <c r="AC34" s="50">
        <v>12374.791619235104</v>
      </c>
      <c r="AD34" s="50">
        <v>8445.6340365193682</v>
      </c>
      <c r="AE34" s="50">
        <v>11197.697792930679</v>
      </c>
      <c r="AF34" s="50">
        <v>1587.4965560250816</v>
      </c>
      <c r="AG34" s="51">
        <v>223323.44723352615</v>
      </c>
      <c r="AH34" s="49"/>
      <c r="AI34" s="37">
        <v>1979</v>
      </c>
      <c r="AJ34" s="51">
        <v>0</v>
      </c>
      <c r="AK34" s="51">
        <v>0</v>
      </c>
      <c r="AL34" s="51">
        <v>643.69493565465189</v>
      </c>
      <c r="AM34" s="51">
        <v>2109.1237024898828</v>
      </c>
      <c r="AN34" s="51">
        <v>8081.7246459143007</v>
      </c>
      <c r="AO34" s="51">
        <v>122986.06736729652</v>
      </c>
      <c r="AP34" s="51">
        <v>5672.8541327764815</v>
      </c>
      <c r="AQ34" s="51">
        <v>5335.727851118987</v>
      </c>
      <c r="AR34" s="51">
        <v>4971.9879992996948</v>
      </c>
      <c r="AS34" s="51">
        <v>2544.8751072671894</v>
      </c>
      <c r="AT34" s="51">
        <v>5576.907085360207</v>
      </c>
      <c r="AU34" s="51">
        <v>10669.317562332788</v>
      </c>
      <c r="AV34" s="51">
        <v>25566.996317853289</v>
      </c>
      <c r="AW34" s="51">
        <v>944.92868217054263</v>
      </c>
      <c r="AX34" s="51">
        <v>195104.2053895345</v>
      </c>
      <c r="AZ34" s="49">
        <f t="shared" si="0"/>
        <v>450.33873993841121</v>
      </c>
      <c r="BA34" s="49">
        <f t="shared" si="1"/>
        <v>223.32344723352614</v>
      </c>
      <c r="BB34" s="49">
        <f t="shared" si="2"/>
        <v>195.10420538953451</v>
      </c>
      <c r="BC34" s="49">
        <f t="shared" si="4"/>
        <v>868.76639256147189</v>
      </c>
    </row>
    <row r="35" spans="1:55">
      <c r="A35" s="48">
        <v>1980</v>
      </c>
      <c r="B35" s="49">
        <v>0</v>
      </c>
      <c r="C35" s="49">
        <v>1993.2287530769404</v>
      </c>
      <c r="D35" s="49">
        <v>113456.27291851355</v>
      </c>
      <c r="E35" s="49">
        <v>32581.944554875852</v>
      </c>
      <c r="F35" s="49">
        <v>5806.9896291066098</v>
      </c>
      <c r="G35" s="49">
        <v>15312.730871765585</v>
      </c>
      <c r="H35" s="49">
        <v>17147.558924154717</v>
      </c>
      <c r="I35" s="49">
        <v>36803.803296801496</v>
      </c>
      <c r="J35" s="49">
        <v>7579.6180678107803</v>
      </c>
      <c r="K35" s="49">
        <v>28109.717347236216</v>
      </c>
      <c r="L35" s="49">
        <v>56657.009835757686</v>
      </c>
      <c r="M35" s="49">
        <v>22106.950159999909</v>
      </c>
      <c r="N35" s="49">
        <v>5532.1783849366511</v>
      </c>
      <c r="O35" s="49">
        <v>0</v>
      </c>
      <c r="P35" s="49">
        <f t="shared" si="3"/>
        <v>343088.00274403591</v>
      </c>
      <c r="Q35" s="49"/>
      <c r="R35" s="48">
        <v>1980</v>
      </c>
      <c r="S35" s="50">
        <v>0</v>
      </c>
      <c r="T35" s="50">
        <v>81037.297827395945</v>
      </c>
      <c r="U35" s="50">
        <v>43983.171349181452</v>
      </c>
      <c r="V35" s="50">
        <v>1296.3351920889465</v>
      </c>
      <c r="W35" s="50">
        <v>8483.4026563921507</v>
      </c>
      <c r="X35" s="50">
        <v>37472.991749161927</v>
      </c>
      <c r="Y35" s="50">
        <v>6546.5721121500292</v>
      </c>
      <c r="Z35" s="50">
        <v>6401.1818572751017</v>
      </c>
      <c r="AA35" s="50">
        <v>4590.327679887534</v>
      </c>
      <c r="AB35" s="50">
        <v>2032.6747913766753</v>
      </c>
      <c r="AC35" s="50">
        <v>18043.515616794932</v>
      </c>
      <c r="AD35" s="50">
        <v>12972.293576220552</v>
      </c>
      <c r="AE35" s="50">
        <v>23511.487880594352</v>
      </c>
      <c r="AF35" s="50">
        <v>5303.2116003694582</v>
      </c>
      <c r="AG35" s="51">
        <v>251674.46388888906</v>
      </c>
      <c r="AH35" s="49"/>
      <c r="AI35" s="37">
        <v>1980</v>
      </c>
      <c r="AJ35" s="51">
        <v>0</v>
      </c>
      <c r="AK35" s="51">
        <v>0</v>
      </c>
      <c r="AL35" s="51">
        <v>524.3648132608912</v>
      </c>
      <c r="AM35" s="51">
        <v>3763.8917154292285</v>
      </c>
      <c r="AN35" s="51">
        <v>8342.1470044070466</v>
      </c>
      <c r="AO35" s="51">
        <v>178307.81380779255</v>
      </c>
      <c r="AP35" s="51">
        <v>4236.1992654173864</v>
      </c>
      <c r="AQ35" s="51">
        <v>6274.7054605825324</v>
      </c>
      <c r="AR35" s="51">
        <v>6861.8080626637102</v>
      </c>
      <c r="AS35" s="51">
        <v>1593.5604504526279</v>
      </c>
      <c r="AT35" s="51">
        <v>4348.585511964372</v>
      </c>
      <c r="AU35" s="51">
        <v>7453.8535419646478</v>
      </c>
      <c r="AV35" s="51">
        <v>12615.784325245919</v>
      </c>
      <c r="AW35" s="51">
        <v>1703.5396402877698</v>
      </c>
      <c r="AX35" s="51">
        <v>236026.25359946871</v>
      </c>
      <c r="AZ35" s="49">
        <f t="shared" si="0"/>
        <v>343.08800274403592</v>
      </c>
      <c r="BA35" s="49">
        <f t="shared" si="1"/>
        <v>251.67446388888905</v>
      </c>
      <c r="BB35" s="49">
        <f t="shared" si="2"/>
        <v>236.0262535994687</v>
      </c>
      <c r="BC35" s="49">
        <f t="shared" si="4"/>
        <v>830.78872023239364</v>
      </c>
    </row>
    <row r="36" spans="1:55">
      <c r="A36" s="48">
        <v>1981</v>
      </c>
      <c r="B36" s="49">
        <v>0</v>
      </c>
      <c r="C36" s="49">
        <v>3316.7719050348678</v>
      </c>
      <c r="D36" s="49">
        <v>73532.330751835805</v>
      </c>
      <c r="E36" s="49">
        <v>64875.754720841243</v>
      </c>
      <c r="F36" s="49">
        <v>78824.909013066848</v>
      </c>
      <c r="G36" s="49">
        <v>2046.0890580974174</v>
      </c>
      <c r="H36" s="49">
        <v>16959.456036231186</v>
      </c>
      <c r="I36" s="49">
        <v>25281.414888163079</v>
      </c>
      <c r="J36" s="49">
        <v>11457.906952363259</v>
      </c>
      <c r="K36" s="49">
        <v>45585.902365241091</v>
      </c>
      <c r="L36" s="49">
        <v>75685.142845454757</v>
      </c>
      <c r="M36" s="49">
        <v>26745.731085152715</v>
      </c>
      <c r="N36" s="49">
        <v>38542.801351917551</v>
      </c>
      <c r="O36" s="49">
        <v>1143.7381569148936</v>
      </c>
      <c r="P36" s="49">
        <f t="shared" si="3"/>
        <v>463997.94913031469</v>
      </c>
      <c r="Q36" s="49"/>
      <c r="R36" s="48">
        <v>1981</v>
      </c>
      <c r="S36" s="50">
        <v>0</v>
      </c>
      <c r="T36" s="50">
        <v>105736.49476170292</v>
      </c>
      <c r="U36" s="50">
        <v>38251.265631576796</v>
      </c>
      <c r="V36" s="50">
        <v>2411.8665055836791</v>
      </c>
      <c r="W36" s="50">
        <v>10993.600260181855</v>
      </c>
      <c r="X36" s="50">
        <v>43071.731575950675</v>
      </c>
      <c r="Y36" s="50">
        <v>9821.7877534622476</v>
      </c>
      <c r="Z36" s="50">
        <v>7658.5047839735153</v>
      </c>
      <c r="AA36" s="50">
        <v>13217.650275112217</v>
      </c>
      <c r="AB36" s="50">
        <v>7408.5784744033717</v>
      </c>
      <c r="AC36" s="50">
        <v>8310.9316543019286</v>
      </c>
      <c r="AD36" s="50">
        <v>10560.54379970927</v>
      </c>
      <c r="AE36" s="50">
        <v>23094.115390065057</v>
      </c>
      <c r="AF36" s="50">
        <v>4079.0530906092918</v>
      </c>
      <c r="AG36" s="51">
        <v>284616.1239566328</v>
      </c>
      <c r="AH36" s="49"/>
      <c r="AI36" s="37">
        <v>1981</v>
      </c>
      <c r="AJ36" s="51">
        <v>0</v>
      </c>
      <c r="AK36" s="51">
        <v>0</v>
      </c>
      <c r="AL36" s="51">
        <v>490.87906285337385</v>
      </c>
      <c r="AM36" s="51">
        <v>4706.7505311603772</v>
      </c>
      <c r="AN36" s="51">
        <v>7691.4916280225307</v>
      </c>
      <c r="AO36" s="51">
        <v>115721.91526871863</v>
      </c>
      <c r="AP36" s="51">
        <v>8957.1390578145274</v>
      </c>
      <c r="AQ36" s="51">
        <v>6843.5169714439526</v>
      </c>
      <c r="AR36" s="51">
        <v>7808.6796243903664</v>
      </c>
      <c r="AS36" s="51">
        <v>4225.8447286620085</v>
      </c>
      <c r="AT36" s="51">
        <v>4162.4211138176097</v>
      </c>
      <c r="AU36" s="51">
        <v>15428.536086088232</v>
      </c>
      <c r="AV36" s="51">
        <v>30586.181211090148</v>
      </c>
      <c r="AW36" s="51">
        <v>755.25756376789741</v>
      </c>
      <c r="AX36" s="51">
        <v>207378.61284782965</v>
      </c>
      <c r="AZ36" s="49">
        <f t="shared" si="0"/>
        <v>463.99794913031468</v>
      </c>
      <c r="BA36" s="49">
        <f t="shared" si="1"/>
        <v>284.6161239566328</v>
      </c>
      <c r="BB36" s="49">
        <f t="shared" si="2"/>
        <v>207.37861284782966</v>
      </c>
      <c r="BC36" s="49">
        <f t="shared" si="4"/>
        <v>955.99268593477723</v>
      </c>
    </row>
    <row r="37" spans="1:55">
      <c r="A37" s="48">
        <v>1982</v>
      </c>
      <c r="B37" s="49">
        <v>0</v>
      </c>
      <c r="C37" s="49">
        <v>1799.9015663791051</v>
      </c>
      <c r="D37" s="49">
        <v>65442.073991281293</v>
      </c>
      <c r="E37" s="49">
        <v>56773.601683580171</v>
      </c>
      <c r="F37" s="49">
        <v>21459.300515343621</v>
      </c>
      <c r="G37" s="49">
        <v>9863.8554020781321</v>
      </c>
      <c r="H37" s="49">
        <v>13983.952044411019</v>
      </c>
      <c r="I37" s="49">
        <v>22104.107099940982</v>
      </c>
      <c r="J37" s="49">
        <v>3677.4166984125904</v>
      </c>
      <c r="K37" s="49">
        <v>42269.102196360829</v>
      </c>
      <c r="L37" s="49">
        <v>62766.502826264354</v>
      </c>
      <c r="M37" s="49">
        <v>10712.176383987589</v>
      </c>
      <c r="N37" s="49">
        <v>1636.0421476297111</v>
      </c>
      <c r="O37" s="49">
        <v>0</v>
      </c>
      <c r="P37" s="49">
        <f t="shared" si="3"/>
        <v>312488.03255566937</v>
      </c>
      <c r="Q37" s="49"/>
      <c r="R37" s="48">
        <v>1982</v>
      </c>
      <c r="S37" s="50">
        <v>0</v>
      </c>
      <c r="T37" s="50">
        <v>101847.14382048995</v>
      </c>
      <c r="U37" s="50">
        <v>44992.118551035688</v>
      </c>
      <c r="V37" s="50">
        <v>2109.0959395495006</v>
      </c>
      <c r="W37" s="50">
        <v>8040.6756348360414</v>
      </c>
      <c r="X37" s="50">
        <v>27633.77529344373</v>
      </c>
      <c r="Y37" s="50">
        <v>9418.0458714429897</v>
      </c>
      <c r="Z37" s="50">
        <v>8787.5010780740049</v>
      </c>
      <c r="AA37" s="50">
        <v>12133.320566468745</v>
      </c>
      <c r="AB37" s="50">
        <v>7709.7972712646542</v>
      </c>
      <c r="AC37" s="50">
        <v>11260.316773580827</v>
      </c>
      <c r="AD37" s="50">
        <v>13237.588565198224</v>
      </c>
      <c r="AE37" s="50">
        <v>28547.063506409082</v>
      </c>
      <c r="AF37" s="50">
        <v>7824.4848504882357</v>
      </c>
      <c r="AG37" s="51">
        <v>283540.92772228172</v>
      </c>
      <c r="AH37" s="49"/>
      <c r="AI37" s="37">
        <v>1982</v>
      </c>
      <c r="AJ37" s="51">
        <v>0</v>
      </c>
      <c r="AK37" s="51">
        <v>1.7641785091397957</v>
      </c>
      <c r="AL37" s="51">
        <v>661.89329709950528</v>
      </c>
      <c r="AM37" s="51">
        <v>3439.3921818313593</v>
      </c>
      <c r="AN37" s="51">
        <v>6193.367085993219</v>
      </c>
      <c r="AO37" s="51">
        <v>80712.841976963828</v>
      </c>
      <c r="AP37" s="51">
        <v>8330.6394620021074</v>
      </c>
      <c r="AQ37" s="51">
        <v>7993.5792946429056</v>
      </c>
      <c r="AR37" s="51">
        <v>13618.041036374361</v>
      </c>
      <c r="AS37" s="51">
        <v>10449.22181582287</v>
      </c>
      <c r="AT37" s="51">
        <v>5952.6522877698926</v>
      </c>
      <c r="AU37" s="51">
        <v>22117.111832473602</v>
      </c>
      <c r="AV37" s="51">
        <v>52165.853843731631</v>
      </c>
      <c r="AW37" s="51">
        <v>1410.0407547815535</v>
      </c>
      <c r="AX37" s="51">
        <v>213046.39904799595</v>
      </c>
      <c r="AZ37" s="49">
        <f t="shared" si="0"/>
        <v>312.48803255566935</v>
      </c>
      <c r="BA37" s="49">
        <f t="shared" si="1"/>
        <v>283.54092772228171</v>
      </c>
      <c r="BB37" s="49">
        <f t="shared" si="2"/>
        <v>213.04639904799595</v>
      </c>
      <c r="BC37" s="49">
        <f t="shared" si="4"/>
        <v>809.07535932594692</v>
      </c>
    </row>
    <row r="38" spans="1:55">
      <c r="A38" s="48">
        <v>1983</v>
      </c>
      <c r="B38" s="49">
        <v>0</v>
      </c>
      <c r="C38" s="49">
        <v>2268.8006410265161</v>
      </c>
      <c r="D38" s="49">
        <v>93063.136920741061</v>
      </c>
      <c r="E38" s="49">
        <v>207238.62752372111</v>
      </c>
      <c r="F38" s="49">
        <v>46157.097044067086</v>
      </c>
      <c r="G38" s="49">
        <v>855.10810250691532</v>
      </c>
      <c r="H38" s="49">
        <v>6456.8373609260943</v>
      </c>
      <c r="I38" s="49">
        <v>10731.718890302389</v>
      </c>
      <c r="J38" s="49">
        <v>3715.311422125465</v>
      </c>
      <c r="K38" s="49">
        <v>31176.354596065878</v>
      </c>
      <c r="L38" s="49">
        <v>87349.406138309088</v>
      </c>
      <c r="M38" s="49">
        <v>35847.699244693758</v>
      </c>
      <c r="N38" s="49">
        <v>38113.846404359079</v>
      </c>
      <c r="O38" s="49">
        <v>2000.3746415770606</v>
      </c>
      <c r="P38" s="49">
        <f t="shared" si="3"/>
        <v>564974.31893042149</v>
      </c>
      <c r="Q38" s="49"/>
      <c r="R38" s="48">
        <v>1983</v>
      </c>
      <c r="S38" s="50">
        <v>0</v>
      </c>
      <c r="T38" s="50">
        <v>118576.93165276835</v>
      </c>
      <c r="U38" s="50">
        <v>47778.128254458607</v>
      </c>
      <c r="V38" s="50">
        <v>797.6536670467807</v>
      </c>
      <c r="W38" s="50">
        <v>19187.078303755803</v>
      </c>
      <c r="X38" s="50">
        <v>27514.947954963489</v>
      </c>
      <c r="Y38" s="50">
        <v>7207.6617920069675</v>
      </c>
      <c r="Z38" s="50">
        <v>7111.6935369821886</v>
      </c>
      <c r="AA38" s="50">
        <v>9100.0861926780581</v>
      </c>
      <c r="AB38" s="50">
        <v>6689.5229788340257</v>
      </c>
      <c r="AC38" s="50">
        <v>8188.6216056392623</v>
      </c>
      <c r="AD38" s="50">
        <v>8474.5862581565434</v>
      </c>
      <c r="AE38" s="50">
        <v>17416.767563645757</v>
      </c>
      <c r="AF38" s="50">
        <v>3518.3468163543671</v>
      </c>
      <c r="AG38" s="51">
        <v>281562.02657729021</v>
      </c>
      <c r="AH38" s="49"/>
      <c r="AI38" s="37">
        <v>1983</v>
      </c>
      <c r="AJ38" s="51">
        <v>0</v>
      </c>
      <c r="AK38" s="51">
        <v>4.0690483406062308</v>
      </c>
      <c r="AL38" s="51">
        <v>718.93978718104472</v>
      </c>
      <c r="AM38" s="51">
        <v>3658.7165541235809</v>
      </c>
      <c r="AN38" s="51">
        <v>8229.3505616570565</v>
      </c>
      <c r="AO38" s="51">
        <v>133591.88343565015</v>
      </c>
      <c r="AP38" s="51">
        <v>9408.8305863213445</v>
      </c>
      <c r="AQ38" s="51">
        <v>6203.6998287200377</v>
      </c>
      <c r="AR38" s="51">
        <v>17797.823203496187</v>
      </c>
      <c r="AS38" s="51">
        <v>4462.9179679473382</v>
      </c>
      <c r="AT38" s="51">
        <v>5015.2021703141727</v>
      </c>
      <c r="AU38" s="51">
        <v>10975.711630565578</v>
      </c>
      <c r="AV38" s="51">
        <v>24588.093988696204</v>
      </c>
      <c r="AW38" s="51">
        <v>1124.2244284179103</v>
      </c>
      <c r="AX38" s="51">
        <v>225779.46319143122</v>
      </c>
      <c r="AZ38" s="49">
        <f t="shared" si="0"/>
        <v>564.97431893042153</v>
      </c>
      <c r="BA38" s="49">
        <f t="shared" si="1"/>
        <v>281.56202657729023</v>
      </c>
      <c r="BB38" s="49">
        <f t="shared" si="2"/>
        <v>225.77946319143123</v>
      </c>
      <c r="BC38" s="49">
        <f t="shared" si="4"/>
        <v>1072.315808699143</v>
      </c>
    </row>
    <row r="39" spans="1:55">
      <c r="A39" s="48">
        <v>1984</v>
      </c>
      <c r="B39" s="49">
        <v>0</v>
      </c>
      <c r="C39" s="49">
        <v>2742.0599386562644</v>
      </c>
      <c r="D39" s="49">
        <v>48267.226872841951</v>
      </c>
      <c r="E39" s="49">
        <v>108963.75840436555</v>
      </c>
      <c r="F39" s="49">
        <v>32881.260429456554</v>
      </c>
      <c r="G39" s="49">
        <v>12711.114189251119</v>
      </c>
      <c r="H39" s="49">
        <v>28132.217306841761</v>
      </c>
      <c r="I39" s="49">
        <v>26747.81130371886</v>
      </c>
      <c r="J39" s="49">
        <v>4033.9383525470193</v>
      </c>
      <c r="K39" s="49">
        <v>56701.794575606888</v>
      </c>
      <c r="L39" s="49">
        <v>84483.314288148977</v>
      </c>
      <c r="M39" s="49">
        <v>25124.238648046146</v>
      </c>
      <c r="N39" s="49">
        <v>1301.4301074123043</v>
      </c>
      <c r="O39" s="49">
        <v>0</v>
      </c>
      <c r="P39" s="49">
        <f t="shared" si="3"/>
        <v>432090.16441689339</v>
      </c>
      <c r="Q39" s="49"/>
      <c r="R39" s="48">
        <v>1984</v>
      </c>
      <c r="S39" s="50">
        <v>0</v>
      </c>
      <c r="T39" s="50">
        <v>134303.17226441661</v>
      </c>
      <c r="U39" s="50">
        <v>40219.423049552155</v>
      </c>
      <c r="V39" s="50">
        <v>2874.2431716136284</v>
      </c>
      <c r="W39" s="50">
        <v>11261.753496454534</v>
      </c>
      <c r="X39" s="50">
        <v>36647.092498516031</v>
      </c>
      <c r="Y39" s="50">
        <v>10791.578536027566</v>
      </c>
      <c r="Z39" s="50">
        <v>4756.5685942828786</v>
      </c>
      <c r="AA39" s="50">
        <v>6858.1298351564956</v>
      </c>
      <c r="AB39" s="50">
        <v>5797.8563850083574</v>
      </c>
      <c r="AC39" s="50">
        <v>32574.488711983675</v>
      </c>
      <c r="AD39" s="50">
        <v>11940.727787740298</v>
      </c>
      <c r="AE39" s="50">
        <v>17478.964154348152</v>
      </c>
      <c r="AF39" s="50">
        <v>5898.9576519280199</v>
      </c>
      <c r="AG39" s="51">
        <v>321402.95613702835</v>
      </c>
      <c r="AH39" s="49"/>
      <c r="AI39" s="37">
        <v>1984</v>
      </c>
      <c r="AJ39" s="51">
        <v>0</v>
      </c>
      <c r="AK39" s="51">
        <v>5.7831403646938604</v>
      </c>
      <c r="AL39" s="51">
        <v>525.8609408464921</v>
      </c>
      <c r="AM39" s="51">
        <v>5316.0037749705943</v>
      </c>
      <c r="AN39" s="51">
        <v>7584.7731283929479</v>
      </c>
      <c r="AO39" s="51">
        <v>118935.80670861459</v>
      </c>
      <c r="AP39" s="51">
        <v>12606.210480003316</v>
      </c>
      <c r="AQ39" s="51">
        <v>8999.4891844521335</v>
      </c>
      <c r="AR39" s="51">
        <v>9360.2755571688213</v>
      </c>
      <c r="AS39" s="51">
        <v>5843.5690386662773</v>
      </c>
      <c r="AT39" s="51">
        <v>4580.7597714909207</v>
      </c>
      <c r="AU39" s="51">
        <v>9469.8852936698895</v>
      </c>
      <c r="AV39" s="51">
        <v>21859.630971585899</v>
      </c>
      <c r="AW39" s="51">
        <v>1957.9574275700934</v>
      </c>
      <c r="AX39" s="51">
        <v>207046.00541779667</v>
      </c>
      <c r="AZ39" s="49">
        <f t="shared" ref="AZ39:AZ70" si="5">P39/1000</f>
        <v>432.0901644168934</v>
      </c>
      <c r="BA39" s="49">
        <f t="shared" ref="BA39:BA70" si="6">AG39/1000</f>
        <v>321.40295613702835</v>
      </c>
      <c r="BB39" s="49">
        <f t="shared" ref="BB39:BB70" si="7">AX39/1000</f>
        <v>207.04600541779666</v>
      </c>
      <c r="BC39" s="49">
        <f t="shared" si="4"/>
        <v>960.53912597171848</v>
      </c>
    </row>
    <row r="40" spans="1:55">
      <c r="A40" s="48">
        <v>1985</v>
      </c>
      <c r="B40" s="49">
        <v>0</v>
      </c>
      <c r="C40" s="49">
        <v>10907.839747807311</v>
      </c>
      <c r="D40" s="49">
        <v>102318.05382390141</v>
      </c>
      <c r="E40" s="49">
        <v>12488.452154171282</v>
      </c>
      <c r="F40" s="49">
        <v>27912.024561815262</v>
      </c>
      <c r="G40" s="49">
        <v>331.67642313355572</v>
      </c>
      <c r="H40" s="49">
        <v>11212.867830349733</v>
      </c>
      <c r="I40" s="49">
        <v>17650.289549639223</v>
      </c>
      <c r="J40" s="49">
        <v>3024.636841041442</v>
      </c>
      <c r="K40" s="49">
        <v>52971.580519791743</v>
      </c>
      <c r="L40" s="49">
        <v>140620.03339762747</v>
      </c>
      <c r="M40" s="49">
        <v>38930.400300457848</v>
      </c>
      <c r="N40" s="49">
        <v>39594.438817757589</v>
      </c>
      <c r="O40" s="49">
        <v>4181.0995924369745</v>
      </c>
      <c r="P40" s="49">
        <f t="shared" si="3"/>
        <v>462143.39355993085</v>
      </c>
      <c r="Q40" s="49"/>
      <c r="R40" s="48">
        <v>1985</v>
      </c>
      <c r="S40" s="50">
        <v>0</v>
      </c>
      <c r="T40" s="50">
        <v>168794.52814903043</v>
      </c>
      <c r="U40" s="50">
        <v>36091.294793804038</v>
      </c>
      <c r="V40" s="50">
        <v>9292.6275263292882</v>
      </c>
      <c r="W40" s="50">
        <v>14475.0895291323</v>
      </c>
      <c r="X40" s="50">
        <v>30194.136158239897</v>
      </c>
      <c r="Y40" s="50">
        <v>6490.3770192551801</v>
      </c>
      <c r="Z40" s="50">
        <v>3562.5567786170063</v>
      </c>
      <c r="AA40" s="50">
        <v>7203.9440013522981</v>
      </c>
      <c r="AB40" s="50">
        <v>10824.815268313761</v>
      </c>
      <c r="AC40" s="50">
        <v>23809.051256992068</v>
      </c>
      <c r="AD40" s="50">
        <v>17055.234427424297</v>
      </c>
      <c r="AE40" s="50">
        <v>36684.459886072655</v>
      </c>
      <c r="AF40" s="50">
        <v>7269.6572649643495</v>
      </c>
      <c r="AG40" s="51">
        <v>371747.77205952758</v>
      </c>
      <c r="AH40" s="49"/>
      <c r="AI40" s="37">
        <v>1985</v>
      </c>
      <c r="AJ40" s="51">
        <v>0</v>
      </c>
      <c r="AK40" s="51">
        <v>7.5717361975136264</v>
      </c>
      <c r="AL40" s="51">
        <v>387.10501323596509</v>
      </c>
      <c r="AM40" s="51">
        <v>10760.213233979612</v>
      </c>
      <c r="AN40" s="51">
        <v>6338.5729565733773</v>
      </c>
      <c r="AO40" s="51">
        <v>106864.20978271139</v>
      </c>
      <c r="AP40" s="51">
        <v>4892.0514562260869</v>
      </c>
      <c r="AQ40" s="51">
        <v>11297.521708198365</v>
      </c>
      <c r="AR40" s="51">
        <v>14345.503371279316</v>
      </c>
      <c r="AS40" s="51">
        <v>5942.1718496419026</v>
      </c>
      <c r="AT40" s="51">
        <v>5983.2140354623698</v>
      </c>
      <c r="AU40" s="51">
        <v>22317.727039411569</v>
      </c>
      <c r="AV40" s="51">
        <v>39562.821734250538</v>
      </c>
      <c r="AW40" s="51">
        <v>1565.7193150066844</v>
      </c>
      <c r="AX40" s="51">
        <v>230264.40323217469</v>
      </c>
      <c r="AZ40" s="49">
        <f t="shared" si="5"/>
        <v>462.14339355993087</v>
      </c>
      <c r="BA40" s="49">
        <f t="shared" si="6"/>
        <v>371.74777205952756</v>
      </c>
      <c r="BB40" s="49">
        <f t="shared" si="7"/>
        <v>230.26440323217469</v>
      </c>
      <c r="BC40" s="49">
        <f t="shared" si="4"/>
        <v>1064.1555688516332</v>
      </c>
    </row>
    <row r="41" spans="1:55">
      <c r="A41" s="48">
        <v>1986</v>
      </c>
      <c r="B41" s="49">
        <v>0</v>
      </c>
      <c r="C41" s="49">
        <v>5218.7057478897113</v>
      </c>
      <c r="D41" s="49">
        <v>65874.804737805578</v>
      </c>
      <c r="E41" s="49">
        <v>64112.234886742641</v>
      </c>
      <c r="F41" s="49">
        <v>5740.1749631522316</v>
      </c>
      <c r="G41" s="49">
        <v>2409.6269540601675</v>
      </c>
      <c r="H41" s="49">
        <v>11182.074201469424</v>
      </c>
      <c r="I41" s="49">
        <v>23771.941757100089</v>
      </c>
      <c r="J41" s="49">
        <v>6510.2200442421645</v>
      </c>
      <c r="K41" s="49">
        <v>20949.089315729394</v>
      </c>
      <c r="L41" s="49">
        <v>127793.83638964201</v>
      </c>
      <c r="M41" s="49">
        <v>54075.132773806421</v>
      </c>
      <c r="N41" s="49">
        <v>4153.2654018854537</v>
      </c>
      <c r="O41" s="49">
        <v>0</v>
      </c>
      <c r="P41" s="49">
        <f t="shared" si="3"/>
        <v>391791.10717352526</v>
      </c>
      <c r="Q41" s="49"/>
      <c r="R41" s="48">
        <v>1986</v>
      </c>
      <c r="S41" s="50">
        <v>0</v>
      </c>
      <c r="T41" s="50">
        <v>163914.16993375341</v>
      </c>
      <c r="U41" s="50">
        <v>42177.25766398968</v>
      </c>
      <c r="V41" s="50">
        <v>6214.6266095763631</v>
      </c>
      <c r="W41" s="50">
        <v>17021.08357405764</v>
      </c>
      <c r="X41" s="50">
        <v>28850.929852306588</v>
      </c>
      <c r="Y41" s="50">
        <v>8924.708592071398</v>
      </c>
      <c r="Z41" s="50">
        <v>6243.0760082618126</v>
      </c>
      <c r="AA41" s="50">
        <v>9535.9433255266122</v>
      </c>
      <c r="AB41" s="50">
        <v>7439.207672730935</v>
      </c>
      <c r="AC41" s="50">
        <v>22237.879988562014</v>
      </c>
      <c r="AD41" s="50">
        <v>23581.51188817916</v>
      </c>
      <c r="AE41" s="50">
        <v>38768.999565924671</v>
      </c>
      <c r="AF41" s="50">
        <v>7930.4385627311385</v>
      </c>
      <c r="AG41" s="51">
        <v>382839.83323767147</v>
      </c>
      <c r="AH41" s="49"/>
      <c r="AI41" s="37">
        <v>1986</v>
      </c>
      <c r="AJ41" s="51">
        <v>0</v>
      </c>
      <c r="AK41" s="51">
        <v>9.3203027572810857</v>
      </c>
      <c r="AL41" s="51">
        <v>520.16942152419881</v>
      </c>
      <c r="AM41" s="51">
        <v>9098.0620381437493</v>
      </c>
      <c r="AN41" s="51">
        <v>5743.6069572583101</v>
      </c>
      <c r="AO41" s="51">
        <v>79007.190767757507</v>
      </c>
      <c r="AP41" s="51">
        <v>7474.7382981266301</v>
      </c>
      <c r="AQ41" s="51">
        <v>13717.160997477076</v>
      </c>
      <c r="AR41" s="51">
        <v>15933.465915062268</v>
      </c>
      <c r="AS41" s="51">
        <v>5592.2875913488269</v>
      </c>
      <c r="AT41" s="51">
        <v>4795.1618138316162</v>
      </c>
      <c r="AU41" s="51">
        <v>12903.597629382773</v>
      </c>
      <c r="AV41" s="51">
        <v>49026.993660032349</v>
      </c>
      <c r="AW41" s="51">
        <v>1130.7002185655174</v>
      </c>
      <c r="AX41" s="51">
        <v>204952.45561126812</v>
      </c>
      <c r="AZ41" s="49">
        <f t="shared" si="5"/>
        <v>391.79110717352529</v>
      </c>
      <c r="BA41" s="49">
        <f t="shared" si="6"/>
        <v>382.83983323767148</v>
      </c>
      <c r="BB41" s="49">
        <f t="shared" si="7"/>
        <v>204.95245561126811</v>
      </c>
      <c r="BC41" s="49">
        <f t="shared" si="4"/>
        <v>979.58339602246497</v>
      </c>
    </row>
    <row r="42" spans="1:55">
      <c r="A42" s="48">
        <v>1987</v>
      </c>
      <c r="B42" s="49">
        <v>0</v>
      </c>
      <c r="C42" s="49">
        <v>9627.5315270996853</v>
      </c>
      <c r="D42" s="49">
        <v>109653.72199556559</v>
      </c>
      <c r="E42" s="49">
        <v>2407.4045719898054</v>
      </c>
      <c r="F42" s="49">
        <v>69077.866107417256</v>
      </c>
      <c r="G42" s="49">
        <v>302.26211449315724</v>
      </c>
      <c r="H42" s="49">
        <v>5797.3220251135517</v>
      </c>
      <c r="I42" s="49">
        <v>12713.025362679507</v>
      </c>
      <c r="J42" s="49">
        <v>1765.268943897667</v>
      </c>
      <c r="K42" s="49">
        <v>54166.034507812765</v>
      </c>
      <c r="L42" s="49">
        <v>54045.534037489117</v>
      </c>
      <c r="M42" s="49">
        <v>29935.995346371314</v>
      </c>
      <c r="N42" s="49">
        <v>49603.881895091588</v>
      </c>
      <c r="O42" s="49">
        <v>3346.6017049808434</v>
      </c>
      <c r="P42" s="49">
        <f t="shared" si="3"/>
        <v>402442.45014000183</v>
      </c>
      <c r="Q42" s="49"/>
      <c r="R42" s="48">
        <v>1987</v>
      </c>
      <c r="S42" s="50">
        <v>0</v>
      </c>
      <c r="T42" s="50">
        <v>145255.24456932087</v>
      </c>
      <c r="U42" s="50">
        <v>39216.554833027913</v>
      </c>
      <c r="V42" s="50">
        <v>5615.1838490841119</v>
      </c>
      <c r="W42" s="50">
        <v>13789.689421452877</v>
      </c>
      <c r="X42" s="50">
        <v>29553.796591196471</v>
      </c>
      <c r="Y42" s="50">
        <v>7427.8961201126776</v>
      </c>
      <c r="Z42" s="50">
        <v>3708.9205275680165</v>
      </c>
      <c r="AA42" s="50">
        <v>4467.8216555657482</v>
      </c>
      <c r="AB42" s="50">
        <v>9222.3604423326688</v>
      </c>
      <c r="AC42" s="50">
        <v>25338.669850145528</v>
      </c>
      <c r="AD42" s="50">
        <v>14818.856158183906</v>
      </c>
      <c r="AE42" s="50">
        <v>21021.383489418964</v>
      </c>
      <c r="AF42" s="50">
        <v>8508.5763485096813</v>
      </c>
      <c r="AG42" s="51">
        <v>327944.95385591942</v>
      </c>
      <c r="AH42" s="49"/>
      <c r="AI42" s="37">
        <v>1987</v>
      </c>
      <c r="AJ42" s="51">
        <v>0</v>
      </c>
      <c r="AK42" s="51">
        <v>10.51485192985165</v>
      </c>
      <c r="AL42" s="51">
        <v>491.40233930430878</v>
      </c>
      <c r="AM42" s="51">
        <v>12800.378511428489</v>
      </c>
      <c r="AN42" s="51">
        <v>5999.7746320080005</v>
      </c>
      <c r="AO42" s="51">
        <v>92191.948357691319</v>
      </c>
      <c r="AP42" s="51">
        <v>9186.8316142769399</v>
      </c>
      <c r="AQ42" s="51">
        <v>7531.8971729969662</v>
      </c>
      <c r="AR42" s="51">
        <v>32698.258020606325</v>
      </c>
      <c r="AS42" s="51">
        <v>7327.3551737836733</v>
      </c>
      <c r="AT42" s="51">
        <v>5625.9726554219769</v>
      </c>
      <c r="AU42" s="51">
        <v>14361.240792442188</v>
      </c>
      <c r="AV42" s="51">
        <v>25212.959499489865</v>
      </c>
      <c r="AW42" s="51">
        <v>1479.7935224438902</v>
      </c>
      <c r="AX42" s="51">
        <v>214918.32714382379</v>
      </c>
      <c r="AZ42" s="49">
        <f t="shared" si="5"/>
        <v>402.44245014000182</v>
      </c>
      <c r="BA42" s="49">
        <f t="shared" si="6"/>
        <v>327.94495385591944</v>
      </c>
      <c r="BB42" s="49">
        <f t="shared" si="7"/>
        <v>214.91832714382377</v>
      </c>
      <c r="BC42" s="49">
        <f t="shared" si="4"/>
        <v>945.30573113974503</v>
      </c>
    </row>
    <row r="43" spans="1:55">
      <c r="A43" s="48">
        <v>1988</v>
      </c>
      <c r="B43" s="49">
        <v>0</v>
      </c>
      <c r="C43" s="49">
        <v>7686.0571663259152</v>
      </c>
      <c r="D43" s="49">
        <v>53050.444236711279</v>
      </c>
      <c r="E43" s="49">
        <v>52950.641713854886</v>
      </c>
      <c r="F43" s="49">
        <v>11946.63457459763</v>
      </c>
      <c r="G43" s="49">
        <v>10939.745168006417</v>
      </c>
      <c r="H43" s="49">
        <v>24688.981944890427</v>
      </c>
      <c r="I43" s="49">
        <v>30699.741759676872</v>
      </c>
      <c r="J43" s="49">
        <v>3647.1995402033504</v>
      </c>
      <c r="K43" s="49">
        <v>23574.427482715979</v>
      </c>
      <c r="L43" s="49">
        <v>36451.07556192638</v>
      </c>
      <c r="M43" s="49">
        <v>48566.606231014848</v>
      </c>
      <c r="N43" s="49">
        <v>4847.6707107895181</v>
      </c>
      <c r="O43" s="49">
        <v>0</v>
      </c>
      <c r="P43" s="49">
        <f t="shared" si="3"/>
        <v>309049.22609071346</v>
      </c>
      <c r="Q43" s="49"/>
      <c r="R43" s="48">
        <v>1988</v>
      </c>
      <c r="S43" s="50">
        <v>0</v>
      </c>
      <c r="T43" s="50">
        <v>171346.74035262782</v>
      </c>
      <c r="U43" s="50">
        <v>44270.83448081489</v>
      </c>
      <c r="V43" s="50">
        <v>5181.1606482812949</v>
      </c>
      <c r="W43" s="50">
        <v>8828.6296337402964</v>
      </c>
      <c r="X43" s="50">
        <v>43397.072598132596</v>
      </c>
      <c r="Y43" s="50">
        <v>10478.936788665083</v>
      </c>
      <c r="Z43" s="50">
        <v>7232.1336870165851</v>
      </c>
      <c r="AA43" s="50">
        <v>8751.6318549021998</v>
      </c>
      <c r="AB43" s="50">
        <v>11170.310452298705</v>
      </c>
      <c r="AC43" s="50">
        <v>27521.198647715886</v>
      </c>
      <c r="AD43" s="50">
        <v>27258.880358384231</v>
      </c>
      <c r="AE43" s="50">
        <v>30402.731386402382</v>
      </c>
      <c r="AF43" s="50">
        <v>10848.127904220781</v>
      </c>
      <c r="AG43" s="51">
        <v>406688.38879320282</v>
      </c>
      <c r="AH43" s="49"/>
      <c r="AI43" s="37">
        <v>1988</v>
      </c>
      <c r="AJ43" s="51">
        <v>0</v>
      </c>
      <c r="AK43" s="51">
        <v>15.272031084957138</v>
      </c>
      <c r="AL43" s="51">
        <v>494.46256113281714</v>
      </c>
      <c r="AM43" s="51">
        <v>11693.709012588373</v>
      </c>
      <c r="AN43" s="51">
        <v>5758.9371657717375</v>
      </c>
      <c r="AO43" s="51">
        <v>73950.477938089665</v>
      </c>
      <c r="AP43" s="51">
        <v>4545.8453927081273</v>
      </c>
      <c r="AQ43" s="51">
        <v>14925.245782637323</v>
      </c>
      <c r="AR43" s="51">
        <v>23191.284880082778</v>
      </c>
      <c r="AS43" s="51">
        <v>2271.6003785569528</v>
      </c>
      <c r="AT43" s="51">
        <v>3916.9336247282454</v>
      </c>
      <c r="AU43" s="51">
        <v>15796.092028791536</v>
      </c>
      <c r="AV43" s="51">
        <v>13224.478527378551</v>
      </c>
      <c r="AW43" s="51">
        <v>2318.3922665183536</v>
      </c>
      <c r="AX43" s="51">
        <v>172102.73159006942</v>
      </c>
      <c r="AZ43" s="49">
        <f t="shared" si="5"/>
        <v>309.04922609071349</v>
      </c>
      <c r="BA43" s="49">
        <f t="shared" si="6"/>
        <v>406.68838879320282</v>
      </c>
      <c r="BB43" s="49">
        <f t="shared" si="7"/>
        <v>172.10273159006942</v>
      </c>
      <c r="BC43" s="49">
        <f t="shared" si="4"/>
        <v>887.84034647398585</v>
      </c>
    </row>
    <row r="44" spans="1:55">
      <c r="A44" s="48">
        <v>1989</v>
      </c>
      <c r="B44" s="49">
        <v>0</v>
      </c>
      <c r="C44" s="49">
        <v>9826.4798717163012</v>
      </c>
      <c r="D44" s="49">
        <v>134475.31783970914</v>
      </c>
      <c r="E44" s="49">
        <v>2372.4531377891717</v>
      </c>
      <c r="F44" s="49">
        <v>84954.951089969967</v>
      </c>
      <c r="G44" s="49">
        <v>313.71499844337819</v>
      </c>
      <c r="H44" s="49">
        <v>17875.711374158287</v>
      </c>
      <c r="I44" s="49">
        <v>35975.262770325317</v>
      </c>
      <c r="J44" s="49">
        <v>2958.5669477210995</v>
      </c>
      <c r="K44" s="49">
        <v>43043.589717203307</v>
      </c>
      <c r="L44" s="49">
        <v>139299.5837408173</v>
      </c>
      <c r="M44" s="49">
        <v>28050.47246569008</v>
      </c>
      <c r="N44" s="49">
        <v>18417.519868436677</v>
      </c>
      <c r="O44" s="49">
        <v>3922.3786493805819</v>
      </c>
      <c r="P44" s="49">
        <f t="shared" si="3"/>
        <v>521486.00247136061</v>
      </c>
      <c r="Q44" s="49"/>
      <c r="R44" s="48">
        <v>1989</v>
      </c>
      <c r="S44" s="50">
        <v>0</v>
      </c>
      <c r="T44" s="50">
        <v>181872.14186764864</v>
      </c>
      <c r="U44" s="50">
        <v>43271.350775684157</v>
      </c>
      <c r="V44" s="50">
        <v>3681.2225525836452</v>
      </c>
      <c r="W44" s="50">
        <v>10005.615642587654</v>
      </c>
      <c r="X44" s="50">
        <v>30239.588612451716</v>
      </c>
      <c r="Y44" s="50">
        <v>4147.9903609743815</v>
      </c>
      <c r="Z44" s="50">
        <v>3989.5001450483564</v>
      </c>
      <c r="AA44" s="50">
        <v>3363.1766606276042</v>
      </c>
      <c r="AB44" s="50">
        <v>5862.1436167808424</v>
      </c>
      <c r="AC44" s="50">
        <v>12452.032482259294</v>
      </c>
      <c r="AD44" s="50">
        <v>12530.763026450131</v>
      </c>
      <c r="AE44" s="50">
        <v>30637.142634501852</v>
      </c>
      <c r="AF44" s="50">
        <v>5355.6494002181007</v>
      </c>
      <c r="AG44" s="51">
        <v>347408.31777781632</v>
      </c>
      <c r="AH44" s="49"/>
      <c r="AI44" s="37">
        <v>1989</v>
      </c>
      <c r="AJ44" s="51">
        <v>0</v>
      </c>
      <c r="AK44" s="51">
        <v>13.071277218159123</v>
      </c>
      <c r="AL44" s="51">
        <v>447.6997721171299</v>
      </c>
      <c r="AM44" s="51">
        <v>11075.533924009604</v>
      </c>
      <c r="AN44" s="51">
        <v>4217.1504953446656</v>
      </c>
      <c r="AO44" s="51">
        <v>133810.43821927108</v>
      </c>
      <c r="AP44" s="51">
        <v>5953.8866022528164</v>
      </c>
      <c r="AQ44" s="51">
        <v>8711.2608643145923</v>
      </c>
      <c r="AR44" s="51">
        <v>18235.79783313076</v>
      </c>
      <c r="AS44" s="51">
        <v>4008.1057357934142</v>
      </c>
      <c r="AT44" s="51">
        <v>6005.2035823999177</v>
      </c>
      <c r="AU44" s="51">
        <v>9676.9022433995724</v>
      </c>
      <c r="AV44" s="51">
        <v>47096.770157875035</v>
      </c>
      <c r="AW44" s="51">
        <v>682.65927029307284</v>
      </c>
      <c r="AX44" s="51">
        <v>249934.47997741983</v>
      </c>
      <c r="AZ44" s="49">
        <f t="shared" si="5"/>
        <v>521.48600247136062</v>
      </c>
      <c r="BA44" s="49">
        <f t="shared" si="6"/>
        <v>347.40831777781631</v>
      </c>
      <c r="BB44" s="49">
        <f t="shared" si="7"/>
        <v>249.93447997741984</v>
      </c>
      <c r="BC44" s="49">
        <f t="shared" si="4"/>
        <v>1118.8288002265967</v>
      </c>
    </row>
    <row r="45" spans="1:55">
      <c r="A45" s="48">
        <v>1990</v>
      </c>
      <c r="B45" s="49">
        <v>0</v>
      </c>
      <c r="C45" s="49">
        <v>7070.1648198924686</v>
      </c>
      <c r="D45" s="49">
        <v>101662.00698932678</v>
      </c>
      <c r="E45" s="49">
        <v>41666.650332448953</v>
      </c>
      <c r="F45" s="49">
        <v>35313.430888649942</v>
      </c>
      <c r="G45" s="49">
        <v>8177.9103935995181</v>
      </c>
      <c r="H45" s="49">
        <v>8747.7666841065457</v>
      </c>
      <c r="I45" s="49">
        <v>17258.625156742222</v>
      </c>
      <c r="J45" s="49">
        <v>2746.7209473798421</v>
      </c>
      <c r="K45" s="49">
        <v>65324.173547555307</v>
      </c>
      <c r="L45" s="49">
        <v>81382.051698319803</v>
      </c>
      <c r="M45" s="49">
        <v>47298.09585251566</v>
      </c>
      <c r="N45" s="49">
        <v>8023.3401727020009</v>
      </c>
      <c r="O45" s="49">
        <v>0</v>
      </c>
      <c r="P45" s="49">
        <f t="shared" si="3"/>
        <v>424670.93748323899</v>
      </c>
      <c r="Q45" s="49"/>
      <c r="R45" s="48">
        <v>1990</v>
      </c>
      <c r="S45" s="50">
        <v>0</v>
      </c>
      <c r="T45" s="50">
        <v>226550.55236759165</v>
      </c>
      <c r="U45" s="50">
        <v>36659.296413427517</v>
      </c>
      <c r="V45" s="50">
        <v>4441.6445410280421</v>
      </c>
      <c r="W45" s="50">
        <v>15747.159277389059</v>
      </c>
      <c r="X45" s="50">
        <v>22533.534954726936</v>
      </c>
      <c r="Y45" s="50">
        <v>6451.9061443187938</v>
      </c>
      <c r="Z45" s="50">
        <v>3662.5753555994543</v>
      </c>
      <c r="AA45" s="50">
        <v>2811.2058286021647</v>
      </c>
      <c r="AB45" s="50">
        <v>4937.1230362283186</v>
      </c>
      <c r="AC45" s="50">
        <v>14403.788525875874</v>
      </c>
      <c r="AD45" s="50">
        <v>21214.157283381115</v>
      </c>
      <c r="AE45" s="50">
        <v>39217.511821272499</v>
      </c>
      <c r="AF45" s="50">
        <v>6887.8962037871952</v>
      </c>
      <c r="AG45" s="51">
        <v>405518.35175322858</v>
      </c>
      <c r="AH45" s="49"/>
      <c r="AI45" s="37">
        <v>1990</v>
      </c>
      <c r="AJ45" s="51">
        <v>0</v>
      </c>
      <c r="AK45" s="51">
        <v>16.07193168619424</v>
      </c>
      <c r="AL45" s="51">
        <v>400.27764344443756</v>
      </c>
      <c r="AM45" s="51">
        <v>20661.027082149052</v>
      </c>
      <c r="AN45" s="51">
        <v>1932.0119796086678</v>
      </c>
      <c r="AO45" s="51">
        <v>139283.33969988304</v>
      </c>
      <c r="AP45" s="51">
        <v>8461.0022447674892</v>
      </c>
      <c r="AQ45" s="51">
        <v>19223.924012779506</v>
      </c>
      <c r="AR45" s="51">
        <v>12554.355393137397</v>
      </c>
      <c r="AS45" s="51">
        <v>2134.3176062395792</v>
      </c>
      <c r="AT45" s="51">
        <v>6012.8002411366097</v>
      </c>
      <c r="AU45" s="51">
        <v>10602.140510516942</v>
      </c>
      <c r="AV45" s="51">
        <v>59066.915727918524</v>
      </c>
      <c r="AW45" s="51">
        <v>659.78749226519335</v>
      </c>
      <c r="AX45" s="51">
        <v>281007.97156553261</v>
      </c>
      <c r="AZ45" s="49">
        <f t="shared" si="5"/>
        <v>424.67093748323902</v>
      </c>
      <c r="BA45" s="49">
        <f t="shared" si="6"/>
        <v>405.51835175322856</v>
      </c>
      <c r="BB45" s="49">
        <f t="shared" si="7"/>
        <v>281.00797156553261</v>
      </c>
      <c r="BC45" s="49">
        <f t="shared" si="4"/>
        <v>1111.1972608020001</v>
      </c>
    </row>
    <row r="46" spans="1:55">
      <c r="A46" s="48">
        <v>1991</v>
      </c>
      <c r="B46" s="49">
        <v>0</v>
      </c>
      <c r="C46" s="49">
        <v>16212.329526893647</v>
      </c>
      <c r="D46" s="49">
        <v>195044.60207812148</v>
      </c>
      <c r="E46" s="49">
        <v>4096.7918841035389</v>
      </c>
      <c r="F46" s="49">
        <v>120928.39150128239</v>
      </c>
      <c r="G46" s="49">
        <v>255.2332829686369</v>
      </c>
      <c r="H46" s="49">
        <v>17841.739829464117</v>
      </c>
      <c r="I46" s="49">
        <v>24866.181254116666</v>
      </c>
      <c r="J46" s="49">
        <v>1642.6096347427056</v>
      </c>
      <c r="K46" s="49">
        <v>47267.276792290577</v>
      </c>
      <c r="L46" s="49">
        <v>109482.30273107928</v>
      </c>
      <c r="M46" s="49">
        <v>45822.970600860164</v>
      </c>
      <c r="N46" s="49">
        <v>30643.271529868158</v>
      </c>
      <c r="O46" s="49">
        <v>2056.1326021602163</v>
      </c>
      <c r="P46" s="49">
        <f t="shared" si="3"/>
        <v>616159.83324795146</v>
      </c>
      <c r="Q46" s="49"/>
      <c r="R46" s="48">
        <v>1991</v>
      </c>
      <c r="S46" s="50">
        <v>0</v>
      </c>
      <c r="T46" s="50">
        <v>194972.05312278902</v>
      </c>
      <c r="U46" s="50">
        <v>38756.882569328081</v>
      </c>
      <c r="V46" s="50">
        <v>3601.158635968703</v>
      </c>
      <c r="W46" s="50">
        <v>5536.900586278527</v>
      </c>
      <c r="X46" s="50">
        <v>25373.856928761277</v>
      </c>
      <c r="Y46" s="50">
        <v>7919.3783445900144</v>
      </c>
      <c r="Z46" s="50">
        <v>6072.1285763287015</v>
      </c>
      <c r="AA46" s="50">
        <v>2726.0809091736555</v>
      </c>
      <c r="AB46" s="50">
        <v>1253.4986246228711</v>
      </c>
      <c r="AC46" s="50">
        <v>16119.011969855625</v>
      </c>
      <c r="AD46" s="50">
        <v>10229.641464811344</v>
      </c>
      <c r="AE46" s="50">
        <v>36492.371091749781</v>
      </c>
      <c r="AF46" s="50">
        <v>5831.4397145471175</v>
      </c>
      <c r="AG46" s="51">
        <v>354884.40253880469</v>
      </c>
      <c r="AH46" s="49"/>
      <c r="AI46" s="37">
        <v>1991</v>
      </c>
      <c r="AJ46" s="51">
        <v>0</v>
      </c>
      <c r="AK46" s="51">
        <v>15.297342240625275</v>
      </c>
      <c r="AL46" s="51">
        <v>722.96030965050647</v>
      </c>
      <c r="AM46" s="51">
        <v>17529.185117096193</v>
      </c>
      <c r="AN46" s="51">
        <v>1788.8777616678879</v>
      </c>
      <c r="AO46" s="51">
        <v>123613.1825359682</v>
      </c>
      <c r="AP46" s="51">
        <v>9181.040125333051</v>
      </c>
      <c r="AQ46" s="51">
        <v>21936.223429455178</v>
      </c>
      <c r="AR46" s="51">
        <v>8901.7790714604707</v>
      </c>
      <c r="AS46" s="51">
        <v>6278.8799963709889</v>
      </c>
      <c r="AT46" s="51">
        <v>6558.035950527008</v>
      </c>
      <c r="AU46" s="51">
        <v>14836.592016433233</v>
      </c>
      <c r="AV46" s="51">
        <v>34786.906281144147</v>
      </c>
      <c r="AW46" s="51">
        <v>636.9799644308365</v>
      </c>
      <c r="AX46" s="51">
        <v>246785.93990177833</v>
      </c>
      <c r="AZ46" s="49">
        <f t="shared" si="5"/>
        <v>616.1598332479515</v>
      </c>
      <c r="BA46" s="49">
        <f t="shared" si="6"/>
        <v>354.88440253880469</v>
      </c>
      <c r="BB46" s="49">
        <f t="shared" si="7"/>
        <v>246.78593990177833</v>
      </c>
      <c r="BC46" s="49">
        <f t="shared" si="4"/>
        <v>1217.8301756885344</v>
      </c>
    </row>
    <row r="47" spans="1:55">
      <c r="A47" s="48">
        <v>1992</v>
      </c>
      <c r="B47" s="49">
        <v>0</v>
      </c>
      <c r="C47" s="49">
        <v>21019.302890633946</v>
      </c>
      <c r="D47" s="49">
        <v>147324.56750177316</v>
      </c>
      <c r="E47" s="49">
        <v>29712.183777377231</v>
      </c>
      <c r="F47" s="49">
        <v>13111.105009983472</v>
      </c>
      <c r="G47" s="49">
        <v>5582.6997779633866</v>
      </c>
      <c r="H47" s="49">
        <v>26154.978102619942</v>
      </c>
      <c r="I47" s="49">
        <v>11320.386694548377</v>
      </c>
      <c r="J47" s="49">
        <v>3731.3195304003884</v>
      </c>
      <c r="K47" s="49">
        <v>16063.012370700078</v>
      </c>
      <c r="L47" s="49">
        <v>93047.759048984284</v>
      </c>
      <c r="M47" s="49">
        <v>30647.852002376065</v>
      </c>
      <c r="N47" s="49">
        <v>6427.6320317555537</v>
      </c>
      <c r="O47" s="49">
        <v>0</v>
      </c>
      <c r="P47" s="49">
        <f t="shared" si="3"/>
        <v>404142.79873911594</v>
      </c>
      <c r="Q47" s="49"/>
      <c r="R47" s="48">
        <v>1992</v>
      </c>
      <c r="S47" s="50">
        <v>277.70912775775298</v>
      </c>
      <c r="T47" s="50">
        <v>151165.4501041547</v>
      </c>
      <c r="U47" s="50">
        <v>31054.800999128962</v>
      </c>
      <c r="V47" s="50">
        <v>2962.8711058948338</v>
      </c>
      <c r="W47" s="50">
        <v>6585.6666620302221</v>
      </c>
      <c r="X47" s="50">
        <v>22398.965942285595</v>
      </c>
      <c r="Y47" s="50">
        <v>6987.5750921945973</v>
      </c>
      <c r="Z47" s="50">
        <v>3658.8375148290647</v>
      </c>
      <c r="AA47" s="50">
        <v>3024.193566351129</v>
      </c>
      <c r="AB47" s="50">
        <v>1907.2818847248718</v>
      </c>
      <c r="AC47" s="50">
        <v>28207.90999286385</v>
      </c>
      <c r="AD47" s="50">
        <v>7215.2882867532981</v>
      </c>
      <c r="AE47" s="50">
        <v>49545.273813064785</v>
      </c>
      <c r="AF47" s="50">
        <v>9375.7534532803202</v>
      </c>
      <c r="AG47" s="51">
        <v>324367.57754531404</v>
      </c>
      <c r="AH47" s="49"/>
      <c r="AI47" s="37">
        <v>1992</v>
      </c>
      <c r="AJ47" s="51">
        <v>0</v>
      </c>
      <c r="AK47" s="51">
        <v>16.645420240617526</v>
      </c>
      <c r="AL47" s="51">
        <v>756.30287706102774</v>
      </c>
      <c r="AM47" s="51">
        <v>15663.789311759998</v>
      </c>
      <c r="AN47" s="51">
        <v>5423.336464</v>
      </c>
      <c r="AO47" s="51">
        <v>137752.93779056461</v>
      </c>
      <c r="AP47" s="51">
        <v>6375.4952369485418</v>
      </c>
      <c r="AQ47" s="51">
        <v>16831.959614726908</v>
      </c>
      <c r="AR47" s="51">
        <v>27908.319859800798</v>
      </c>
      <c r="AS47" s="51">
        <v>7582.5609370927996</v>
      </c>
      <c r="AT47" s="51">
        <v>6874.0469100007422</v>
      </c>
      <c r="AU47" s="51">
        <v>20302.532796669086</v>
      </c>
      <c r="AV47" s="51">
        <v>22104.605615733959</v>
      </c>
      <c r="AW47" s="51">
        <v>923.44225900000004</v>
      </c>
      <c r="AX47" s="51">
        <v>268515.97509359906</v>
      </c>
      <c r="AZ47" s="49">
        <f t="shared" si="5"/>
        <v>404.14279873911596</v>
      </c>
      <c r="BA47" s="49">
        <f t="shared" si="6"/>
        <v>324.36757754531402</v>
      </c>
      <c r="BB47" s="49">
        <f t="shared" si="7"/>
        <v>268.51597509359908</v>
      </c>
      <c r="BC47" s="49">
        <f t="shared" si="4"/>
        <v>997.02635137802906</v>
      </c>
    </row>
    <row r="48" spans="1:55">
      <c r="A48" s="48">
        <v>1993</v>
      </c>
      <c r="B48" s="49">
        <v>0</v>
      </c>
      <c r="C48" s="49">
        <v>20097.630332697099</v>
      </c>
      <c r="D48" s="49">
        <v>159988.56229473959</v>
      </c>
      <c r="E48" s="49">
        <v>871.23020469199571</v>
      </c>
      <c r="F48" s="49">
        <v>88916.733784868644</v>
      </c>
      <c r="G48" s="49">
        <v>1396.3896567478873</v>
      </c>
      <c r="H48" s="49">
        <v>21443.976101779426</v>
      </c>
      <c r="I48" s="49">
        <v>50942.515160297917</v>
      </c>
      <c r="J48" s="49">
        <v>2979.6598612536482</v>
      </c>
      <c r="K48" s="49">
        <v>10827.080630697297</v>
      </c>
      <c r="L48" s="49">
        <v>117468.9192952205</v>
      </c>
      <c r="M48" s="49">
        <v>12912.580376437823</v>
      </c>
      <c r="N48" s="49">
        <v>43761.647323209341</v>
      </c>
      <c r="O48" s="49">
        <v>1981.1064054902067</v>
      </c>
      <c r="P48" s="49">
        <f t="shared" si="3"/>
        <v>533588.03142813139</v>
      </c>
      <c r="Q48" s="49"/>
      <c r="R48" s="48">
        <v>1993</v>
      </c>
      <c r="S48" s="50">
        <v>256.10110260944884</v>
      </c>
      <c r="T48" s="50">
        <v>199769.29731360398</v>
      </c>
      <c r="U48" s="50">
        <v>75133.763473080835</v>
      </c>
      <c r="V48" s="50">
        <v>3588.4680984053662</v>
      </c>
      <c r="W48" s="50">
        <v>7195.1304584615064</v>
      </c>
      <c r="X48" s="50">
        <v>14309.174411532415</v>
      </c>
      <c r="Y48" s="50">
        <v>4598.1324272736729</v>
      </c>
      <c r="Z48" s="50">
        <v>2326.8403369603038</v>
      </c>
      <c r="AA48" s="50">
        <v>1172.7736287181763</v>
      </c>
      <c r="AB48" s="50">
        <v>4418.8064849290577</v>
      </c>
      <c r="AC48" s="50">
        <v>33502.179143984955</v>
      </c>
      <c r="AD48" s="50">
        <v>8935.3658835494443</v>
      </c>
      <c r="AE48" s="50">
        <v>42460.124756360121</v>
      </c>
      <c r="AF48" s="50">
        <v>5868.2452665777955</v>
      </c>
      <c r="AG48" s="51">
        <v>403534.40278604714</v>
      </c>
      <c r="AH48" s="49"/>
      <c r="AI48" s="37">
        <v>1993</v>
      </c>
      <c r="AJ48" s="51">
        <v>0</v>
      </c>
      <c r="AK48" s="51">
        <v>18.744858417776296</v>
      </c>
      <c r="AL48" s="51">
        <v>1110.8471272300906</v>
      </c>
      <c r="AM48" s="51">
        <v>18763.981900668085</v>
      </c>
      <c r="AN48" s="51">
        <v>9522.6958069455413</v>
      </c>
      <c r="AO48" s="51">
        <v>154011.31768604415</v>
      </c>
      <c r="AP48" s="51">
        <v>7999.79174946077</v>
      </c>
      <c r="AQ48" s="51">
        <v>14580.378910271893</v>
      </c>
      <c r="AR48" s="51">
        <v>16748.427789067049</v>
      </c>
      <c r="AS48" s="51">
        <v>7513.1754763683621</v>
      </c>
      <c r="AT48" s="51">
        <v>9845.4191080702967</v>
      </c>
      <c r="AU48" s="51">
        <v>17696.833127870141</v>
      </c>
      <c r="AV48" s="51">
        <v>64425.881745749837</v>
      </c>
      <c r="AW48" s="51">
        <v>854.04104786988637</v>
      </c>
      <c r="AX48" s="51">
        <v>323091.53633403382</v>
      </c>
      <c r="AZ48" s="49">
        <f t="shared" si="5"/>
        <v>533.58803142813144</v>
      </c>
      <c r="BA48" s="49">
        <f t="shared" si="6"/>
        <v>403.53440278604717</v>
      </c>
      <c r="BB48" s="49">
        <f t="shared" si="7"/>
        <v>323.09153633403383</v>
      </c>
      <c r="BC48" s="49">
        <f t="shared" si="4"/>
        <v>1260.2139705482125</v>
      </c>
    </row>
    <row r="49" spans="1:55">
      <c r="A49" s="48">
        <v>1994</v>
      </c>
      <c r="B49" s="49">
        <v>0</v>
      </c>
      <c r="C49" s="49">
        <v>31710.392942894854</v>
      </c>
      <c r="D49" s="49">
        <v>153670.90770046384</v>
      </c>
      <c r="E49" s="49">
        <v>146816.5531976023</v>
      </c>
      <c r="F49" s="49">
        <v>25025.944600175779</v>
      </c>
      <c r="G49" s="49">
        <v>13592.959162775236</v>
      </c>
      <c r="H49" s="49">
        <v>17939.916612211488</v>
      </c>
      <c r="I49" s="49">
        <v>18050.970457508785</v>
      </c>
      <c r="J49" s="49">
        <v>4970.2778348372749</v>
      </c>
      <c r="K49" s="49">
        <v>52350.88651922236</v>
      </c>
      <c r="L49" s="49">
        <v>125901.15211526079</v>
      </c>
      <c r="M49" s="49">
        <v>9218.738382423413</v>
      </c>
      <c r="N49" s="49">
        <v>3636.0116500340669</v>
      </c>
      <c r="O49" s="49">
        <v>0</v>
      </c>
      <c r="P49" s="49">
        <f t="shared" si="3"/>
        <v>602884.71117541031</v>
      </c>
      <c r="Q49" s="49"/>
      <c r="R49" s="48">
        <v>1994</v>
      </c>
      <c r="S49" s="50">
        <v>297.65317982828248</v>
      </c>
      <c r="T49" s="50">
        <v>210034.58914545889</v>
      </c>
      <c r="U49" s="50">
        <v>63252.169337941312</v>
      </c>
      <c r="V49" s="50">
        <v>5600.9156140508885</v>
      </c>
      <c r="W49" s="50">
        <v>11485.582590927363</v>
      </c>
      <c r="X49" s="50">
        <v>28386.845117981698</v>
      </c>
      <c r="Y49" s="50">
        <v>10854.890498626079</v>
      </c>
      <c r="Z49" s="50">
        <v>3748.3039462759784</v>
      </c>
      <c r="AA49" s="50">
        <v>3200.7375837765526</v>
      </c>
      <c r="AB49" s="50">
        <v>4903.1000966599559</v>
      </c>
      <c r="AC49" s="50">
        <v>48039.7806499164</v>
      </c>
      <c r="AD49" s="50">
        <v>12378.603849463096</v>
      </c>
      <c r="AE49" s="50">
        <v>56736.13994184741</v>
      </c>
      <c r="AF49" s="50">
        <v>11785.41809350057</v>
      </c>
      <c r="AG49" s="51">
        <v>470704.72964625445</v>
      </c>
      <c r="AH49" s="49"/>
      <c r="AI49" s="37">
        <v>1994</v>
      </c>
      <c r="AJ49" s="51">
        <v>0</v>
      </c>
      <c r="AK49" s="51">
        <v>21.150776377483162</v>
      </c>
      <c r="AL49" s="51">
        <v>920.84788356530817</v>
      </c>
      <c r="AM49" s="51">
        <v>17281.870835529673</v>
      </c>
      <c r="AN49" s="51">
        <v>8392.5108929028374</v>
      </c>
      <c r="AO49" s="51">
        <v>142838.3672924423</v>
      </c>
      <c r="AP49" s="51">
        <v>7744.9236203869532</v>
      </c>
      <c r="AQ49" s="51">
        <v>14676.43773548758</v>
      </c>
      <c r="AR49" s="51">
        <v>13047.420321160982</v>
      </c>
      <c r="AS49" s="51">
        <v>6169.24169293868</v>
      </c>
      <c r="AT49" s="51">
        <v>6494.9558872981243</v>
      </c>
      <c r="AU49" s="51">
        <v>9702.2379565319552</v>
      </c>
      <c r="AV49" s="51">
        <v>47053.805969920082</v>
      </c>
      <c r="AW49" s="51">
        <v>566.90592562194468</v>
      </c>
      <c r="AX49" s="51">
        <v>274910.67679016391</v>
      </c>
      <c r="AZ49" s="49">
        <f t="shared" si="5"/>
        <v>602.8847111754103</v>
      </c>
      <c r="BA49" s="49">
        <f t="shared" si="6"/>
        <v>470.70472964625446</v>
      </c>
      <c r="BB49" s="49">
        <f t="shared" si="7"/>
        <v>274.9106767901639</v>
      </c>
      <c r="BC49" s="49">
        <f t="shared" si="4"/>
        <v>1348.5001176118287</v>
      </c>
    </row>
    <row r="50" spans="1:55">
      <c r="A50" s="48">
        <v>1995</v>
      </c>
      <c r="B50" s="49">
        <v>0</v>
      </c>
      <c r="C50" s="49">
        <v>20355.807079120601</v>
      </c>
      <c r="D50" s="49">
        <v>154902.97730227618</v>
      </c>
      <c r="E50" s="49">
        <v>900.72234089905726</v>
      </c>
      <c r="F50" s="49">
        <v>104264.53229807098</v>
      </c>
      <c r="G50" s="49">
        <v>233.92207994368738</v>
      </c>
      <c r="H50" s="49">
        <v>48381.208794280785</v>
      </c>
      <c r="I50" s="49">
        <v>86086.021375865937</v>
      </c>
      <c r="J50" s="49">
        <v>6489.094691794553</v>
      </c>
      <c r="K50" s="49">
        <v>32990.216803272953</v>
      </c>
      <c r="L50" s="49">
        <v>121247.6190210838</v>
      </c>
      <c r="M50" s="49">
        <v>23429.400904271079</v>
      </c>
      <c r="N50" s="49">
        <v>39685.15241896618</v>
      </c>
      <c r="O50" s="49">
        <v>3631.1024215415259</v>
      </c>
      <c r="P50" s="49">
        <f t="shared" si="3"/>
        <v>642597.77753138728</v>
      </c>
      <c r="Q50" s="49"/>
      <c r="R50" s="48">
        <v>1995</v>
      </c>
      <c r="S50" s="50">
        <v>301.86647595425944</v>
      </c>
      <c r="T50" s="50">
        <v>249063.32169391352</v>
      </c>
      <c r="U50" s="50">
        <v>63084.793644519923</v>
      </c>
      <c r="V50" s="50">
        <v>3829.0139509329106</v>
      </c>
      <c r="W50" s="50">
        <v>7443.1019515347944</v>
      </c>
      <c r="X50" s="50">
        <v>36224.613696818611</v>
      </c>
      <c r="Y50" s="50">
        <v>10273.981089987694</v>
      </c>
      <c r="Z50" s="50">
        <v>6291.6022160787616</v>
      </c>
      <c r="AA50" s="50">
        <v>4708.8536569380576</v>
      </c>
      <c r="AB50" s="50">
        <v>3597.8024064598312</v>
      </c>
      <c r="AC50" s="50">
        <v>56189.509386437203</v>
      </c>
      <c r="AD50" s="50">
        <v>16276.593995831856</v>
      </c>
      <c r="AE50" s="50">
        <v>34069.381166212042</v>
      </c>
      <c r="AF50" s="50">
        <v>5701.6261190398909</v>
      </c>
      <c r="AG50" s="51">
        <v>497056.0614506593</v>
      </c>
      <c r="AH50" s="49"/>
      <c r="AI50" s="37">
        <v>1995</v>
      </c>
      <c r="AJ50" s="51">
        <v>0</v>
      </c>
      <c r="AK50" s="51">
        <v>22.748392868100769</v>
      </c>
      <c r="AL50" s="51">
        <v>1518.7827228079173</v>
      </c>
      <c r="AM50" s="51">
        <v>14625.937647452894</v>
      </c>
      <c r="AN50" s="51">
        <v>14037.697651069722</v>
      </c>
      <c r="AO50" s="51">
        <v>171336.20485360059</v>
      </c>
      <c r="AP50" s="51">
        <v>7305.7557322821895</v>
      </c>
      <c r="AQ50" s="51">
        <v>17417.84542043231</v>
      </c>
      <c r="AR50" s="51">
        <v>10796.031836618471</v>
      </c>
      <c r="AS50" s="51">
        <v>5839.390179974268</v>
      </c>
      <c r="AT50" s="51">
        <v>5066.6839182535141</v>
      </c>
      <c r="AU50" s="51">
        <v>15089.755062833092</v>
      </c>
      <c r="AV50" s="51">
        <v>10759.785502292752</v>
      </c>
      <c r="AW50" s="51">
        <v>256.83563881409225</v>
      </c>
      <c r="AX50" s="51">
        <v>274073.45455929986</v>
      </c>
      <c r="AZ50" s="49">
        <f t="shared" si="5"/>
        <v>642.59777753138724</v>
      </c>
      <c r="BA50" s="49">
        <f t="shared" si="6"/>
        <v>497.05606145065929</v>
      </c>
      <c r="BB50" s="49">
        <f t="shared" si="7"/>
        <v>274.07345455929988</v>
      </c>
      <c r="BC50" s="49">
        <f t="shared" si="4"/>
        <v>1413.7272935413464</v>
      </c>
    </row>
    <row r="51" spans="1:55">
      <c r="A51" s="48">
        <v>1996</v>
      </c>
      <c r="B51" s="49">
        <v>0</v>
      </c>
      <c r="C51" s="49">
        <v>34235.99035423329</v>
      </c>
      <c r="D51" s="49">
        <v>143215.14503670641</v>
      </c>
      <c r="E51" s="49">
        <v>117452.68026244806</v>
      </c>
      <c r="F51" s="49">
        <v>20720.537856316925</v>
      </c>
      <c r="G51" s="49">
        <v>6145.8941144409555</v>
      </c>
      <c r="H51" s="49">
        <v>14856.987820854629</v>
      </c>
      <c r="I51" s="49">
        <v>11783.707932702329</v>
      </c>
      <c r="J51" s="49">
        <v>2435.463917673731</v>
      </c>
      <c r="K51" s="49">
        <v>45555.750786735895</v>
      </c>
      <c r="L51" s="49">
        <v>170974.04294662565</v>
      </c>
      <c r="M51" s="49">
        <v>33398.554156025086</v>
      </c>
      <c r="N51" s="49">
        <v>4313.3624729285684</v>
      </c>
      <c r="O51" s="49">
        <v>0</v>
      </c>
      <c r="P51" s="49">
        <f t="shared" si="3"/>
        <v>605088.11765769159</v>
      </c>
      <c r="Q51" s="49"/>
      <c r="R51" s="48">
        <v>1996</v>
      </c>
      <c r="S51" s="50">
        <v>320.83472805464208</v>
      </c>
      <c r="T51" s="50">
        <v>285800.8321356182</v>
      </c>
      <c r="U51" s="50">
        <v>74443.693347454915</v>
      </c>
      <c r="V51" s="50">
        <v>5476.8950040345235</v>
      </c>
      <c r="W51" s="50">
        <v>7907.6919231466172</v>
      </c>
      <c r="X51" s="50">
        <v>37162.383750863817</v>
      </c>
      <c r="Y51" s="50">
        <v>7386.7985743785503</v>
      </c>
      <c r="Z51" s="50">
        <v>3365.1914502811751</v>
      </c>
      <c r="AA51" s="50">
        <v>2268.7349908664091</v>
      </c>
      <c r="AB51" s="50">
        <v>9121.8449642760061</v>
      </c>
      <c r="AC51" s="50">
        <v>87651.161971659152</v>
      </c>
      <c r="AD51" s="50">
        <v>13047.634521347578</v>
      </c>
      <c r="AE51" s="50">
        <v>27856.241031353809</v>
      </c>
      <c r="AF51" s="50">
        <v>7989.0356301804713</v>
      </c>
      <c r="AG51" s="51">
        <v>569798.97402351594</v>
      </c>
      <c r="AH51" s="49"/>
      <c r="AI51" s="37">
        <v>1996</v>
      </c>
      <c r="AJ51" s="51">
        <v>0</v>
      </c>
      <c r="AK51" s="51">
        <v>22.716987559241709</v>
      </c>
      <c r="AL51" s="51">
        <v>1619.3629533920305</v>
      </c>
      <c r="AM51" s="51">
        <v>15403.764895547916</v>
      </c>
      <c r="AN51" s="51">
        <v>13614.95875192415</v>
      </c>
      <c r="AO51" s="51">
        <v>120062.38509710989</v>
      </c>
      <c r="AP51" s="51">
        <v>8963.9417956963025</v>
      </c>
      <c r="AQ51" s="51">
        <v>19466.204412632425</v>
      </c>
      <c r="AR51" s="51">
        <v>15116.601200694429</v>
      </c>
      <c r="AS51" s="51">
        <v>11427.278963223633</v>
      </c>
      <c r="AT51" s="51">
        <v>10825.049438106284</v>
      </c>
      <c r="AU51" s="51">
        <v>21067.027620662877</v>
      </c>
      <c r="AV51" s="51">
        <v>14001.304715845095</v>
      </c>
      <c r="AW51" s="51">
        <v>1581.4800817032879</v>
      </c>
      <c r="AX51" s="51">
        <v>253172.07691409753</v>
      </c>
      <c r="AZ51" s="49">
        <f t="shared" si="5"/>
        <v>605.08811765769155</v>
      </c>
      <c r="BA51" s="49">
        <f t="shared" si="6"/>
        <v>569.79897402351594</v>
      </c>
      <c r="BB51" s="49">
        <f t="shared" si="7"/>
        <v>253.17207691409754</v>
      </c>
      <c r="BC51" s="49">
        <f t="shared" si="4"/>
        <v>1428.059168595305</v>
      </c>
    </row>
    <row r="52" spans="1:55">
      <c r="A52" s="48">
        <v>1997</v>
      </c>
      <c r="B52" s="49">
        <v>0</v>
      </c>
      <c r="C52" s="49">
        <v>13248.904541379043</v>
      </c>
      <c r="D52" s="49">
        <v>196121.62611783732</v>
      </c>
      <c r="E52" s="49">
        <v>1389.9585785486825</v>
      </c>
      <c r="F52" s="49">
        <v>131890.19471082784</v>
      </c>
      <c r="G52" s="49">
        <v>393.80592378826373</v>
      </c>
      <c r="H52" s="49">
        <v>20451.27008531343</v>
      </c>
      <c r="I52" s="49">
        <v>24599.723562640364</v>
      </c>
      <c r="J52" s="49">
        <v>6753.0826750459137</v>
      </c>
      <c r="K52" s="49">
        <v>52047.155564279899</v>
      </c>
      <c r="L52" s="49">
        <v>115529.35447102091</v>
      </c>
      <c r="M52" s="49">
        <v>12008.58491749094</v>
      </c>
      <c r="N52" s="49">
        <v>27908.45143243565</v>
      </c>
      <c r="O52" s="49">
        <v>742.34245750967477</v>
      </c>
      <c r="P52" s="49">
        <f t="shared" si="3"/>
        <v>603084.45503811794</v>
      </c>
      <c r="Q52" s="49"/>
      <c r="R52" s="48">
        <v>1997</v>
      </c>
      <c r="S52" s="50">
        <v>335.14850165765216</v>
      </c>
      <c r="T52" s="50">
        <v>255262.12402764225</v>
      </c>
      <c r="U52" s="50">
        <v>44835.529007644778</v>
      </c>
      <c r="V52" s="50">
        <v>4747.0548349866613</v>
      </c>
      <c r="W52" s="50">
        <v>6627.4095864493966</v>
      </c>
      <c r="X52" s="50">
        <v>17769.220163927555</v>
      </c>
      <c r="Y52" s="50">
        <v>9355.1839063228381</v>
      </c>
      <c r="Z52" s="50">
        <v>2838.2914611928486</v>
      </c>
      <c r="AA52" s="50">
        <v>3710.344039070822</v>
      </c>
      <c r="AB52" s="50">
        <v>9764.663679349258</v>
      </c>
      <c r="AC52" s="50">
        <v>65753.568106926337</v>
      </c>
      <c r="AD52" s="50">
        <v>9358.9025933553603</v>
      </c>
      <c r="AE52" s="50">
        <v>25530.75164956208</v>
      </c>
      <c r="AF52" s="50">
        <v>3573.6689468891113</v>
      </c>
      <c r="AG52" s="51">
        <v>459461.86050497688</v>
      </c>
      <c r="AH52" s="49"/>
      <c r="AI52" s="37">
        <v>1997</v>
      </c>
      <c r="AJ52" s="51">
        <v>0</v>
      </c>
      <c r="AK52" s="51">
        <v>23.273922724706765</v>
      </c>
      <c r="AL52" s="51">
        <v>775.73771114902377</v>
      </c>
      <c r="AM52" s="51">
        <v>10773.184529170179</v>
      </c>
      <c r="AN52" s="51">
        <v>12134.004429375163</v>
      </c>
      <c r="AO52" s="51">
        <v>61493.80498863072</v>
      </c>
      <c r="AP52" s="51">
        <v>4500.2949804010341</v>
      </c>
      <c r="AQ52" s="51">
        <v>13628.308659995739</v>
      </c>
      <c r="AR52" s="51">
        <v>16251.571282008175</v>
      </c>
      <c r="AS52" s="51">
        <v>14505.892400096616</v>
      </c>
      <c r="AT52" s="51">
        <v>7714.4007025521951</v>
      </c>
      <c r="AU52" s="51">
        <v>12024.835933631362</v>
      </c>
      <c r="AV52" s="51">
        <v>37834.178608372291</v>
      </c>
      <c r="AW52" s="51">
        <v>505.97561953643077</v>
      </c>
      <c r="AX52" s="51">
        <v>192165.46376764361</v>
      </c>
      <c r="AZ52" s="49">
        <f t="shared" si="5"/>
        <v>603.08445503811799</v>
      </c>
      <c r="BA52" s="49">
        <f t="shared" si="6"/>
        <v>459.46186050497687</v>
      </c>
      <c r="BB52" s="49">
        <f t="shared" si="7"/>
        <v>192.16546376764362</v>
      </c>
      <c r="BC52" s="49">
        <f t="shared" si="4"/>
        <v>1254.7117793107386</v>
      </c>
    </row>
    <row r="53" spans="1:55">
      <c r="A53" s="48">
        <v>1998</v>
      </c>
      <c r="B53" s="49">
        <v>0</v>
      </c>
      <c r="C53" s="49">
        <v>24003.124390339915</v>
      </c>
      <c r="D53" s="49">
        <v>112082.31122436149</v>
      </c>
      <c r="E53" s="49">
        <v>183133.15908261822</v>
      </c>
      <c r="F53" s="49">
        <v>15465.887801133737</v>
      </c>
      <c r="G53" s="49">
        <v>6266.4075909153289</v>
      </c>
      <c r="H53" s="49">
        <v>27141.830468592289</v>
      </c>
      <c r="I53" s="49">
        <v>50116.978578406924</v>
      </c>
      <c r="J53" s="49">
        <v>5485.1437116126472</v>
      </c>
      <c r="K53" s="49">
        <v>55453.187555957193</v>
      </c>
      <c r="L53" s="49">
        <v>130351.94632247306</v>
      </c>
      <c r="M53" s="49">
        <v>12847.385278010759</v>
      </c>
      <c r="N53" s="49">
        <v>4531.7799118220155</v>
      </c>
      <c r="O53" s="49">
        <v>0</v>
      </c>
      <c r="P53" s="49">
        <f t="shared" si="3"/>
        <v>626879.14191624359</v>
      </c>
      <c r="Q53" s="49"/>
      <c r="R53" s="48">
        <v>1998</v>
      </c>
      <c r="S53" s="50">
        <v>493.77722543132694</v>
      </c>
      <c r="T53" s="50">
        <v>195155.0421681958</v>
      </c>
      <c r="U53" s="50">
        <v>48355.509740065136</v>
      </c>
      <c r="V53" s="50">
        <v>6610.9034903947704</v>
      </c>
      <c r="W53" s="50">
        <v>7210.6721401473151</v>
      </c>
      <c r="X53" s="50">
        <v>18882.226322053153</v>
      </c>
      <c r="Y53" s="50">
        <v>8071.976831148163</v>
      </c>
      <c r="Z53" s="50">
        <v>1998.9570374995833</v>
      </c>
      <c r="AA53" s="50">
        <v>2325.9099988006374</v>
      </c>
      <c r="AB53" s="50">
        <v>6809.1365228384766</v>
      </c>
      <c r="AC53" s="50">
        <v>88568.042521750976</v>
      </c>
      <c r="AD53" s="50">
        <v>21590.482347819139</v>
      </c>
      <c r="AE53" s="50">
        <v>59772.820624191176</v>
      </c>
      <c r="AF53" s="50">
        <v>9199.8562232281784</v>
      </c>
      <c r="AG53" s="51">
        <v>475045.31319356384</v>
      </c>
      <c r="AH53" s="49"/>
      <c r="AI53" s="37">
        <v>1998</v>
      </c>
      <c r="AJ53" s="51">
        <v>0</v>
      </c>
      <c r="AK53" s="51">
        <v>18.875342958208176</v>
      </c>
      <c r="AL53" s="51">
        <v>428.19422007317621</v>
      </c>
      <c r="AM53" s="51">
        <v>9665.5013755078799</v>
      </c>
      <c r="AN53" s="51">
        <v>7596.599028160801</v>
      </c>
      <c r="AO53" s="51">
        <v>55070.293008458546</v>
      </c>
      <c r="AP53" s="51">
        <v>5016.0090600979493</v>
      </c>
      <c r="AQ53" s="51">
        <v>14609.374426842232</v>
      </c>
      <c r="AR53" s="51">
        <v>6489.0690802564659</v>
      </c>
      <c r="AS53" s="51">
        <v>6685.7636982691056</v>
      </c>
      <c r="AT53" s="51">
        <v>4748.3204808529572</v>
      </c>
      <c r="AU53" s="51">
        <v>4982.9530759629051</v>
      </c>
      <c r="AV53" s="51">
        <v>32816.221412399878</v>
      </c>
      <c r="AW53" s="51">
        <v>394.63415975439256</v>
      </c>
      <c r="AX53" s="51">
        <v>148521.80836959448</v>
      </c>
      <c r="AZ53" s="49">
        <f t="shared" si="5"/>
        <v>626.87914191624361</v>
      </c>
      <c r="BA53" s="49">
        <f t="shared" si="6"/>
        <v>475.04531319356386</v>
      </c>
      <c r="BB53" s="49">
        <f t="shared" si="7"/>
        <v>148.52180836959448</v>
      </c>
      <c r="BC53" s="49">
        <f t="shared" si="4"/>
        <v>1250.446263479402</v>
      </c>
    </row>
    <row r="54" spans="1:55">
      <c r="A54" s="48">
        <v>1999</v>
      </c>
      <c r="B54" s="49">
        <v>0</v>
      </c>
      <c r="C54" s="49">
        <v>13348.516152858629</v>
      </c>
      <c r="D54" s="49">
        <v>139593.87983735878</v>
      </c>
      <c r="E54" s="49">
        <v>113.36414926583578</v>
      </c>
      <c r="F54" s="49">
        <v>127149.0349131252</v>
      </c>
      <c r="G54" s="49">
        <v>167.37327480281508</v>
      </c>
      <c r="H54" s="49">
        <v>23568.125327414869</v>
      </c>
      <c r="I54" s="49">
        <v>22376.503795504999</v>
      </c>
      <c r="J54" s="49">
        <v>2518.1722075144953</v>
      </c>
      <c r="K54" s="49">
        <v>75646.657203799288</v>
      </c>
      <c r="L54" s="49">
        <v>206020.05124011467</v>
      </c>
      <c r="M54" s="49">
        <v>14448.504829209658</v>
      </c>
      <c r="N54" s="49">
        <v>15664.067057315488</v>
      </c>
      <c r="O54" s="49">
        <v>1643.8038756957328</v>
      </c>
      <c r="P54" s="49">
        <f t="shared" si="3"/>
        <v>642258.05386398046</v>
      </c>
      <c r="Q54" s="49"/>
      <c r="R54" s="48">
        <v>1999</v>
      </c>
      <c r="S54" s="50">
        <v>542.32045871318144</v>
      </c>
      <c r="T54" s="50">
        <v>169483.9719161035</v>
      </c>
      <c r="U54" s="50">
        <v>44007.901938202427</v>
      </c>
      <c r="V54" s="50">
        <v>4158.859571725483</v>
      </c>
      <c r="W54" s="50">
        <v>10764.016614051658</v>
      </c>
      <c r="X54" s="50">
        <v>20719.547254195259</v>
      </c>
      <c r="Y54" s="50">
        <v>8326.2643308678107</v>
      </c>
      <c r="Z54" s="50">
        <v>5009.2739367173463</v>
      </c>
      <c r="AA54" s="50">
        <v>2249.711645073357</v>
      </c>
      <c r="AB54" s="50">
        <v>13623.470810320685</v>
      </c>
      <c r="AC54" s="50">
        <v>88587.440856463916</v>
      </c>
      <c r="AD54" s="50">
        <v>13854.665206655838</v>
      </c>
      <c r="AE54" s="50">
        <v>24905.967939722716</v>
      </c>
      <c r="AF54" s="50">
        <v>3412.0438499999991</v>
      </c>
      <c r="AG54" s="51">
        <v>409645.45632881322</v>
      </c>
      <c r="AH54" s="49"/>
      <c r="AI54" s="37">
        <v>1999</v>
      </c>
      <c r="AJ54" s="51">
        <v>0</v>
      </c>
      <c r="AK54" s="51">
        <v>18.765701639474624</v>
      </c>
      <c r="AL54" s="51">
        <v>719.72668883852464</v>
      </c>
      <c r="AM54" s="51">
        <v>9520.9047488966644</v>
      </c>
      <c r="AN54" s="51">
        <v>10595.641501599841</v>
      </c>
      <c r="AO54" s="51">
        <v>118332.87261721646</v>
      </c>
      <c r="AP54" s="51">
        <v>10863.208658276832</v>
      </c>
      <c r="AQ54" s="51">
        <v>18105.536055817607</v>
      </c>
      <c r="AR54" s="51">
        <v>9951.4485561951169</v>
      </c>
      <c r="AS54" s="51">
        <v>8744.4113588821856</v>
      </c>
      <c r="AT54" s="51">
        <v>5066.8051166076521</v>
      </c>
      <c r="AU54" s="51">
        <v>4765.7800178751932</v>
      </c>
      <c r="AV54" s="51">
        <v>10219.358626698571</v>
      </c>
      <c r="AW54" s="51">
        <v>235.53095362318837</v>
      </c>
      <c r="AX54" s="51">
        <v>207139.99060216732</v>
      </c>
      <c r="AZ54" s="49">
        <f t="shared" si="5"/>
        <v>642.25805386398042</v>
      </c>
      <c r="BA54" s="49">
        <f t="shared" si="6"/>
        <v>409.64545632881322</v>
      </c>
      <c r="BB54" s="49">
        <f t="shared" si="7"/>
        <v>207.13999060216733</v>
      </c>
      <c r="BC54" s="49">
        <f t="shared" si="4"/>
        <v>1259.0435007949609</v>
      </c>
    </row>
    <row r="55" spans="1:55">
      <c r="A55" s="48">
        <v>2000</v>
      </c>
      <c r="B55" s="49">
        <v>0</v>
      </c>
      <c r="C55" s="49">
        <v>28044.611502264783</v>
      </c>
      <c r="D55" s="49">
        <v>170128.5389519392</v>
      </c>
      <c r="E55" s="49">
        <v>132082.11138767426</v>
      </c>
      <c r="F55" s="49">
        <v>2328.6880628993117</v>
      </c>
      <c r="G55" s="49">
        <v>3395.3434262046731</v>
      </c>
      <c r="H55" s="49">
        <v>13219.85962001458</v>
      </c>
      <c r="I55" s="49">
        <v>23278.584980927168</v>
      </c>
      <c r="J55" s="49">
        <v>3691.4293651434423</v>
      </c>
      <c r="K55" s="49">
        <v>68547.075842481529</v>
      </c>
      <c r="L55" s="49">
        <v>78737.692923504394</v>
      </c>
      <c r="M55" s="49">
        <v>21355.224806821479</v>
      </c>
      <c r="N55" s="49">
        <v>11296.286040268689</v>
      </c>
      <c r="O55" s="49">
        <v>0</v>
      </c>
      <c r="P55" s="49">
        <f t="shared" si="3"/>
        <v>556105.4469101436</v>
      </c>
      <c r="Q55" s="49"/>
      <c r="R55" s="48">
        <v>2000</v>
      </c>
      <c r="S55" s="50">
        <v>473.38361485492317</v>
      </c>
      <c r="T55" s="50">
        <v>152033.12636272373</v>
      </c>
      <c r="U55" s="50">
        <v>42356.559559644062</v>
      </c>
      <c r="V55" s="50">
        <v>9132.7357128399017</v>
      </c>
      <c r="W55" s="50">
        <v>21020.618884604857</v>
      </c>
      <c r="X55" s="50">
        <v>14300.910600483799</v>
      </c>
      <c r="Y55" s="50">
        <v>7860.0417505600108</v>
      </c>
      <c r="Z55" s="50">
        <v>7062.1688295716122</v>
      </c>
      <c r="AA55" s="50">
        <v>2452.5965578979149</v>
      </c>
      <c r="AB55" s="50">
        <v>21770.090119478125</v>
      </c>
      <c r="AC55" s="50">
        <v>98444.055340160208</v>
      </c>
      <c r="AD55" s="50">
        <v>11390.835289912611</v>
      </c>
      <c r="AE55" s="50">
        <v>15627.495749180815</v>
      </c>
      <c r="AF55" s="50">
        <v>3012.492158482899</v>
      </c>
      <c r="AG55" s="51">
        <v>406937.11053039541</v>
      </c>
      <c r="AH55" s="49"/>
      <c r="AI55" s="37">
        <v>2000</v>
      </c>
      <c r="AJ55" s="51">
        <v>0</v>
      </c>
      <c r="AK55" s="51">
        <v>20.723546441990518</v>
      </c>
      <c r="AL55" s="51">
        <v>1055.6780263035087</v>
      </c>
      <c r="AM55" s="51">
        <v>14687.866003702102</v>
      </c>
      <c r="AN55" s="51">
        <v>7888.8930709587994</v>
      </c>
      <c r="AO55" s="51">
        <v>96205.590643224699</v>
      </c>
      <c r="AP55" s="51">
        <v>8540.751188576658</v>
      </c>
      <c r="AQ55" s="51">
        <v>14079.445384571389</v>
      </c>
      <c r="AR55" s="51">
        <v>9869.2703103390013</v>
      </c>
      <c r="AS55" s="51">
        <v>6889.5605676073901</v>
      </c>
      <c r="AT55" s="51">
        <v>4606.2023681390019</v>
      </c>
      <c r="AU55" s="51">
        <v>13574.97705958557</v>
      </c>
      <c r="AV55" s="51">
        <v>19302.679712126584</v>
      </c>
      <c r="AW55" s="51">
        <v>1546.2314089941692</v>
      </c>
      <c r="AX55" s="51">
        <v>198267.86929057087</v>
      </c>
      <c r="AZ55" s="49">
        <f t="shared" si="5"/>
        <v>556.10544691014354</v>
      </c>
      <c r="BA55" s="49">
        <f t="shared" si="6"/>
        <v>406.93711053039539</v>
      </c>
      <c r="BB55" s="49">
        <f t="shared" si="7"/>
        <v>198.26786929057087</v>
      </c>
      <c r="BC55" s="49">
        <f t="shared" si="4"/>
        <v>1161.3104267311098</v>
      </c>
    </row>
    <row r="56" spans="1:55">
      <c r="A56" s="48">
        <v>2001</v>
      </c>
      <c r="B56" s="49">
        <v>0</v>
      </c>
      <c r="C56" s="49">
        <v>8179.7617495997074</v>
      </c>
      <c r="D56" s="49">
        <v>170688.41707685226</v>
      </c>
      <c r="E56" s="49">
        <v>2071.456651132562</v>
      </c>
      <c r="F56" s="49">
        <v>56103.503064322511</v>
      </c>
      <c r="G56" s="49">
        <v>214.52566051283992</v>
      </c>
      <c r="H56" s="49">
        <v>19166.549042604878</v>
      </c>
      <c r="I56" s="49">
        <v>36339.044723993851</v>
      </c>
      <c r="J56" s="49">
        <v>2113.0937853706773</v>
      </c>
      <c r="K56" s="49">
        <v>65081.905501924142</v>
      </c>
      <c r="L56" s="49">
        <v>172332.83024469795</v>
      </c>
      <c r="M56" s="49">
        <v>31951.908482729912</v>
      </c>
      <c r="N56" s="49">
        <v>11210.115666282241</v>
      </c>
      <c r="O56" s="49">
        <v>6715.3166089644292</v>
      </c>
      <c r="P56" s="49">
        <f t="shared" si="3"/>
        <v>582168.42825898807</v>
      </c>
      <c r="Q56" s="49"/>
      <c r="R56" s="48">
        <v>2001</v>
      </c>
      <c r="S56" s="50">
        <v>278.40959316926171</v>
      </c>
      <c r="T56" s="50">
        <v>211411.20366955193</v>
      </c>
      <c r="U56" s="50">
        <v>68972.352121587915</v>
      </c>
      <c r="V56" s="50">
        <v>10751.572952863104</v>
      </c>
      <c r="W56" s="50">
        <v>17720.609838587137</v>
      </c>
      <c r="X56" s="50">
        <v>23639.244891668281</v>
      </c>
      <c r="Y56" s="50">
        <v>10155.184115569458</v>
      </c>
      <c r="Z56" s="50">
        <v>5108.1381141170059</v>
      </c>
      <c r="AA56" s="50">
        <v>2092.0110294264987</v>
      </c>
      <c r="AB56" s="50">
        <v>14201.08188360008</v>
      </c>
      <c r="AC56" s="50">
        <v>49415.199166644663</v>
      </c>
      <c r="AD56" s="50">
        <v>14705.205454652816</v>
      </c>
      <c r="AE56" s="50">
        <v>28624.40016220012</v>
      </c>
      <c r="AF56" s="50">
        <v>11194.229261701863</v>
      </c>
      <c r="AG56" s="51">
        <v>468268.84225534013</v>
      </c>
      <c r="AH56" s="49"/>
      <c r="AI56" s="37">
        <v>2001</v>
      </c>
      <c r="AJ56" s="51">
        <v>0</v>
      </c>
      <c r="AK56" s="51">
        <v>24.278835416725229</v>
      </c>
      <c r="AL56" s="51">
        <v>1370.3118367613765</v>
      </c>
      <c r="AM56" s="51">
        <v>14673.078704856047</v>
      </c>
      <c r="AN56" s="51">
        <v>9138.272608581894</v>
      </c>
      <c r="AO56" s="51">
        <v>73842.009487030155</v>
      </c>
      <c r="AP56" s="51">
        <v>9646.6071299880605</v>
      </c>
      <c r="AQ56" s="51">
        <v>13504.672596448454</v>
      </c>
      <c r="AR56" s="51">
        <v>11890.645033953484</v>
      </c>
      <c r="AS56" s="51">
        <v>9728.3471479051423</v>
      </c>
      <c r="AT56" s="51">
        <v>6600.2313404087035</v>
      </c>
      <c r="AU56" s="51">
        <v>13439.016084616122</v>
      </c>
      <c r="AV56" s="51">
        <v>22585.101621602254</v>
      </c>
      <c r="AW56" s="51">
        <v>1147.2310555321455</v>
      </c>
      <c r="AX56" s="51">
        <v>187589.80348310058</v>
      </c>
      <c r="AZ56" s="49">
        <f t="shared" si="5"/>
        <v>582.16842825898811</v>
      </c>
      <c r="BA56" s="49">
        <f t="shared" si="6"/>
        <v>468.26884225534013</v>
      </c>
      <c r="BB56" s="49">
        <f t="shared" si="7"/>
        <v>187.58980348310058</v>
      </c>
      <c r="BC56" s="49">
        <f t="shared" si="4"/>
        <v>1238.0270739974289</v>
      </c>
    </row>
    <row r="57" spans="1:55">
      <c r="A57" s="48">
        <v>2002</v>
      </c>
      <c r="B57" s="49">
        <v>0</v>
      </c>
      <c r="C57" s="49">
        <v>26164.305303513407</v>
      </c>
      <c r="D57" s="49">
        <v>144168.33213485175</v>
      </c>
      <c r="E57" s="49">
        <v>134321.34922742515</v>
      </c>
      <c r="F57" s="49">
        <v>6611.1285297889572</v>
      </c>
      <c r="G57" s="49">
        <v>4379.5618042700326</v>
      </c>
      <c r="H57" s="49">
        <v>12241.334527711946</v>
      </c>
      <c r="I57" s="49">
        <v>44102.358569273783</v>
      </c>
      <c r="J57" s="49">
        <v>5651.3207012392349</v>
      </c>
      <c r="K57" s="49">
        <v>36255.53430222012</v>
      </c>
      <c r="L57" s="49">
        <v>149022.33497894113</v>
      </c>
      <c r="M57" s="49">
        <v>23753.441961437922</v>
      </c>
      <c r="N57" s="49">
        <v>2532.5433727850327</v>
      </c>
      <c r="O57" s="49">
        <v>131.34328358208953</v>
      </c>
      <c r="P57" s="49">
        <f t="shared" si="3"/>
        <v>589334.88869704073</v>
      </c>
      <c r="Q57" s="49"/>
      <c r="R57" s="48">
        <v>2002</v>
      </c>
      <c r="S57" s="50">
        <v>48.195788560368413</v>
      </c>
      <c r="T57" s="50">
        <v>208724.92440003002</v>
      </c>
      <c r="U57" s="50">
        <v>54079.579612281443</v>
      </c>
      <c r="V57" s="50">
        <v>12652.917839734071</v>
      </c>
      <c r="W57" s="50">
        <v>13821.249722086441</v>
      </c>
      <c r="X57" s="50">
        <v>21666.437781701985</v>
      </c>
      <c r="Y57" s="50">
        <v>6330.6440384863654</v>
      </c>
      <c r="Z57" s="50">
        <v>3943.9071352326996</v>
      </c>
      <c r="AA57" s="50">
        <v>3227.0862285290636</v>
      </c>
      <c r="AB57" s="50">
        <v>26467.782646945481</v>
      </c>
      <c r="AC57" s="50">
        <v>44940.239564400094</v>
      </c>
      <c r="AD57" s="50">
        <v>16910.757093233027</v>
      </c>
      <c r="AE57" s="50">
        <v>31165.935293432671</v>
      </c>
      <c r="AF57" s="50">
        <v>15847.577657615999</v>
      </c>
      <c r="AG57" s="51">
        <v>459827.23480226973</v>
      </c>
      <c r="AH57" s="49"/>
      <c r="AI57" s="37">
        <v>2002</v>
      </c>
      <c r="AJ57" s="51">
        <v>0</v>
      </c>
      <c r="AK57" s="51">
        <v>0</v>
      </c>
      <c r="AL57" s="51">
        <v>721.86422206207851</v>
      </c>
      <c r="AM57" s="51">
        <v>33126.76986547908</v>
      </c>
      <c r="AN57" s="51">
        <v>5205.9430910292522</v>
      </c>
      <c r="AO57" s="51">
        <v>54505.376471988355</v>
      </c>
      <c r="AP57" s="51">
        <v>6596.4538595305394</v>
      </c>
      <c r="AQ57" s="51">
        <v>10203.250575740041</v>
      </c>
      <c r="AR57" s="51">
        <v>15079.386317000295</v>
      </c>
      <c r="AS57" s="51">
        <v>9110.886472637565</v>
      </c>
      <c r="AT57" s="51">
        <v>4762.5358654121101</v>
      </c>
      <c r="AU57" s="51">
        <v>8903.1117236087775</v>
      </c>
      <c r="AV57" s="51">
        <v>49304.416840262464</v>
      </c>
      <c r="AW57" s="51">
        <v>1466.1187663147946</v>
      </c>
      <c r="AX57" s="51">
        <v>198986.11407106536</v>
      </c>
      <c r="AZ57" s="49">
        <f t="shared" si="5"/>
        <v>589.3348886970407</v>
      </c>
      <c r="BA57" s="49">
        <f t="shared" si="6"/>
        <v>459.82723480226974</v>
      </c>
      <c r="BB57" s="49">
        <f t="shared" si="7"/>
        <v>198.98611407106534</v>
      </c>
      <c r="BC57" s="49">
        <f t="shared" si="4"/>
        <v>1248.1482375703758</v>
      </c>
    </row>
    <row r="58" spans="1:55">
      <c r="A58" s="48">
        <v>2003</v>
      </c>
      <c r="B58" s="49">
        <v>0</v>
      </c>
      <c r="C58" s="49">
        <v>24854.992664623842</v>
      </c>
      <c r="D58" s="49">
        <v>191014.23985968836</v>
      </c>
      <c r="E58" s="49">
        <v>1130.226072367544</v>
      </c>
      <c r="F58" s="49">
        <v>87696.008353842073</v>
      </c>
      <c r="G58" s="49">
        <v>1008.7462545189208</v>
      </c>
      <c r="H58" s="49">
        <v>23029.691536801161</v>
      </c>
      <c r="I58" s="49">
        <v>32389.683671979539</v>
      </c>
      <c r="J58" s="49">
        <v>2706.5723553009248</v>
      </c>
      <c r="K58" s="49">
        <v>101897.28028171432</v>
      </c>
      <c r="L58" s="49">
        <v>153930.22589335236</v>
      </c>
      <c r="M58" s="49">
        <v>29037.265473137395</v>
      </c>
      <c r="N58" s="49">
        <v>37273.523629979412</v>
      </c>
      <c r="O58" s="49">
        <v>6057.7414919814328</v>
      </c>
      <c r="P58" s="49">
        <f t="shared" si="3"/>
        <v>692026.19753928727</v>
      </c>
      <c r="Q58" s="49"/>
      <c r="R58" s="48">
        <v>2003</v>
      </c>
      <c r="S58" s="50">
        <v>133.68090018842389</v>
      </c>
      <c r="T58" s="50">
        <v>276915.81956835627</v>
      </c>
      <c r="U58" s="50">
        <v>51768.289152490099</v>
      </c>
      <c r="V58" s="50">
        <v>7571.9287790105791</v>
      </c>
      <c r="W58" s="50">
        <v>8743.3272339733576</v>
      </c>
      <c r="X58" s="50">
        <v>24823.661153279598</v>
      </c>
      <c r="Y58" s="50">
        <v>4662.5429308736257</v>
      </c>
      <c r="Z58" s="50">
        <v>4398.9626757358837</v>
      </c>
      <c r="AA58" s="50">
        <v>1656.1430248238412</v>
      </c>
      <c r="AB58" s="50">
        <v>18677.923211547051</v>
      </c>
      <c r="AC58" s="50">
        <v>45633.686563575415</v>
      </c>
      <c r="AD58" s="50">
        <v>21612.438990806244</v>
      </c>
      <c r="AE58" s="50">
        <v>17977.603404067053</v>
      </c>
      <c r="AF58" s="50">
        <v>9035.9409623684369</v>
      </c>
      <c r="AG58" s="51">
        <v>493611.94855109591</v>
      </c>
      <c r="AH58" s="49"/>
      <c r="AI58" s="37">
        <v>2003</v>
      </c>
      <c r="AJ58" s="51">
        <v>0</v>
      </c>
      <c r="AK58" s="51">
        <v>0</v>
      </c>
      <c r="AL58" s="51">
        <v>509.78144518812121</v>
      </c>
      <c r="AM58" s="51">
        <v>17696.841420966783</v>
      </c>
      <c r="AN58" s="51">
        <v>7961.2311513598142</v>
      </c>
      <c r="AO58" s="51">
        <v>77375.811084316374</v>
      </c>
      <c r="AP58" s="51">
        <v>5920.1156405456259</v>
      </c>
      <c r="AQ58" s="51">
        <v>20658.792906465311</v>
      </c>
      <c r="AR58" s="51">
        <v>20920.22652066571</v>
      </c>
      <c r="AS58" s="51">
        <v>10481.045484353639</v>
      </c>
      <c r="AT58" s="51">
        <v>5790.7779594740387</v>
      </c>
      <c r="AU58" s="51">
        <v>9960.1810611332385</v>
      </c>
      <c r="AV58" s="51">
        <v>18251.256243293297</v>
      </c>
      <c r="AW58" s="51">
        <v>927.79813965681274</v>
      </c>
      <c r="AX58" s="51">
        <v>196453.85905741877</v>
      </c>
      <c r="AZ58" s="49">
        <f t="shared" si="5"/>
        <v>692.0261975392873</v>
      </c>
      <c r="BA58" s="49">
        <f t="shared" si="6"/>
        <v>493.61194855109591</v>
      </c>
      <c r="BB58" s="49">
        <f t="shared" si="7"/>
        <v>196.45385905741878</v>
      </c>
      <c r="BC58" s="49">
        <f t="shared" si="4"/>
        <v>1382.092005147802</v>
      </c>
    </row>
    <row r="59" spans="1:55">
      <c r="A59" s="48">
        <v>2004</v>
      </c>
      <c r="B59" s="49">
        <v>0</v>
      </c>
      <c r="C59" s="49">
        <v>11963.307273635512</v>
      </c>
      <c r="D59" s="49">
        <v>87340.87643412959</v>
      </c>
      <c r="E59" s="49">
        <v>148708.87587899956</v>
      </c>
      <c r="F59" s="49">
        <v>33748.724496189476</v>
      </c>
      <c r="G59" s="49">
        <v>11664.465893752424</v>
      </c>
      <c r="H59" s="49">
        <v>27858.312877345259</v>
      </c>
      <c r="I59" s="49">
        <v>52266.30028938641</v>
      </c>
      <c r="J59" s="49">
        <v>13324.865585585134</v>
      </c>
      <c r="K59" s="49">
        <v>49977.543160139954</v>
      </c>
      <c r="L59" s="49">
        <v>140581.30513183406</v>
      </c>
      <c r="M59" s="49">
        <v>15083.690320674013</v>
      </c>
      <c r="N59" s="49">
        <v>3702.3937470971159</v>
      </c>
      <c r="O59" s="49">
        <v>116.71087533156498</v>
      </c>
      <c r="P59" s="49">
        <f t="shared" si="3"/>
        <v>596337.37196410005</v>
      </c>
      <c r="Q59" s="49"/>
      <c r="R59" s="48">
        <v>2004</v>
      </c>
      <c r="S59" s="50">
        <v>202.76087276293208</v>
      </c>
      <c r="T59" s="50">
        <v>265900.03038470517</v>
      </c>
      <c r="U59" s="50">
        <v>58062.320246099393</v>
      </c>
      <c r="V59" s="50">
        <v>7561.3673909555655</v>
      </c>
      <c r="W59" s="50">
        <v>6910.5149392055955</v>
      </c>
      <c r="X59" s="50">
        <v>22256.263690148324</v>
      </c>
      <c r="Y59" s="50">
        <v>6528.1905801113498</v>
      </c>
      <c r="Z59" s="50">
        <v>6581.1193346018918</v>
      </c>
      <c r="AA59" s="50">
        <v>3423.3158354295892</v>
      </c>
      <c r="AB59" s="50">
        <v>8396.7401842252275</v>
      </c>
      <c r="AC59" s="50">
        <v>57037.586041075498</v>
      </c>
      <c r="AD59" s="50">
        <v>19171.387844530909</v>
      </c>
      <c r="AE59" s="50">
        <v>34165.125891697782</v>
      </c>
      <c r="AF59" s="50">
        <v>12764.708228045305</v>
      </c>
      <c r="AG59" s="51">
        <v>508961.43146359449</v>
      </c>
      <c r="AH59" s="49"/>
      <c r="AI59" s="37">
        <v>2004</v>
      </c>
      <c r="AJ59" s="51">
        <v>0</v>
      </c>
      <c r="AK59" s="51">
        <v>0</v>
      </c>
      <c r="AL59" s="51">
        <v>277.69761202346604</v>
      </c>
      <c r="AM59" s="51">
        <v>20494.999307245213</v>
      </c>
      <c r="AN59" s="51">
        <v>6572.7734128914908</v>
      </c>
      <c r="AO59" s="51">
        <v>123506.4138587386</v>
      </c>
      <c r="AP59" s="51">
        <v>4550.0713548232434</v>
      </c>
      <c r="AQ59" s="51">
        <v>15994.571968629683</v>
      </c>
      <c r="AR59" s="51">
        <v>21390.084051714242</v>
      </c>
      <c r="AS59" s="51">
        <v>7362.1448846126104</v>
      </c>
      <c r="AT59" s="51">
        <v>6721.3248295273042</v>
      </c>
      <c r="AU59" s="51">
        <v>7104.8773411124057</v>
      </c>
      <c r="AV59" s="51">
        <v>19193.436405998204</v>
      </c>
      <c r="AW59" s="51">
        <v>1431.5750957872121</v>
      </c>
      <c r="AX59" s="51">
        <v>234599.97012310367</v>
      </c>
      <c r="AZ59" s="49">
        <f t="shared" si="5"/>
        <v>596.33737196410004</v>
      </c>
      <c r="BA59" s="49">
        <f t="shared" si="6"/>
        <v>508.96143146359447</v>
      </c>
      <c r="BB59" s="49">
        <f t="shared" si="7"/>
        <v>234.59997012310367</v>
      </c>
      <c r="BC59" s="49">
        <f t="shared" si="4"/>
        <v>1339.8987735507981</v>
      </c>
    </row>
    <row r="60" spans="1:55">
      <c r="A60" s="48">
        <v>2005</v>
      </c>
      <c r="B60" s="49">
        <v>0</v>
      </c>
      <c r="C60" s="49">
        <v>16094.753215269688</v>
      </c>
      <c r="D60" s="49">
        <v>208100.32616497055</v>
      </c>
      <c r="E60" s="49">
        <v>33543.699835454507</v>
      </c>
      <c r="F60" s="49">
        <v>122675.046343686</v>
      </c>
      <c r="G60" s="49">
        <v>4028.8286981018118</v>
      </c>
      <c r="H60" s="49">
        <v>26536.740315879157</v>
      </c>
      <c r="I60" s="49">
        <v>53873.593867605552</v>
      </c>
      <c r="J60" s="49">
        <v>10698.128129026523</v>
      </c>
      <c r="K60" s="49">
        <v>119389.72208423579</v>
      </c>
      <c r="L60" s="49">
        <v>173512.7109581398</v>
      </c>
      <c r="M60" s="49">
        <v>32300.356012086391</v>
      </c>
      <c r="N60" s="49">
        <v>47165.74932068721</v>
      </c>
      <c r="O60" s="49">
        <v>3863.7150567010308</v>
      </c>
      <c r="P60" s="49">
        <f t="shared" si="3"/>
        <v>851783.37000184401</v>
      </c>
      <c r="Q60" s="49"/>
      <c r="R60" s="48">
        <v>2005</v>
      </c>
      <c r="S60" s="50">
        <v>87.340472123680655</v>
      </c>
      <c r="T60" s="50">
        <v>244774.83725418316</v>
      </c>
      <c r="U60" s="50">
        <v>42796.041942817879</v>
      </c>
      <c r="V60" s="50">
        <v>11120.380833885569</v>
      </c>
      <c r="W60" s="50">
        <v>16775.254975793956</v>
      </c>
      <c r="X60" s="50">
        <v>38095.492391980668</v>
      </c>
      <c r="Y60" s="50">
        <v>7932.3854709030975</v>
      </c>
      <c r="Z60" s="50">
        <v>2916.5731467231394</v>
      </c>
      <c r="AA60" s="50">
        <v>1991.865715809198</v>
      </c>
      <c r="AB60" s="50">
        <v>8880.3337939455469</v>
      </c>
      <c r="AC60" s="50">
        <v>51572.225008645</v>
      </c>
      <c r="AD60" s="50">
        <v>12336.684386020725</v>
      </c>
      <c r="AE60" s="50">
        <v>31087.487702201841</v>
      </c>
      <c r="AF60" s="50">
        <v>5877.3676834536827</v>
      </c>
      <c r="AG60" s="51">
        <v>476244.27077848703</v>
      </c>
      <c r="AH60" s="49"/>
      <c r="AI60" s="37">
        <v>2005</v>
      </c>
      <c r="AJ60" s="51">
        <v>0</v>
      </c>
      <c r="AK60" s="51">
        <v>0</v>
      </c>
      <c r="AL60" s="51">
        <v>1939.740943573823</v>
      </c>
      <c r="AM60" s="51">
        <v>26416.634331586865</v>
      </c>
      <c r="AN60" s="51">
        <v>7885.2539532788232</v>
      </c>
      <c r="AO60" s="51">
        <v>121879.35561580068</v>
      </c>
      <c r="AP60" s="51">
        <v>5786.9891276659664</v>
      </c>
      <c r="AQ60" s="51">
        <v>12978.305126010189</v>
      </c>
      <c r="AR60" s="51">
        <v>23401.732316864222</v>
      </c>
      <c r="AS60" s="51">
        <v>8059.9927866327971</v>
      </c>
      <c r="AT60" s="51">
        <v>5103.8808256085658</v>
      </c>
      <c r="AU60" s="51">
        <v>5297.7969967706367</v>
      </c>
      <c r="AV60" s="51">
        <v>18911.316333137685</v>
      </c>
      <c r="AW60" s="51">
        <v>518.54689106273497</v>
      </c>
      <c r="AX60" s="51">
        <v>238179.54524799294</v>
      </c>
      <c r="AZ60" s="49">
        <f t="shared" si="5"/>
        <v>851.78337000184399</v>
      </c>
      <c r="BA60" s="49">
        <f t="shared" si="6"/>
        <v>476.24427077848702</v>
      </c>
      <c r="BB60" s="49">
        <f t="shared" si="7"/>
        <v>238.17954524799293</v>
      </c>
      <c r="BC60" s="49">
        <f t="shared" si="4"/>
        <v>1566.207186028324</v>
      </c>
    </row>
    <row r="61" spans="1:55">
      <c r="A61" s="48">
        <v>2006</v>
      </c>
      <c r="B61" s="49">
        <v>0</v>
      </c>
      <c r="C61" s="49">
        <v>8759.0905291938907</v>
      </c>
      <c r="D61" s="49">
        <v>174491.42997945839</v>
      </c>
      <c r="E61" s="49">
        <v>92641.559293744285</v>
      </c>
      <c r="F61" s="49">
        <v>38555.021284822666</v>
      </c>
      <c r="G61" s="49">
        <v>6149.006764006398</v>
      </c>
      <c r="H61" s="49">
        <v>13471.434297327309</v>
      </c>
      <c r="I61" s="49">
        <v>62981.714334548909</v>
      </c>
      <c r="J61" s="49">
        <v>5056.0255328557705</v>
      </c>
      <c r="K61" s="49">
        <v>43968.781918641864</v>
      </c>
      <c r="L61" s="49">
        <v>68243.977704625402</v>
      </c>
      <c r="M61" s="49">
        <v>5568.1202834254209</v>
      </c>
      <c r="N61" s="49">
        <v>2230.0078342672323</v>
      </c>
      <c r="O61" s="49">
        <v>0</v>
      </c>
      <c r="P61" s="49">
        <f t="shared" si="3"/>
        <v>522116.16975691757</v>
      </c>
      <c r="Q61" s="49"/>
      <c r="R61" s="48">
        <v>2006</v>
      </c>
      <c r="S61" s="50">
        <v>64.159812673145424</v>
      </c>
      <c r="T61" s="50">
        <v>230854.67218660848</v>
      </c>
      <c r="U61" s="50">
        <v>75453.355554508787</v>
      </c>
      <c r="V61" s="50">
        <v>18730.636881494334</v>
      </c>
      <c r="W61" s="50">
        <v>15941.093960141026</v>
      </c>
      <c r="X61" s="50">
        <v>31281.990837139587</v>
      </c>
      <c r="Y61" s="50">
        <v>9687.3904721197068</v>
      </c>
      <c r="Z61" s="50">
        <v>6966.2119508909809</v>
      </c>
      <c r="AA61" s="50">
        <v>2006.8404595131435</v>
      </c>
      <c r="AB61" s="50">
        <v>9200.8310886960571</v>
      </c>
      <c r="AC61" s="50">
        <v>62897.522383747419</v>
      </c>
      <c r="AD61" s="50">
        <v>13134.971115682896</v>
      </c>
      <c r="AE61" s="50">
        <v>27877.055167413695</v>
      </c>
      <c r="AF61" s="50">
        <v>12810.213030076284</v>
      </c>
      <c r="AG61" s="51">
        <v>516906.94490070554</v>
      </c>
      <c r="AH61" s="49"/>
      <c r="AI61" s="37">
        <v>2006</v>
      </c>
      <c r="AJ61" s="51">
        <v>0</v>
      </c>
      <c r="AK61" s="51">
        <v>87.883879862605042</v>
      </c>
      <c r="AL61" s="51">
        <v>2185.7951296147949</v>
      </c>
      <c r="AM61" s="51">
        <v>25310.117907593998</v>
      </c>
      <c r="AN61" s="51">
        <v>9231.2358459300012</v>
      </c>
      <c r="AO61" s="51">
        <v>113620.32774873463</v>
      </c>
      <c r="AP61" s="51">
        <v>5849.9854880533494</v>
      </c>
      <c r="AQ61" s="51">
        <v>6649.2579049907517</v>
      </c>
      <c r="AR61" s="51">
        <v>13861.083405898176</v>
      </c>
      <c r="AS61" s="51">
        <v>7237.4084994474642</v>
      </c>
      <c r="AT61" s="51">
        <v>5377.3399430180198</v>
      </c>
      <c r="AU61" s="51">
        <v>9389.6533929831439</v>
      </c>
      <c r="AV61" s="51">
        <v>32198.948571914338</v>
      </c>
      <c r="AW61" s="51">
        <v>1409.6237450451904</v>
      </c>
      <c r="AX61" s="51">
        <v>232408.66146308646</v>
      </c>
      <c r="AZ61" s="49">
        <f t="shared" si="5"/>
        <v>522.11616975691754</v>
      </c>
      <c r="BA61" s="49">
        <f t="shared" si="6"/>
        <v>516.90694490070553</v>
      </c>
      <c r="BB61" s="49">
        <f t="shared" si="7"/>
        <v>232.40866146308647</v>
      </c>
      <c r="BC61" s="49">
        <f t="shared" si="4"/>
        <v>1271.4317761207094</v>
      </c>
    </row>
    <row r="62" spans="1:55">
      <c r="A62" s="48">
        <v>2007</v>
      </c>
      <c r="B62" s="49">
        <v>0</v>
      </c>
      <c r="C62" s="49">
        <v>23424.476695297548</v>
      </c>
      <c r="D62" s="49">
        <v>266722.92786957283</v>
      </c>
      <c r="E62" s="49">
        <v>21451.079831089875</v>
      </c>
      <c r="F62" s="49">
        <v>136158.53745547927</v>
      </c>
      <c r="G62" s="49">
        <v>250.95541546519968</v>
      </c>
      <c r="H62" s="49">
        <v>21645.288121280264</v>
      </c>
      <c r="I62" s="49">
        <v>42724.86930932937</v>
      </c>
      <c r="J62" s="49">
        <v>3085.9683125330739</v>
      </c>
      <c r="K62" s="49">
        <v>105353.6503837652</v>
      </c>
      <c r="L62" s="49">
        <v>145220.47517072689</v>
      </c>
      <c r="M62" s="49">
        <v>21023.278082438286</v>
      </c>
      <c r="N62" s="49">
        <v>22164.538030121163</v>
      </c>
      <c r="O62" s="49">
        <v>5483.5130799999997</v>
      </c>
      <c r="P62" s="49">
        <f t="shared" si="3"/>
        <v>814709.55775709893</v>
      </c>
      <c r="Q62" s="49"/>
      <c r="R62" s="48">
        <v>2007</v>
      </c>
      <c r="S62" s="50">
        <v>59.582131271094795</v>
      </c>
      <c r="T62" s="50">
        <v>198083.73617895879</v>
      </c>
      <c r="U62" s="50">
        <v>75622.356362834675</v>
      </c>
      <c r="V62" s="50">
        <v>14760.679610835308</v>
      </c>
      <c r="W62" s="50">
        <v>15640.904396159585</v>
      </c>
      <c r="X62" s="50">
        <v>29412.966106042149</v>
      </c>
      <c r="Y62" s="50">
        <v>8619.2641467287485</v>
      </c>
      <c r="Z62" s="50">
        <v>3299.6990874247945</v>
      </c>
      <c r="AA62" s="50">
        <v>1843.3801811873277</v>
      </c>
      <c r="AB62" s="50">
        <v>12407.540277579134</v>
      </c>
      <c r="AC62" s="50">
        <v>43614.418583165905</v>
      </c>
      <c r="AD62" s="50">
        <v>8509.1224871066206</v>
      </c>
      <c r="AE62" s="50">
        <v>19485.102152872736</v>
      </c>
      <c r="AF62" s="50">
        <v>9594.3297263574714</v>
      </c>
      <c r="AG62" s="51">
        <v>440953.08142852434</v>
      </c>
      <c r="AH62" s="49"/>
      <c r="AI62" s="37">
        <v>2007</v>
      </c>
      <c r="AJ62" s="51">
        <v>0</v>
      </c>
      <c r="AK62" s="51">
        <v>0</v>
      </c>
      <c r="AL62" s="51">
        <v>1183.9278968512285</v>
      </c>
      <c r="AM62" s="51">
        <v>38794.384543601998</v>
      </c>
      <c r="AN62" s="51">
        <v>10865.527677724998</v>
      </c>
      <c r="AO62" s="51">
        <v>118716.89536683944</v>
      </c>
      <c r="AP62" s="51">
        <v>5319.1755725346929</v>
      </c>
      <c r="AQ62" s="51">
        <v>8745.9998241396534</v>
      </c>
      <c r="AR62" s="51">
        <v>16503.249568856652</v>
      </c>
      <c r="AS62" s="51">
        <v>8509.7351090994507</v>
      </c>
      <c r="AT62" s="51">
        <v>6161.3097730323661</v>
      </c>
      <c r="AU62" s="51">
        <v>6959.8778349845998</v>
      </c>
      <c r="AV62" s="51">
        <v>4644.0813544713155</v>
      </c>
      <c r="AW62" s="51">
        <v>334.9867724420194</v>
      </c>
      <c r="AX62" s="51">
        <v>226739.15129457842</v>
      </c>
      <c r="AZ62" s="49">
        <f t="shared" si="5"/>
        <v>814.70955775709888</v>
      </c>
      <c r="BA62" s="49">
        <f t="shared" si="6"/>
        <v>440.95308142852434</v>
      </c>
      <c r="BB62" s="49">
        <f t="shared" si="7"/>
        <v>226.73915129457842</v>
      </c>
      <c r="BC62" s="49">
        <f t="shared" si="4"/>
        <v>1482.4017904802017</v>
      </c>
    </row>
    <row r="63" spans="1:55">
      <c r="A63" s="48">
        <v>2008</v>
      </c>
      <c r="B63" s="49">
        <v>0</v>
      </c>
      <c r="C63" s="49">
        <v>10981.295072677152</v>
      </c>
      <c r="D63" s="49">
        <v>167369.8745348184</v>
      </c>
      <c r="E63" s="49">
        <v>116818.92221993284</v>
      </c>
      <c r="F63" s="49">
        <v>17088.095607828502</v>
      </c>
      <c r="G63" s="49">
        <v>5916.3151102920492</v>
      </c>
      <c r="H63" s="49">
        <v>30762.198584718513</v>
      </c>
      <c r="I63" s="49">
        <v>19505.062396477781</v>
      </c>
      <c r="J63" s="49">
        <v>1902.6926208740338</v>
      </c>
      <c r="K63" s="49">
        <v>69864.108751246749</v>
      </c>
      <c r="L63" s="49">
        <v>66558.120161058949</v>
      </c>
      <c r="M63" s="49">
        <v>5370.6005632712759</v>
      </c>
      <c r="N63" s="49">
        <v>1824.0818924839734</v>
      </c>
      <c r="O63" s="49">
        <v>63.768115942028999</v>
      </c>
      <c r="P63" s="49">
        <f t="shared" si="3"/>
        <v>514025.13563162228</v>
      </c>
      <c r="Q63" s="49"/>
      <c r="R63" s="48">
        <v>2008</v>
      </c>
      <c r="S63" s="50">
        <v>131.5097317201473</v>
      </c>
      <c r="T63" s="50">
        <v>159617.28600593843</v>
      </c>
      <c r="U63" s="50">
        <v>87831.003394398198</v>
      </c>
      <c r="V63" s="50">
        <v>13098.202994366355</v>
      </c>
      <c r="W63" s="50">
        <v>16998.416802508018</v>
      </c>
      <c r="X63" s="50">
        <v>26518.738758297619</v>
      </c>
      <c r="Y63" s="50">
        <v>7932.2123362401417</v>
      </c>
      <c r="Z63" s="50">
        <v>4024.4911988719123</v>
      </c>
      <c r="AA63" s="50">
        <v>1953.1199811645013</v>
      </c>
      <c r="AB63" s="50">
        <v>17404.660584766287</v>
      </c>
      <c r="AC63" s="50">
        <v>41169.344336572402</v>
      </c>
      <c r="AD63" s="50">
        <v>4484.1634161745633</v>
      </c>
      <c r="AE63" s="50">
        <v>16433.461089625878</v>
      </c>
      <c r="AF63" s="50">
        <v>5857.9854454232027</v>
      </c>
      <c r="AG63" s="51">
        <v>403454.59607606777</v>
      </c>
      <c r="AH63" s="49"/>
      <c r="AI63" s="37">
        <v>2008</v>
      </c>
      <c r="AJ63" s="51">
        <v>0</v>
      </c>
      <c r="AK63" s="51">
        <v>54.677861015941289</v>
      </c>
      <c r="AL63" s="51">
        <v>1069.3526981935938</v>
      </c>
      <c r="AM63" s="51">
        <v>28086.847718254499</v>
      </c>
      <c r="AN63" s="51">
        <v>10564.764398695001</v>
      </c>
      <c r="AO63" s="51">
        <v>111719.06463531457</v>
      </c>
      <c r="AP63" s="51">
        <v>3989.108954346133</v>
      </c>
      <c r="AQ63" s="51">
        <v>7223.798365306945</v>
      </c>
      <c r="AR63" s="51">
        <v>13030.931687362821</v>
      </c>
      <c r="AS63" s="51">
        <v>3327.2447706884823</v>
      </c>
      <c r="AT63" s="51">
        <v>2850.5776017545595</v>
      </c>
      <c r="AU63" s="51">
        <v>6900.9255925500738</v>
      </c>
      <c r="AV63" s="51">
        <v>5514.5239189346521</v>
      </c>
      <c r="AW63" s="51">
        <v>784.24200959647669</v>
      </c>
      <c r="AX63" s="51">
        <v>195116.06021201375</v>
      </c>
      <c r="AZ63" s="49">
        <f t="shared" si="5"/>
        <v>514.02513563162233</v>
      </c>
      <c r="BA63" s="49">
        <f t="shared" si="6"/>
        <v>403.45459607606779</v>
      </c>
      <c r="BB63" s="49">
        <f t="shared" si="7"/>
        <v>195.11606021201374</v>
      </c>
      <c r="BC63" s="49">
        <f t="shared" si="4"/>
        <v>1112.595791919704</v>
      </c>
    </row>
    <row r="64" spans="1:55">
      <c r="A64" s="48">
        <v>2009</v>
      </c>
      <c r="B64" s="49">
        <v>0</v>
      </c>
      <c r="C64" s="49">
        <v>18128.098621606765</v>
      </c>
      <c r="D64" s="49">
        <v>340679.40176266414</v>
      </c>
      <c r="E64" s="49">
        <v>6834.7966022161745</v>
      </c>
      <c r="F64" s="49">
        <v>261114.92101939386</v>
      </c>
      <c r="G64" s="49">
        <v>226.51839998214007</v>
      </c>
      <c r="H64" s="49">
        <v>19012.413978235789</v>
      </c>
      <c r="I64" s="49">
        <v>45787.754845389529</v>
      </c>
      <c r="J64" s="49">
        <v>3751.9862325380068</v>
      </c>
      <c r="K64" s="49">
        <v>33425.069087145013</v>
      </c>
      <c r="L64" s="49">
        <v>101132.47289912503</v>
      </c>
      <c r="M64" s="49">
        <v>34561.982207092871</v>
      </c>
      <c r="N64" s="49">
        <v>14518.70384218111</v>
      </c>
      <c r="O64" s="49">
        <v>16867.68060939484</v>
      </c>
      <c r="P64" s="49">
        <f t="shared" si="3"/>
        <v>896041.80010696535</v>
      </c>
      <c r="Q64" s="49"/>
      <c r="R64" s="48">
        <v>2009</v>
      </c>
      <c r="S64" s="50">
        <v>242.00160771704182</v>
      </c>
      <c r="T64" s="50">
        <v>202709.6201000443</v>
      </c>
      <c r="U64" s="50">
        <v>140789.96080090519</v>
      </c>
      <c r="V64" s="50">
        <v>10830.138660576469</v>
      </c>
      <c r="W64" s="50">
        <v>15419.810136518048</v>
      </c>
      <c r="X64" s="50">
        <v>24019.549625862466</v>
      </c>
      <c r="Y64" s="50">
        <v>10049.976866413608</v>
      </c>
      <c r="Z64" s="50">
        <v>4292.1854243136777</v>
      </c>
      <c r="AA64" s="50">
        <v>2010.8665466650689</v>
      </c>
      <c r="AB64" s="50">
        <v>11522.289590036873</v>
      </c>
      <c r="AC64" s="50">
        <v>36681.977897877827</v>
      </c>
      <c r="AD64" s="50">
        <v>7060.2940019682901</v>
      </c>
      <c r="AE64" s="50">
        <v>18719.561675458572</v>
      </c>
      <c r="AF64" s="50">
        <v>4067.682620110812</v>
      </c>
      <c r="AG64" s="51">
        <v>488415.91555446823</v>
      </c>
      <c r="AH64" s="49"/>
      <c r="AI64" s="37">
        <v>2009</v>
      </c>
      <c r="AJ64" s="51">
        <v>0</v>
      </c>
      <c r="AK64" s="51">
        <v>0</v>
      </c>
      <c r="AL64" s="51">
        <v>966.95668802945409</v>
      </c>
      <c r="AM64" s="51">
        <v>22663.466600688</v>
      </c>
      <c r="AN64" s="51">
        <v>14850.240640120001</v>
      </c>
      <c r="AO64" s="51">
        <v>118368.2002136815</v>
      </c>
      <c r="AP64" s="51">
        <v>6070.1039136437039</v>
      </c>
      <c r="AQ64" s="51">
        <v>7681.1979382045201</v>
      </c>
      <c r="AR64" s="51">
        <v>12950.073855592924</v>
      </c>
      <c r="AS64" s="51">
        <v>4974.1311883542139</v>
      </c>
      <c r="AT64" s="51">
        <v>3779.2535306315572</v>
      </c>
      <c r="AU64" s="51">
        <v>4862.6635889965082</v>
      </c>
      <c r="AV64" s="51">
        <v>5113.3739720362446</v>
      </c>
      <c r="AW64" s="51">
        <v>382.99455427325944</v>
      </c>
      <c r="AX64" s="51">
        <v>202662.65668425191</v>
      </c>
      <c r="AZ64" s="49">
        <f t="shared" si="5"/>
        <v>896.04180010696541</v>
      </c>
      <c r="BA64" s="49">
        <f t="shared" si="6"/>
        <v>488.41591555446826</v>
      </c>
      <c r="BB64" s="49">
        <f t="shared" si="7"/>
        <v>202.66265668425191</v>
      </c>
      <c r="BC64" s="49">
        <f t="shared" si="4"/>
        <v>1587.1203723456856</v>
      </c>
    </row>
    <row r="65" spans="1:55">
      <c r="A65" s="48">
        <v>2010</v>
      </c>
      <c r="B65" s="49">
        <v>0</v>
      </c>
      <c r="C65" s="49">
        <v>13035.106082816133</v>
      </c>
      <c r="D65" s="49">
        <v>168862.34715959794</v>
      </c>
      <c r="E65" s="49">
        <v>166784.4827576119</v>
      </c>
      <c r="F65" s="49">
        <v>19647.641152156415</v>
      </c>
      <c r="G65" s="49">
        <v>7557.6943571165612</v>
      </c>
      <c r="H65" s="49">
        <v>4334.6917228936663</v>
      </c>
      <c r="I65" s="49">
        <v>21552.113958339534</v>
      </c>
      <c r="J65" s="49">
        <v>1043.9077168344429</v>
      </c>
      <c r="K65" s="49">
        <v>125653.21760511809</v>
      </c>
      <c r="L65" s="49">
        <v>101771.48035036126</v>
      </c>
      <c r="M65" s="49">
        <v>11134.018296753207</v>
      </c>
      <c r="N65" s="49">
        <v>3498.0344554449521</v>
      </c>
      <c r="O65" s="49">
        <v>93.40562361572816</v>
      </c>
      <c r="P65" s="49">
        <f t="shared" si="3"/>
        <v>644968.14123865974</v>
      </c>
      <c r="Q65" s="49"/>
      <c r="R65" s="48">
        <v>2010</v>
      </c>
      <c r="S65" s="50">
        <v>224.79472883933096</v>
      </c>
      <c r="T65" s="50">
        <v>158379.82979748482</v>
      </c>
      <c r="U65" s="50">
        <v>144534.75708646057</v>
      </c>
      <c r="V65" s="50">
        <v>17958.348118890073</v>
      </c>
      <c r="W65" s="50">
        <v>14644.738140745578</v>
      </c>
      <c r="X65" s="50">
        <v>29864.500220299447</v>
      </c>
      <c r="Y65" s="50">
        <v>5138.4986137407877</v>
      </c>
      <c r="Z65" s="50">
        <v>3373.1821914707612</v>
      </c>
      <c r="AA65" s="50">
        <v>2477.6953718720761</v>
      </c>
      <c r="AB65" s="50">
        <v>14985.690751291562</v>
      </c>
      <c r="AC65" s="50">
        <v>44270.392668205503</v>
      </c>
      <c r="AD65" s="50">
        <v>4228.4499860812948</v>
      </c>
      <c r="AE65" s="50">
        <v>12448.187827384569</v>
      </c>
      <c r="AF65" s="50">
        <v>5759.3697512347753</v>
      </c>
      <c r="AG65" s="51">
        <v>458288.43525400106</v>
      </c>
      <c r="AH65" s="49"/>
      <c r="AI65" s="37">
        <v>2010</v>
      </c>
      <c r="AJ65" s="51">
        <v>0</v>
      </c>
      <c r="AK65" s="51">
        <v>0</v>
      </c>
      <c r="AL65" s="51">
        <v>1185.2500874213747</v>
      </c>
      <c r="AM65" s="51">
        <v>22946.326175999999</v>
      </c>
      <c r="AN65" s="51">
        <v>14230.606771535002</v>
      </c>
      <c r="AO65" s="51">
        <v>109114.605215431</v>
      </c>
      <c r="AP65" s="51">
        <v>6438.1023619485295</v>
      </c>
      <c r="AQ65" s="51">
        <v>6758.9634974989613</v>
      </c>
      <c r="AR65" s="51">
        <v>14671.112775204096</v>
      </c>
      <c r="AS65" s="51">
        <v>7987.3555433925831</v>
      </c>
      <c r="AT65" s="51">
        <v>3205.7151718608166</v>
      </c>
      <c r="AU65" s="51">
        <v>4779.9106676064594</v>
      </c>
      <c r="AV65" s="51">
        <v>81835.026808386116</v>
      </c>
      <c r="AW65" s="51">
        <v>1569.1952942809073</v>
      </c>
      <c r="AX65" s="51">
        <v>274722.17037056584</v>
      </c>
      <c r="AZ65" s="49">
        <f t="shared" si="5"/>
        <v>644.96814123865977</v>
      </c>
      <c r="BA65" s="49">
        <f t="shared" si="6"/>
        <v>458.28843525400106</v>
      </c>
      <c r="BB65" s="49">
        <f t="shared" si="7"/>
        <v>274.72217037056583</v>
      </c>
      <c r="BC65" s="49">
        <f t="shared" si="4"/>
        <v>1377.9787468632267</v>
      </c>
    </row>
    <row r="66" spans="1:55">
      <c r="A66" s="48">
        <v>2011</v>
      </c>
      <c r="B66" s="49">
        <v>0</v>
      </c>
      <c r="C66" s="49">
        <v>9015.0976967047027</v>
      </c>
      <c r="D66" s="49">
        <v>244117.68419470626</v>
      </c>
      <c r="E66" s="49">
        <v>7023.7043305555371</v>
      </c>
      <c r="F66" s="49">
        <v>261341.78968287649</v>
      </c>
      <c r="G66" s="49">
        <v>222.5223171007886</v>
      </c>
      <c r="H66" s="49">
        <v>13780.289467005057</v>
      </c>
      <c r="I66" s="49">
        <v>26790.311475268674</v>
      </c>
      <c r="J66" s="49">
        <v>1071.0566587730616</v>
      </c>
      <c r="K66" s="49">
        <v>60468.853629572819</v>
      </c>
      <c r="L66" s="49">
        <v>173729.4650380589</v>
      </c>
      <c r="M66" s="49">
        <v>8143.1118228057539</v>
      </c>
      <c r="N66" s="49">
        <v>45389.144731477703</v>
      </c>
      <c r="O66" s="49">
        <v>10837.796981909885</v>
      </c>
      <c r="P66" s="49">
        <f t="shared" si="3"/>
        <v>861930.82802681567</v>
      </c>
      <c r="Q66" s="49"/>
      <c r="R66" s="48">
        <v>2011</v>
      </c>
      <c r="S66" s="50">
        <v>130.5080491914955</v>
      </c>
      <c r="T66" s="50">
        <v>132678.77197541101</v>
      </c>
      <c r="U66" s="50">
        <v>102784.0570749865</v>
      </c>
      <c r="V66" s="50">
        <v>18851.795329886652</v>
      </c>
      <c r="W66" s="50">
        <v>12126.658563389705</v>
      </c>
      <c r="X66" s="50">
        <v>34121.285596055721</v>
      </c>
      <c r="Y66" s="50">
        <v>7970.0760862884199</v>
      </c>
      <c r="Z66" s="50">
        <v>4352.092169610627</v>
      </c>
      <c r="AA66" s="50">
        <v>2198.9854443888498</v>
      </c>
      <c r="AB66" s="50">
        <v>8352.0006544810585</v>
      </c>
      <c r="AC66" s="50">
        <v>44350.52573161944</v>
      </c>
      <c r="AD66" s="50">
        <v>9328.8072735138994</v>
      </c>
      <c r="AE66" s="50">
        <v>32969.844025203471</v>
      </c>
      <c r="AF66" s="50">
        <v>5941.5245273806659</v>
      </c>
      <c r="AG66" s="51">
        <v>416156.93250140751</v>
      </c>
      <c r="AH66" s="49"/>
      <c r="AI66" s="37">
        <v>2011</v>
      </c>
      <c r="AJ66" s="51">
        <v>0</v>
      </c>
      <c r="AK66" s="51">
        <v>0</v>
      </c>
      <c r="AL66" s="51">
        <v>1575.6202095112169</v>
      </c>
      <c r="AM66" s="51">
        <v>26174.406481920007</v>
      </c>
      <c r="AN66" s="51">
        <v>12498.154087999999</v>
      </c>
      <c r="AO66" s="51">
        <v>91532.642975199327</v>
      </c>
      <c r="AP66" s="51">
        <v>11030.905458942432</v>
      </c>
      <c r="AQ66" s="51">
        <v>9154.4350185263193</v>
      </c>
      <c r="AR66" s="51">
        <v>25565.728864738518</v>
      </c>
      <c r="AS66" s="51">
        <v>12244.072982772776</v>
      </c>
      <c r="AT66" s="51">
        <v>4598.5418610671613</v>
      </c>
      <c r="AU66" s="51">
        <v>9267.7896815862696</v>
      </c>
      <c r="AV66" s="51">
        <v>16329.175114608819</v>
      </c>
      <c r="AW66" s="51">
        <v>837.17062192632409</v>
      </c>
      <c r="AX66" s="51">
        <v>220808.64335879913</v>
      </c>
      <c r="AZ66" s="49">
        <f t="shared" si="5"/>
        <v>861.93082802681568</v>
      </c>
      <c r="BA66" s="49">
        <f t="shared" si="6"/>
        <v>416.15693250140754</v>
      </c>
      <c r="BB66" s="49">
        <f t="shared" si="7"/>
        <v>220.80864335879915</v>
      </c>
      <c r="BC66" s="49">
        <f t="shared" si="4"/>
        <v>1498.8964038870222</v>
      </c>
    </row>
    <row r="67" spans="1:55">
      <c r="A67" s="48">
        <v>2012</v>
      </c>
      <c r="B67" s="49">
        <v>0</v>
      </c>
      <c r="C67" s="49">
        <v>3628.5469606036663</v>
      </c>
      <c r="D67" s="49">
        <v>183203.02631443826</v>
      </c>
      <c r="E67" s="49">
        <v>203522.59423306241</v>
      </c>
      <c r="F67" s="49">
        <v>29132.923446968518</v>
      </c>
      <c r="G67" s="49">
        <v>6167.4768273904119</v>
      </c>
      <c r="H67" s="49">
        <v>2919.8803011548525</v>
      </c>
      <c r="I67" s="49">
        <v>39599.440547664752</v>
      </c>
      <c r="J67" s="49">
        <v>2565.7950160316627</v>
      </c>
      <c r="K67" s="49">
        <v>53763.516133323523</v>
      </c>
      <c r="L67" s="49">
        <v>79820.907407325401</v>
      </c>
      <c r="M67" s="49">
        <v>10548.414407618431</v>
      </c>
      <c r="N67" s="49">
        <v>4969.0785249746141</v>
      </c>
      <c r="O67" s="49">
        <v>55.32934131736527</v>
      </c>
      <c r="P67" s="49">
        <f t="shared" si="3"/>
        <v>619896.92946187407</v>
      </c>
      <c r="Q67" s="49"/>
      <c r="R67" s="48">
        <v>2012</v>
      </c>
      <c r="S67" s="50">
        <v>102.0061424022992</v>
      </c>
      <c r="T67" s="50">
        <v>124028.24745819352</v>
      </c>
      <c r="U67" s="50">
        <v>119701.73622572755</v>
      </c>
      <c r="V67" s="50">
        <v>23026.185055312286</v>
      </c>
      <c r="W67" s="50">
        <v>16661.77262460738</v>
      </c>
      <c r="X67" s="50">
        <v>37332.55290242342</v>
      </c>
      <c r="Y67" s="50">
        <v>4525.4005136205378</v>
      </c>
      <c r="Z67" s="50">
        <v>4141.0360640017643</v>
      </c>
      <c r="AA67" s="50">
        <v>2779.26182830365</v>
      </c>
      <c r="AB67" s="50">
        <v>15679.740021201433</v>
      </c>
      <c r="AC67" s="50">
        <v>58421.708304161519</v>
      </c>
      <c r="AD67" s="50">
        <v>9631.3915230876391</v>
      </c>
      <c r="AE67" s="50">
        <v>19205.970254620515</v>
      </c>
      <c r="AF67" s="50">
        <v>7120.8391627498822</v>
      </c>
      <c r="AG67" s="51">
        <v>442357.84808041336</v>
      </c>
      <c r="AH67" s="49"/>
      <c r="AI67" s="37">
        <v>2012</v>
      </c>
      <c r="AJ67" s="51">
        <v>0</v>
      </c>
      <c r="AK67" s="51">
        <v>0</v>
      </c>
      <c r="AL67" s="51">
        <v>1153.3724129803438</v>
      </c>
      <c r="AM67" s="51">
        <v>34015.054615920009</v>
      </c>
      <c r="AN67" s="51">
        <v>15735.083890880001</v>
      </c>
      <c r="AO67" s="51">
        <v>85306.83294136748</v>
      </c>
      <c r="AP67" s="51">
        <v>8025.6115771527802</v>
      </c>
      <c r="AQ67" s="51">
        <v>9540.1490497495797</v>
      </c>
      <c r="AR67" s="51">
        <v>18535.591466482681</v>
      </c>
      <c r="AS67" s="51">
        <v>13076.330332234353</v>
      </c>
      <c r="AT67" s="51">
        <v>4287.0727818434734</v>
      </c>
      <c r="AU67" s="51">
        <v>8680.6723194284386</v>
      </c>
      <c r="AV67" s="51">
        <v>6330.618104736709</v>
      </c>
      <c r="AW67" s="51">
        <v>1775.6416090877249</v>
      </c>
      <c r="AX67" s="51">
        <v>206462.03110186354</v>
      </c>
      <c r="AZ67" s="49">
        <f t="shared" si="5"/>
        <v>619.89692946187404</v>
      </c>
      <c r="BA67" s="49">
        <f t="shared" si="6"/>
        <v>442.35784808041336</v>
      </c>
      <c r="BB67" s="49">
        <f t="shared" si="7"/>
        <v>206.46203110186354</v>
      </c>
      <c r="BC67" s="49">
        <f t="shared" si="4"/>
        <v>1268.7168086441511</v>
      </c>
    </row>
    <row r="68" spans="1:55">
      <c r="A68" s="48">
        <v>2013</v>
      </c>
      <c r="B68" s="49">
        <v>0</v>
      </c>
      <c r="C68" s="49">
        <v>6814.8863864076047</v>
      </c>
      <c r="D68" s="49">
        <v>243927.60764553031</v>
      </c>
      <c r="E68" s="49">
        <v>2558.7533733999489</v>
      </c>
      <c r="F68" s="49">
        <v>45484.121716983384</v>
      </c>
      <c r="G68" s="49">
        <v>216.99446539539949</v>
      </c>
      <c r="H68" s="49">
        <v>15813.192579552331</v>
      </c>
      <c r="I68" s="49">
        <v>41909.70496684203</v>
      </c>
      <c r="J68" s="49">
        <v>5414.8720383389036</v>
      </c>
      <c r="K68" s="49">
        <v>134118.48241069639</v>
      </c>
      <c r="L68" s="49">
        <v>231621.44252433671</v>
      </c>
      <c r="M68" s="49">
        <v>30220.005881169283</v>
      </c>
      <c r="N68" s="49">
        <v>34214.862967359877</v>
      </c>
      <c r="O68" s="49">
        <v>16284.51194887213</v>
      </c>
      <c r="P68" s="49">
        <f t="shared" si="3"/>
        <v>808599.43890488427</v>
      </c>
      <c r="Q68" s="49"/>
      <c r="R68" s="48">
        <v>2013</v>
      </c>
      <c r="S68" s="50">
        <v>97.666683935139616</v>
      </c>
      <c r="T68" s="50">
        <v>155698.50541973233</v>
      </c>
      <c r="U68" s="50">
        <v>128298.05548905798</v>
      </c>
      <c r="V68" s="50">
        <v>19832.403246755439</v>
      </c>
      <c r="W68" s="50">
        <v>23370.949807923655</v>
      </c>
      <c r="X68" s="50">
        <v>36950.8219798317</v>
      </c>
      <c r="Y68" s="50">
        <v>8363.3781455977278</v>
      </c>
      <c r="Z68" s="50">
        <v>4209.6843146518813</v>
      </c>
      <c r="AA68" s="50">
        <v>2273.3946693864254</v>
      </c>
      <c r="AB68" s="50">
        <v>14767.767516325674</v>
      </c>
      <c r="AC68" s="50">
        <v>53145.445790292877</v>
      </c>
      <c r="AD68" s="50">
        <v>9238.4653547732869</v>
      </c>
      <c r="AE68" s="50">
        <v>15714.964683257573</v>
      </c>
      <c r="AF68" s="50">
        <v>9059.3775952473825</v>
      </c>
      <c r="AG68" s="51">
        <v>481020.88069676905</v>
      </c>
      <c r="AH68" s="49"/>
      <c r="AI68" s="37">
        <v>2013</v>
      </c>
      <c r="AJ68" s="51">
        <v>0</v>
      </c>
      <c r="AK68" s="51">
        <v>0</v>
      </c>
      <c r="AL68" s="51">
        <v>1309.4915478921948</v>
      </c>
      <c r="AM68" s="51">
        <v>36367.724645039998</v>
      </c>
      <c r="AN68" s="51">
        <v>18952.650172969999</v>
      </c>
      <c r="AO68" s="51">
        <v>74062.269596218161</v>
      </c>
      <c r="AP68" s="51">
        <v>10530.438113499975</v>
      </c>
      <c r="AQ68" s="51">
        <v>10660.651930187085</v>
      </c>
      <c r="AR68" s="51">
        <v>16776.110261206799</v>
      </c>
      <c r="AS68" s="51">
        <v>9220.2752975345993</v>
      </c>
      <c r="AT68" s="51">
        <v>4185.484527265502</v>
      </c>
      <c r="AU68" s="51">
        <v>4054.82573125924</v>
      </c>
      <c r="AV68" s="51">
        <v>10994.885682504655</v>
      </c>
      <c r="AW68" s="51">
        <v>1150.6490946366296</v>
      </c>
      <c r="AX68" s="51">
        <v>198265.45660021485</v>
      </c>
      <c r="AZ68" s="49">
        <f t="shared" si="5"/>
        <v>808.59943890488432</v>
      </c>
      <c r="BA68" s="49">
        <f t="shared" si="6"/>
        <v>481.02088069676904</v>
      </c>
      <c r="BB68" s="49">
        <f t="shared" si="7"/>
        <v>198.26545660021486</v>
      </c>
      <c r="BC68" s="49">
        <f t="shared" si="4"/>
        <v>1487.8857762018683</v>
      </c>
    </row>
    <row r="69" spans="1:55">
      <c r="A69" s="48">
        <v>2014</v>
      </c>
      <c r="B69" s="49">
        <v>0</v>
      </c>
      <c r="C69" s="49">
        <v>2627.0097283142213</v>
      </c>
      <c r="D69" s="49">
        <v>191507.34025087924</v>
      </c>
      <c r="E69" s="49">
        <v>11089.514045102695</v>
      </c>
      <c r="F69" s="49">
        <v>67588.82494640298</v>
      </c>
      <c r="G69" s="49">
        <v>6637.7959357116997</v>
      </c>
      <c r="H69" s="49">
        <v>4350.1750199047028</v>
      </c>
      <c r="I69" s="49">
        <v>20953.316765903106</v>
      </c>
      <c r="J69" s="49">
        <v>2802.8403211351074</v>
      </c>
      <c r="K69" s="49">
        <v>70060.946742313521</v>
      </c>
      <c r="L69" s="49">
        <v>116246.98245594741</v>
      </c>
      <c r="M69" s="49">
        <v>21477.865292823048</v>
      </c>
      <c r="N69" s="49">
        <v>12297.454055982749</v>
      </c>
      <c r="O69" s="49">
        <v>96.8</v>
      </c>
      <c r="P69" s="49">
        <f t="shared" si="3"/>
        <v>527736.86556042044</v>
      </c>
      <c r="Q69" s="49"/>
      <c r="R69" s="48">
        <v>2014</v>
      </c>
      <c r="S69" s="50">
        <v>101.14935000000001</v>
      </c>
      <c r="T69" s="50">
        <v>139642.24908585573</v>
      </c>
      <c r="U69" s="50">
        <v>180228.06249584144</v>
      </c>
      <c r="V69" s="50">
        <v>27162.975613004513</v>
      </c>
      <c r="W69" s="50">
        <v>34125.759489627708</v>
      </c>
      <c r="X69" s="50">
        <v>33810.492396278562</v>
      </c>
      <c r="Y69" s="50">
        <v>4309.0473689424025</v>
      </c>
      <c r="Z69" s="50">
        <v>2115.5871012533271</v>
      </c>
      <c r="AA69" s="50">
        <v>2070.8329366156486</v>
      </c>
      <c r="AB69" s="50">
        <v>6326.2358724335281</v>
      </c>
      <c r="AC69" s="50">
        <v>31700.324157298415</v>
      </c>
      <c r="AD69" s="50">
        <v>5772.6448988164057</v>
      </c>
      <c r="AE69" s="50">
        <v>21318.964567565268</v>
      </c>
      <c r="AF69" s="50">
        <v>7633.8262156635092</v>
      </c>
      <c r="AG69" s="51">
        <v>496318.15154919645</v>
      </c>
      <c r="AH69" s="49"/>
      <c r="AI69" s="37">
        <v>2014</v>
      </c>
      <c r="AJ69" s="51">
        <v>0</v>
      </c>
      <c r="AK69" s="51">
        <v>0</v>
      </c>
      <c r="AL69" s="51">
        <v>1061.5019997288405</v>
      </c>
      <c r="AM69" s="51">
        <v>29827.170134992826</v>
      </c>
      <c r="AN69" s="51">
        <v>14180.180946724811</v>
      </c>
      <c r="AO69" s="51">
        <v>112091.84775743181</v>
      </c>
      <c r="AP69" s="51">
        <v>4198.76645897055</v>
      </c>
      <c r="AQ69" s="51">
        <v>12528.23238811113</v>
      </c>
      <c r="AR69" s="51">
        <v>15772.409872334045</v>
      </c>
      <c r="AS69" s="51">
        <v>11052.560461297855</v>
      </c>
      <c r="AT69" s="51">
        <v>5520.0737327719498</v>
      </c>
      <c r="AU69" s="51">
        <v>10017.253279705534</v>
      </c>
      <c r="AV69" s="51">
        <v>52554.600600685</v>
      </c>
      <c r="AW69" s="51">
        <v>1946.4602301834284</v>
      </c>
      <c r="AX69" s="51">
        <v>270751.0578629378</v>
      </c>
      <c r="AZ69" s="49">
        <f t="shared" si="5"/>
        <v>527.73686556042048</v>
      </c>
      <c r="BA69" s="49">
        <f t="shared" si="6"/>
        <v>496.31815154919644</v>
      </c>
      <c r="BB69" s="49">
        <f t="shared" si="7"/>
        <v>270.75105786293778</v>
      </c>
      <c r="BC69" s="49">
        <f t="shared" si="4"/>
        <v>1294.8060749725546</v>
      </c>
    </row>
    <row r="70" spans="1:55">
      <c r="A70" s="35">
        <v>2015</v>
      </c>
      <c r="B70" s="53">
        <v>0</v>
      </c>
      <c r="C70" s="53">
        <v>4184.6219096973136</v>
      </c>
      <c r="D70" s="53">
        <v>111327.50061784295</v>
      </c>
      <c r="E70" s="53">
        <v>5628.0739017288815</v>
      </c>
      <c r="F70" s="53">
        <v>218362.61510012703</v>
      </c>
      <c r="G70" s="53">
        <v>242.26275263439283</v>
      </c>
      <c r="H70" s="53">
        <v>42870.766147469512</v>
      </c>
      <c r="I70" s="53">
        <v>59189.071268450381</v>
      </c>
      <c r="J70" s="53">
        <v>19761.087558536958</v>
      </c>
      <c r="K70" s="53">
        <v>173609.9316059128</v>
      </c>
      <c r="L70" s="53">
        <v>108135.63359273828</v>
      </c>
      <c r="M70" s="53">
        <v>24111.185005722811</v>
      </c>
      <c r="N70" s="53">
        <v>24877.25133309848</v>
      </c>
      <c r="O70" s="53">
        <v>8230.1160799999998</v>
      </c>
      <c r="P70" s="53">
        <f t="shared" si="3"/>
        <v>800530.11687395978</v>
      </c>
      <c r="Q70" s="49"/>
      <c r="R70" s="35">
        <v>2015</v>
      </c>
      <c r="S70" s="54">
        <v>302.09195</v>
      </c>
      <c r="T70" s="54">
        <v>133373.8224161838</v>
      </c>
      <c r="U70" s="54">
        <v>192138.26451854585</v>
      </c>
      <c r="V70" s="54">
        <v>30184.713910812792</v>
      </c>
      <c r="W70" s="54">
        <v>22844.178712017791</v>
      </c>
      <c r="X70" s="54">
        <v>28000.170711105951</v>
      </c>
      <c r="Y70" s="54">
        <v>8176.6513905955535</v>
      </c>
      <c r="Z70" s="54">
        <v>3691.9948559939671</v>
      </c>
      <c r="AA70" s="54">
        <v>3563.7732036512921</v>
      </c>
      <c r="AB70" s="54">
        <v>7475.1132831681616</v>
      </c>
      <c r="AC70" s="54">
        <v>57459.368259270384</v>
      </c>
      <c r="AD70" s="54">
        <v>9779.8135933976464</v>
      </c>
      <c r="AE70" s="54">
        <v>19189.154415857072</v>
      </c>
      <c r="AF70" s="54">
        <v>6604.8062821024032</v>
      </c>
      <c r="AG70" s="53">
        <v>522783.91750270262</v>
      </c>
      <c r="AH70" s="49"/>
      <c r="AI70" s="35">
        <v>2015</v>
      </c>
      <c r="AJ70" s="53">
        <v>0</v>
      </c>
      <c r="AK70" s="53">
        <v>0</v>
      </c>
      <c r="AL70" s="53">
        <v>1483.4203043318878</v>
      </c>
      <c r="AM70" s="53">
        <v>37111.966976436714</v>
      </c>
      <c r="AN70" s="53">
        <v>14740.258512810775</v>
      </c>
      <c r="AO70" s="53">
        <v>152183.80738792336</v>
      </c>
      <c r="AP70" s="53">
        <v>10832.126181022075</v>
      </c>
      <c r="AQ70" s="53">
        <v>11131.104633851421</v>
      </c>
      <c r="AR70" s="53">
        <v>15379.071650825763</v>
      </c>
      <c r="AS70" s="53">
        <v>10384.929977579881</v>
      </c>
      <c r="AT70" s="53">
        <v>4655.2611766400678</v>
      </c>
      <c r="AU70" s="53">
        <v>3585.0238929143461</v>
      </c>
      <c r="AV70" s="53">
        <v>5492.3444881477217</v>
      </c>
      <c r="AW70" s="53">
        <v>1082.0698754221091</v>
      </c>
      <c r="AX70" s="53">
        <v>268061.3850579061</v>
      </c>
      <c r="AZ70" s="53">
        <f t="shared" si="5"/>
        <v>800.53011687395974</v>
      </c>
      <c r="BA70" s="53">
        <f t="shared" si="6"/>
        <v>522.78391750270259</v>
      </c>
      <c r="BB70" s="53">
        <f t="shared" si="7"/>
        <v>268.06138505790608</v>
      </c>
      <c r="BC70" s="53">
        <f t="shared" si="4"/>
        <v>1591.3754194345684</v>
      </c>
    </row>
    <row r="73" spans="1:55" s="66" customFormat="1" ht="12.75"/>
    <row r="74" spans="1:55" s="66" customFormat="1" ht="12.75"/>
    <row r="75" spans="1:55" s="66" customFormat="1" ht="12.75"/>
    <row r="76" spans="1:55" s="66" customFormat="1" ht="12.75"/>
  </sheetData>
  <mergeCells count="4">
    <mergeCell ref="A4:P5"/>
    <mergeCell ref="R4:AG5"/>
    <mergeCell ref="AI4:AX5"/>
    <mergeCell ref="AZ3:BC5"/>
  </mergeCells>
  <pageMargins left="0.75" right="0.75" top="1" bottom="1" header="0.5" footer="0.5"/>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72"/>
  <sheetViews>
    <sheetView showGridLines="0" zoomScale="90" zoomScaleNormal="90" zoomScalePageLayoutView="90" workbookViewId="0">
      <selection activeCell="BF1" sqref="BF1:BM1048576"/>
    </sheetView>
  </sheetViews>
  <sheetFormatPr defaultColWidth="7.625" defaultRowHeight="15"/>
  <cols>
    <col min="1" max="1" width="8.25" style="8" bestFit="1" customWidth="1"/>
    <col min="2" max="2" width="8.125" style="8" bestFit="1" customWidth="1"/>
    <col min="3" max="3" width="8.375" style="8" bestFit="1" customWidth="1"/>
    <col min="4" max="4" width="10.875" style="8" bestFit="1" customWidth="1"/>
    <col min="5" max="5" width="9.75" style="8" bestFit="1" customWidth="1"/>
    <col min="6" max="6" width="10.875" style="8" bestFit="1" customWidth="1"/>
    <col min="7" max="7" width="8.375" style="8" bestFit="1" customWidth="1"/>
    <col min="8" max="8" width="9.625" style="8" bestFit="1" customWidth="1"/>
    <col min="9" max="9" width="9.75" style="8" bestFit="1" customWidth="1"/>
    <col min="10" max="10" width="9.625" style="8" bestFit="1" customWidth="1"/>
    <col min="11" max="12" width="10.875" style="8" bestFit="1" customWidth="1"/>
    <col min="13" max="13" width="9.75" style="8" bestFit="1" customWidth="1"/>
    <col min="14" max="15" width="9.625" style="8" bestFit="1" customWidth="1"/>
    <col min="16" max="16" width="12.25" style="8" bestFit="1" customWidth="1"/>
    <col min="17" max="17" width="7.625" style="8"/>
    <col min="18" max="18" width="7.875" style="8" bestFit="1" customWidth="1"/>
    <col min="19" max="19" width="8" style="8" bestFit="1" customWidth="1"/>
    <col min="20" max="21" width="11.625" style="8" bestFit="1" customWidth="1"/>
    <col min="22" max="24" width="9.625" style="8" bestFit="1" customWidth="1"/>
    <col min="25" max="27" width="8.25" style="8" bestFit="1" customWidth="1"/>
    <col min="28" max="31" width="9.625" style="8" bestFit="1" customWidth="1"/>
    <col min="32" max="32" width="8.25" style="8" bestFit="1" customWidth="1"/>
    <col min="33" max="33" width="11.625" style="8" bestFit="1" customWidth="1"/>
    <col min="34" max="34" width="7.625" style="8"/>
    <col min="35" max="35" width="7.875" style="8" bestFit="1" customWidth="1"/>
    <col min="36" max="38" width="8" style="8" bestFit="1" customWidth="1"/>
    <col min="39" max="39" width="9.625" style="8" bestFit="1" customWidth="1"/>
    <col min="40" max="40" width="8.25" style="8" bestFit="1" customWidth="1"/>
    <col min="41" max="41" width="9.625" style="8" bestFit="1" customWidth="1"/>
    <col min="42" max="43" width="8.25" style="8" bestFit="1" customWidth="1"/>
    <col min="44" max="44" width="9.625" style="8" bestFit="1" customWidth="1"/>
    <col min="45" max="46" width="8.25" style="8" bestFit="1" customWidth="1"/>
    <col min="47" max="48" width="9.625" style="8" bestFit="1" customWidth="1"/>
    <col min="49" max="49" width="8.25" style="8" bestFit="1" customWidth="1"/>
    <col min="50" max="50" width="11.625" style="8" bestFit="1" customWidth="1"/>
    <col min="51" max="51" width="7.625" style="8"/>
    <col min="52" max="55" width="20" style="8" customWidth="1"/>
    <col min="56" max="57" width="7.625" style="66"/>
    <col min="58" max="61" width="0" style="66" hidden="1" customWidth="1"/>
    <col min="62" max="62" width="10.375" style="66" hidden="1" customWidth="1"/>
    <col min="63" max="63" width="8.625" style="66" hidden="1" customWidth="1"/>
    <col min="64" max="64" width="0" style="66" hidden="1" customWidth="1"/>
    <col min="65" max="65" width="0" style="8" hidden="1" customWidth="1"/>
    <col min="66" max="16384" width="7.625" style="8"/>
  </cols>
  <sheetData>
    <row r="1" spans="1:64">
      <c r="AZ1" s="96" t="s">
        <v>117</v>
      </c>
      <c r="BA1" s="96"/>
      <c r="BB1" s="96"/>
      <c r="BC1" s="96"/>
    </row>
    <row r="2" spans="1:64" s="66" customFormat="1" ht="18">
      <c r="A2" s="16" t="s">
        <v>48</v>
      </c>
      <c r="B2" s="16"/>
      <c r="C2" s="16"/>
      <c r="D2" s="16"/>
      <c r="E2" s="16"/>
      <c r="F2" s="16"/>
      <c r="G2" s="16"/>
      <c r="H2" s="16"/>
      <c r="I2" s="16"/>
      <c r="J2" s="16"/>
      <c r="K2" s="16"/>
      <c r="L2" s="16"/>
      <c r="M2" s="16"/>
      <c r="N2" s="16"/>
      <c r="O2" s="16"/>
      <c r="P2" s="16"/>
      <c r="Q2" s="14"/>
      <c r="R2" s="17" t="s">
        <v>49</v>
      </c>
      <c r="S2" s="17"/>
      <c r="T2" s="15"/>
      <c r="U2" s="15"/>
      <c r="V2" s="17"/>
      <c r="W2" s="15"/>
      <c r="X2" s="15"/>
      <c r="Y2" s="17"/>
      <c r="Z2" s="15"/>
      <c r="AA2" s="15"/>
      <c r="AB2" s="17"/>
      <c r="AC2" s="15"/>
      <c r="AD2" s="15"/>
      <c r="AE2" s="15"/>
      <c r="AF2" s="15"/>
      <c r="AG2" s="15"/>
      <c r="AH2" s="14"/>
      <c r="AI2" s="75" t="s">
        <v>55</v>
      </c>
      <c r="AJ2" s="18"/>
      <c r="AK2" s="18"/>
      <c r="AL2" s="18"/>
      <c r="AM2" s="18"/>
      <c r="AN2" s="18"/>
      <c r="AO2" s="18"/>
      <c r="AP2" s="18"/>
      <c r="AQ2" s="18"/>
      <c r="AR2" s="18"/>
      <c r="AS2" s="18"/>
      <c r="AT2" s="18"/>
      <c r="AU2" s="18"/>
      <c r="AV2" s="18"/>
      <c r="AW2" s="18"/>
      <c r="AX2" s="18"/>
      <c r="AZ2" s="96"/>
      <c r="BA2" s="96"/>
      <c r="BB2" s="96"/>
      <c r="BC2" s="96"/>
    </row>
    <row r="3" spans="1:64">
      <c r="AZ3" s="96"/>
      <c r="BA3" s="96"/>
      <c r="BB3" s="96"/>
      <c r="BC3" s="96"/>
    </row>
    <row r="4" spans="1:64" s="47" customFormat="1">
      <c r="A4" s="47" t="s">
        <v>95</v>
      </c>
      <c r="R4" s="47" t="s">
        <v>96</v>
      </c>
      <c r="AI4" s="47" t="s">
        <v>97</v>
      </c>
      <c r="AZ4" s="93"/>
      <c r="BA4" s="93"/>
      <c r="BB4" s="93"/>
      <c r="BC4" s="93"/>
      <c r="BD4" s="66"/>
      <c r="BE4" s="66"/>
      <c r="BF4" s="66"/>
      <c r="BG4" s="66"/>
      <c r="BH4" s="66"/>
      <c r="BI4" s="66"/>
      <c r="BJ4" s="66"/>
      <c r="BK4" s="66"/>
      <c r="BL4" s="66"/>
    </row>
    <row r="5" spans="1:64" s="73" customFormat="1">
      <c r="A5" s="69" t="s">
        <v>5</v>
      </c>
      <c r="B5" s="69" t="s">
        <v>31</v>
      </c>
      <c r="C5" s="69" t="s">
        <v>0</v>
      </c>
      <c r="D5" s="69" t="s">
        <v>12</v>
      </c>
      <c r="E5" s="69" t="s">
        <v>11</v>
      </c>
      <c r="F5" s="69" t="s">
        <v>10</v>
      </c>
      <c r="G5" s="69" t="s">
        <v>13</v>
      </c>
      <c r="H5" s="69" t="s">
        <v>14</v>
      </c>
      <c r="I5" s="69" t="s">
        <v>6</v>
      </c>
      <c r="J5" s="69" t="s">
        <v>7</v>
      </c>
      <c r="K5" s="69" t="s">
        <v>3</v>
      </c>
      <c r="L5" s="69" t="s">
        <v>4</v>
      </c>
      <c r="M5" s="69" t="s">
        <v>15</v>
      </c>
      <c r="N5" s="69" t="s">
        <v>16</v>
      </c>
      <c r="O5" s="69" t="s">
        <v>32</v>
      </c>
      <c r="P5" s="69" t="s">
        <v>39</v>
      </c>
      <c r="R5" s="69" t="s">
        <v>5</v>
      </c>
      <c r="S5" s="69" t="s">
        <v>31</v>
      </c>
      <c r="T5" s="69" t="s">
        <v>0</v>
      </c>
      <c r="U5" s="69" t="s">
        <v>12</v>
      </c>
      <c r="V5" s="69" t="s">
        <v>11</v>
      </c>
      <c r="W5" s="69" t="s">
        <v>10</v>
      </c>
      <c r="X5" s="69" t="s">
        <v>13</v>
      </c>
      <c r="Y5" s="69" t="s">
        <v>14</v>
      </c>
      <c r="Z5" s="69" t="s">
        <v>6</v>
      </c>
      <c r="AA5" s="69" t="s">
        <v>7</v>
      </c>
      <c r="AB5" s="69" t="s">
        <v>3</v>
      </c>
      <c r="AC5" s="69" t="s">
        <v>4</v>
      </c>
      <c r="AD5" s="69" t="s">
        <v>15</v>
      </c>
      <c r="AE5" s="69" t="s">
        <v>16</v>
      </c>
      <c r="AF5" s="69" t="s">
        <v>32</v>
      </c>
      <c r="AG5" s="69" t="s">
        <v>39</v>
      </c>
      <c r="AI5" s="69" t="s">
        <v>5</v>
      </c>
      <c r="AJ5" s="69" t="s">
        <v>31</v>
      </c>
      <c r="AK5" s="69" t="s">
        <v>0</v>
      </c>
      <c r="AL5" s="69" t="s">
        <v>12</v>
      </c>
      <c r="AM5" s="69" t="s">
        <v>11</v>
      </c>
      <c r="AN5" s="69" t="s">
        <v>10</v>
      </c>
      <c r="AO5" s="69" t="s">
        <v>13</v>
      </c>
      <c r="AP5" s="69" t="s">
        <v>14</v>
      </c>
      <c r="AQ5" s="69" t="s">
        <v>6</v>
      </c>
      <c r="AR5" s="69" t="s">
        <v>7</v>
      </c>
      <c r="AS5" s="69" t="s">
        <v>3</v>
      </c>
      <c r="AT5" s="69" t="s">
        <v>4</v>
      </c>
      <c r="AU5" s="69" t="s">
        <v>15</v>
      </c>
      <c r="AV5" s="69" t="s">
        <v>16</v>
      </c>
      <c r="AW5" s="69" t="s">
        <v>32</v>
      </c>
      <c r="AX5" s="69" t="s">
        <v>39</v>
      </c>
      <c r="AZ5" s="69" t="s">
        <v>28</v>
      </c>
      <c r="BA5" s="69" t="s">
        <v>29</v>
      </c>
      <c r="BB5" s="69" t="s">
        <v>30</v>
      </c>
      <c r="BC5" s="69" t="s">
        <v>37</v>
      </c>
      <c r="BD5" s="74"/>
      <c r="BE5" s="74"/>
      <c r="BF5" s="74"/>
      <c r="BG5" s="74"/>
      <c r="BH5" s="74"/>
      <c r="BI5" s="74"/>
      <c r="BJ5" s="74"/>
      <c r="BK5" s="74"/>
      <c r="BL5" s="74"/>
    </row>
    <row r="6" spans="1:64">
      <c r="A6" s="8">
        <v>1952</v>
      </c>
      <c r="B6" s="49">
        <v>0</v>
      </c>
      <c r="C6" s="49">
        <v>3363.1338560036552</v>
      </c>
      <c r="D6" s="49">
        <v>56739.770295748516</v>
      </c>
      <c r="E6" s="49">
        <v>235150.25141412619</v>
      </c>
      <c r="F6" s="49">
        <v>33356.172931361347</v>
      </c>
      <c r="G6" s="49">
        <v>9561.2148009263492</v>
      </c>
      <c r="H6" s="49">
        <v>6556.0040030908649</v>
      </c>
      <c r="I6" s="49">
        <v>16005.583354131046</v>
      </c>
      <c r="J6" s="49">
        <v>10624.080876523045</v>
      </c>
      <c r="K6" s="49">
        <v>8246.7723034004939</v>
      </c>
      <c r="L6" s="49">
        <v>52640.195774467451</v>
      </c>
      <c r="M6" s="49">
        <v>31187.129479337931</v>
      </c>
      <c r="N6" s="49">
        <v>15170.495560251531</v>
      </c>
      <c r="O6" s="49">
        <v>0</v>
      </c>
      <c r="P6" s="49">
        <f>SUM(B6:O6)</f>
        <v>478600.80464936839</v>
      </c>
      <c r="R6" s="8">
        <v>1952</v>
      </c>
      <c r="S6" s="49">
        <v>0</v>
      </c>
      <c r="T6" s="49">
        <v>53256.568977959025</v>
      </c>
      <c r="U6" s="49">
        <v>487729.62602687167</v>
      </c>
      <c r="V6" s="49">
        <v>94734.099047253141</v>
      </c>
      <c r="W6" s="49">
        <v>91859.946098463231</v>
      </c>
      <c r="X6" s="49">
        <v>79277.362377971847</v>
      </c>
      <c r="Y6" s="49">
        <v>32448.525198869382</v>
      </c>
      <c r="Z6" s="49">
        <v>31781.585402261338</v>
      </c>
      <c r="AA6" s="49">
        <v>23142.282473713669</v>
      </c>
      <c r="AB6" s="49">
        <v>15314.543111840061</v>
      </c>
      <c r="AC6" s="49">
        <v>149333.18862379566</v>
      </c>
      <c r="AD6" s="49">
        <v>65337.254586216135</v>
      </c>
      <c r="AE6" s="49">
        <v>82746.836632466002</v>
      </c>
      <c r="AF6" s="49">
        <v>45329.444623290532</v>
      </c>
      <c r="AG6" s="49">
        <v>1252291.2631809716</v>
      </c>
      <c r="AI6" s="8">
        <v>1952</v>
      </c>
      <c r="AJ6" s="49">
        <v>0</v>
      </c>
      <c r="AK6" s="49">
        <v>0</v>
      </c>
      <c r="AL6" s="49">
        <v>1434.3276803427657</v>
      </c>
      <c r="AM6" s="49">
        <v>38463.937917344127</v>
      </c>
      <c r="AN6" s="49">
        <v>2623.4752260343253</v>
      </c>
      <c r="AO6" s="49">
        <v>184428.7069571804</v>
      </c>
      <c r="AP6" s="49">
        <v>3320.7527132271443</v>
      </c>
      <c r="AQ6" s="49">
        <v>12487.548343031453</v>
      </c>
      <c r="AR6" s="49">
        <v>18182.962535957515</v>
      </c>
      <c r="AS6" s="49">
        <v>15497.632607330374</v>
      </c>
      <c r="AT6" s="49">
        <v>10031.988828315416</v>
      </c>
      <c r="AU6" s="49">
        <v>16895.616639121476</v>
      </c>
      <c r="AV6" s="49">
        <v>34830.66522241386</v>
      </c>
      <c r="AW6" s="49">
        <v>2419.4783471464502</v>
      </c>
      <c r="AX6" s="49">
        <v>340617.09301744535</v>
      </c>
      <c r="AZ6" s="49">
        <f>P6/1000</f>
        <v>478.6008046493684</v>
      </c>
      <c r="BA6" s="49">
        <f>AG6/1000</f>
        <v>1252.2912631809716</v>
      </c>
      <c r="BB6" s="49">
        <f>AX6/1000</f>
        <v>340.61709301744537</v>
      </c>
      <c r="BC6" s="56">
        <f>(AX6+AG6+P6)/1000</f>
        <v>2071.5091608477856</v>
      </c>
    </row>
    <row r="7" spans="1:64">
      <c r="A7" s="8">
        <v>1953</v>
      </c>
      <c r="B7" s="49">
        <v>0</v>
      </c>
      <c r="C7" s="49">
        <v>3864.3282756929621</v>
      </c>
      <c r="D7" s="49">
        <v>97017.059879264067</v>
      </c>
      <c r="E7" s="49">
        <v>507026.9922650762</v>
      </c>
      <c r="F7" s="49">
        <v>55257.335315921206</v>
      </c>
      <c r="G7" s="49">
        <v>587.81547715080819</v>
      </c>
      <c r="H7" s="49">
        <v>12326.402499612936</v>
      </c>
      <c r="I7" s="49">
        <v>14983.80128916895</v>
      </c>
      <c r="J7" s="49">
        <v>2683.0583882000324</v>
      </c>
      <c r="K7" s="49">
        <v>6570.7741847952047</v>
      </c>
      <c r="L7" s="49">
        <v>25753.487096376761</v>
      </c>
      <c r="M7" s="49">
        <v>11671.367945867547</v>
      </c>
      <c r="N7" s="49">
        <v>52435.198971545287</v>
      </c>
      <c r="O7" s="49">
        <v>17589.569117294235</v>
      </c>
      <c r="P7" s="49">
        <f t="shared" ref="P7:P69" si="0">SUM(B7:O7)</f>
        <v>807767.19070596632</v>
      </c>
      <c r="R7" s="8">
        <v>1953</v>
      </c>
      <c r="S7" s="49">
        <v>0</v>
      </c>
      <c r="T7" s="49">
        <v>50045.842993720995</v>
      </c>
      <c r="U7" s="49">
        <v>468573.50080224389</v>
      </c>
      <c r="V7" s="49">
        <v>89173.804077561363</v>
      </c>
      <c r="W7" s="49">
        <v>48105.528400932577</v>
      </c>
      <c r="X7" s="49">
        <v>82023.591510612881</v>
      </c>
      <c r="Y7" s="49">
        <v>41769.912470507159</v>
      </c>
      <c r="Z7" s="49">
        <v>16742.101811554101</v>
      </c>
      <c r="AA7" s="49">
        <v>26540.251956306576</v>
      </c>
      <c r="AB7" s="49">
        <v>11214.084154500695</v>
      </c>
      <c r="AC7" s="49">
        <v>131813.48774080956</v>
      </c>
      <c r="AD7" s="49">
        <v>99408.29773094767</v>
      </c>
      <c r="AE7" s="49">
        <v>85294.720937119826</v>
      </c>
      <c r="AF7" s="49">
        <v>26748.632851860981</v>
      </c>
      <c r="AG7" s="49">
        <v>1177453.7574386783</v>
      </c>
      <c r="AI7" s="8">
        <v>1953</v>
      </c>
      <c r="AJ7" s="49">
        <v>0</v>
      </c>
      <c r="AK7" s="49">
        <v>0</v>
      </c>
      <c r="AL7" s="49">
        <v>948.77173039360434</v>
      </c>
      <c r="AM7" s="49">
        <v>26190.206318062879</v>
      </c>
      <c r="AN7" s="49">
        <v>1050.2744546983006</v>
      </c>
      <c r="AO7" s="49">
        <v>95327.451635385325</v>
      </c>
      <c r="AP7" s="49">
        <v>5392.5813704703514</v>
      </c>
      <c r="AQ7" s="49">
        <v>8761.166923269815</v>
      </c>
      <c r="AR7" s="49">
        <v>17997.614152947128</v>
      </c>
      <c r="AS7" s="49">
        <v>9429.4818479875212</v>
      </c>
      <c r="AT7" s="49">
        <v>15018.978202619144</v>
      </c>
      <c r="AU7" s="49">
        <v>37648.330474842638</v>
      </c>
      <c r="AV7" s="49">
        <v>71831.082318401634</v>
      </c>
      <c r="AW7" s="49">
        <v>3883.5325658158727</v>
      </c>
      <c r="AX7" s="49">
        <v>293479.47199489421</v>
      </c>
      <c r="AZ7" s="49">
        <f t="shared" ref="AZ7:AZ69" si="1">P7/1000</f>
        <v>807.7671907059663</v>
      </c>
      <c r="BA7" s="49">
        <f t="shared" ref="BA7:BA69" si="2">AG7/1000</f>
        <v>1177.4537574386784</v>
      </c>
      <c r="BB7" s="49">
        <f t="shared" ref="BB7:BB69" si="3">AX7/1000</f>
        <v>293.4794719948942</v>
      </c>
      <c r="BC7" s="56">
        <f t="shared" ref="BC7:BC69" si="4">(AX7+AG7+P7)/1000</f>
        <v>2278.7004201395384</v>
      </c>
    </row>
    <row r="8" spans="1:64">
      <c r="A8" s="8">
        <v>1954</v>
      </c>
      <c r="B8" s="49">
        <v>0</v>
      </c>
      <c r="C8" s="49">
        <v>2989.2467788287631</v>
      </c>
      <c r="D8" s="49">
        <v>99545.496000494852</v>
      </c>
      <c r="E8" s="49">
        <v>142557.68612005614</v>
      </c>
      <c r="F8" s="49">
        <v>27553.615706242381</v>
      </c>
      <c r="G8" s="49">
        <v>9639.7228206410437</v>
      </c>
      <c r="H8" s="49">
        <v>11490.092625978761</v>
      </c>
      <c r="I8" s="49">
        <v>26277.366325022649</v>
      </c>
      <c r="J8" s="49">
        <v>11226.324499705159</v>
      </c>
      <c r="K8" s="49">
        <v>10336.790061010397</v>
      </c>
      <c r="L8" s="49">
        <v>48835.078831991115</v>
      </c>
      <c r="M8" s="49">
        <v>28526.386399233001</v>
      </c>
      <c r="N8" s="49">
        <v>9570.8636853518528</v>
      </c>
      <c r="O8" s="49">
        <v>0</v>
      </c>
      <c r="P8" s="49">
        <f t="shared" si="0"/>
        <v>428548.66985455615</v>
      </c>
      <c r="R8" s="8">
        <v>1954</v>
      </c>
      <c r="S8" s="49">
        <v>0</v>
      </c>
      <c r="T8" s="49">
        <v>80296.11535572687</v>
      </c>
      <c r="U8" s="49">
        <v>648818.08497739746</v>
      </c>
      <c r="V8" s="49">
        <v>172210.0308771588</v>
      </c>
      <c r="W8" s="49">
        <v>80496.214709449065</v>
      </c>
      <c r="X8" s="49">
        <v>88411.096775281767</v>
      </c>
      <c r="Y8" s="49">
        <v>39044.660335411143</v>
      </c>
      <c r="Z8" s="49">
        <v>31952.005103618321</v>
      </c>
      <c r="AA8" s="49">
        <v>35559.801511116733</v>
      </c>
      <c r="AB8" s="49">
        <v>12830.116072995434</v>
      </c>
      <c r="AC8" s="49">
        <v>151174.48436842303</v>
      </c>
      <c r="AD8" s="49">
        <v>117042.56406749871</v>
      </c>
      <c r="AE8" s="49">
        <v>112205.14076155679</v>
      </c>
      <c r="AF8" s="49">
        <v>38096.531365091731</v>
      </c>
      <c r="AG8" s="49">
        <v>1608136.8462807259</v>
      </c>
      <c r="AI8" s="8">
        <v>1954</v>
      </c>
      <c r="AJ8" s="49">
        <v>0</v>
      </c>
      <c r="AK8" s="49">
        <v>0</v>
      </c>
      <c r="AL8" s="49">
        <v>1104.7385954434742</v>
      </c>
      <c r="AM8" s="49">
        <v>25612.366163757819</v>
      </c>
      <c r="AN8" s="49">
        <v>5699.3804567739808</v>
      </c>
      <c r="AO8" s="49">
        <v>78861.791949949213</v>
      </c>
      <c r="AP8" s="49">
        <v>4367.5702579968383</v>
      </c>
      <c r="AQ8" s="49">
        <v>8872.5653877572149</v>
      </c>
      <c r="AR8" s="49">
        <v>15756.033051673419</v>
      </c>
      <c r="AS8" s="49">
        <v>14470.93979083967</v>
      </c>
      <c r="AT8" s="49">
        <v>13321.78049046209</v>
      </c>
      <c r="AU8" s="49">
        <v>18892.302541539138</v>
      </c>
      <c r="AV8" s="49">
        <v>161176.52963665256</v>
      </c>
      <c r="AW8" s="49">
        <v>7630.8907769365578</v>
      </c>
      <c r="AX8" s="49">
        <v>355766.88909978198</v>
      </c>
      <c r="AZ8" s="49">
        <f t="shared" si="1"/>
        <v>428.54866985455612</v>
      </c>
      <c r="BA8" s="49">
        <f t="shared" si="2"/>
        <v>1608.1368462807259</v>
      </c>
      <c r="BB8" s="49">
        <f t="shared" si="3"/>
        <v>355.76688909978196</v>
      </c>
      <c r="BC8" s="56">
        <f t="shared" si="4"/>
        <v>2392.4524052350644</v>
      </c>
    </row>
    <row r="9" spans="1:64">
      <c r="A9" s="8">
        <v>1955</v>
      </c>
      <c r="B9" s="49">
        <v>0</v>
      </c>
      <c r="C9" s="49">
        <v>8173.0925481931536</v>
      </c>
      <c r="D9" s="49">
        <v>167405.74190314332</v>
      </c>
      <c r="E9" s="49">
        <v>277745.75715448853</v>
      </c>
      <c r="F9" s="49">
        <v>57700.666151818805</v>
      </c>
      <c r="G9" s="49">
        <v>696.13924748542559</v>
      </c>
      <c r="H9" s="49">
        <v>13541.50319480468</v>
      </c>
      <c r="I9" s="49">
        <v>32346.117279980648</v>
      </c>
      <c r="J9" s="49">
        <v>6426.150218051579</v>
      </c>
      <c r="K9" s="49">
        <v>10344.304407971069</v>
      </c>
      <c r="L9" s="49">
        <v>50772.57492696699</v>
      </c>
      <c r="M9" s="49">
        <v>12914.026802523156</v>
      </c>
      <c r="N9" s="49">
        <v>52388.259497107647</v>
      </c>
      <c r="O9" s="49">
        <v>15944.588287004055</v>
      </c>
      <c r="P9" s="49">
        <f t="shared" si="0"/>
        <v>706398.92161953915</v>
      </c>
      <c r="R9" s="8">
        <v>1955</v>
      </c>
      <c r="S9" s="49">
        <v>0</v>
      </c>
      <c r="T9" s="49">
        <v>56990.188728367168</v>
      </c>
      <c r="U9" s="49">
        <v>858002.56152915454</v>
      </c>
      <c r="V9" s="49">
        <v>235280.68803852287</v>
      </c>
      <c r="W9" s="49">
        <v>160650.05343841558</v>
      </c>
      <c r="X9" s="49">
        <v>74971.930205003082</v>
      </c>
      <c r="Y9" s="49">
        <v>28650.87100687448</v>
      </c>
      <c r="Z9" s="49">
        <v>15203.108341967958</v>
      </c>
      <c r="AA9" s="49">
        <v>17664.273755577775</v>
      </c>
      <c r="AB9" s="49">
        <v>12823.20184825765</v>
      </c>
      <c r="AC9" s="49">
        <v>71804.734917722046</v>
      </c>
      <c r="AD9" s="49">
        <v>34699.647684656877</v>
      </c>
      <c r="AE9" s="49">
        <v>46132.407197603228</v>
      </c>
      <c r="AF9" s="49">
        <v>23396.691816745235</v>
      </c>
      <c r="AG9" s="49">
        <v>1636270.3585088684</v>
      </c>
      <c r="AI9" s="8">
        <v>1955</v>
      </c>
      <c r="AJ9" s="49">
        <v>0</v>
      </c>
      <c r="AK9" s="49">
        <v>0</v>
      </c>
      <c r="AL9" s="49">
        <v>1985.9819951504319</v>
      </c>
      <c r="AM9" s="49">
        <v>35734.757288824927</v>
      </c>
      <c r="AN9" s="49">
        <v>19695.580798789448</v>
      </c>
      <c r="AO9" s="49">
        <v>76745.30892702761</v>
      </c>
      <c r="AP9" s="49">
        <v>6353.9657061904136</v>
      </c>
      <c r="AQ9" s="49">
        <v>6911.9998518726698</v>
      </c>
      <c r="AR9" s="49">
        <v>14016.155727194122</v>
      </c>
      <c r="AS9" s="49">
        <v>10110.448137279427</v>
      </c>
      <c r="AT9" s="49">
        <v>8158.375597058689</v>
      </c>
      <c r="AU9" s="49">
        <v>16986.637282736105</v>
      </c>
      <c r="AV9" s="49">
        <v>53004.150173444854</v>
      </c>
      <c r="AW9" s="49">
        <v>2013.7508967247834</v>
      </c>
      <c r="AX9" s="49">
        <v>251717.11238229348</v>
      </c>
      <c r="AZ9" s="49">
        <f t="shared" si="1"/>
        <v>706.39892161953912</v>
      </c>
      <c r="BA9" s="49">
        <f t="shared" si="2"/>
        <v>1636.2703585088684</v>
      </c>
      <c r="BB9" s="49">
        <f t="shared" si="3"/>
        <v>251.71711238229346</v>
      </c>
      <c r="BC9" s="56">
        <f t="shared" si="4"/>
        <v>2594.3863925107012</v>
      </c>
    </row>
    <row r="10" spans="1:64">
      <c r="A10" s="8">
        <v>1956</v>
      </c>
      <c r="B10" s="49">
        <v>0</v>
      </c>
      <c r="C10" s="49">
        <v>6572.115988487225</v>
      </c>
      <c r="D10" s="49">
        <v>222393.53851140154</v>
      </c>
      <c r="E10" s="49">
        <v>200400.39980878029</v>
      </c>
      <c r="F10" s="49">
        <v>8952.0374008898798</v>
      </c>
      <c r="G10" s="49">
        <v>9387.1250810156089</v>
      </c>
      <c r="H10" s="49">
        <v>14631.708978963388</v>
      </c>
      <c r="I10" s="49">
        <v>12384.10322771648</v>
      </c>
      <c r="J10" s="49">
        <v>8732.4099937729388</v>
      </c>
      <c r="K10" s="49">
        <v>14486.854292343725</v>
      </c>
      <c r="L10" s="49">
        <v>69263.01387843203</v>
      </c>
      <c r="M10" s="49">
        <v>25602.578916650287</v>
      </c>
      <c r="N10" s="49">
        <v>6210.6456003083213</v>
      </c>
      <c r="O10" s="49">
        <v>0</v>
      </c>
      <c r="P10" s="49">
        <f t="shared" si="0"/>
        <v>599016.5316787617</v>
      </c>
      <c r="R10" s="8">
        <v>1956</v>
      </c>
      <c r="S10" s="49">
        <v>0</v>
      </c>
      <c r="T10" s="49">
        <v>40854.137246439015</v>
      </c>
      <c r="U10" s="49">
        <v>1030232.6902903731</v>
      </c>
      <c r="V10" s="49">
        <v>165217.64917514328</v>
      </c>
      <c r="W10" s="49">
        <v>163970.11661563252</v>
      </c>
      <c r="X10" s="49">
        <v>87997.562382515272</v>
      </c>
      <c r="Y10" s="49">
        <v>45834.484313589193</v>
      </c>
      <c r="Z10" s="49">
        <v>20321.04937793787</v>
      </c>
      <c r="AA10" s="49">
        <v>38983.026013182069</v>
      </c>
      <c r="AB10" s="49">
        <v>14436.472410444532</v>
      </c>
      <c r="AC10" s="49">
        <v>107711.50208851534</v>
      </c>
      <c r="AD10" s="49">
        <v>64018.886580460377</v>
      </c>
      <c r="AE10" s="49">
        <v>44277.319579043084</v>
      </c>
      <c r="AF10" s="49">
        <v>14692.588366952074</v>
      </c>
      <c r="AG10" s="49">
        <v>1838547.484440228</v>
      </c>
      <c r="AI10" s="8">
        <v>1956</v>
      </c>
      <c r="AJ10" s="49">
        <v>0</v>
      </c>
      <c r="AK10" s="49">
        <v>0</v>
      </c>
      <c r="AL10" s="49">
        <v>1770.5380288246965</v>
      </c>
      <c r="AM10" s="49">
        <v>32539.789287874111</v>
      </c>
      <c r="AN10" s="49">
        <v>18791.193322538489</v>
      </c>
      <c r="AO10" s="49">
        <v>202011.16840864564</v>
      </c>
      <c r="AP10" s="49">
        <v>11287.721291236378</v>
      </c>
      <c r="AQ10" s="49">
        <v>8123.9092403225286</v>
      </c>
      <c r="AR10" s="49">
        <v>16523.787484001594</v>
      </c>
      <c r="AS10" s="49">
        <v>10645.303144789681</v>
      </c>
      <c r="AT10" s="49">
        <v>9939.6264077612614</v>
      </c>
      <c r="AU10" s="49">
        <v>26392.793565426669</v>
      </c>
      <c r="AV10" s="49">
        <v>53660.92374597225</v>
      </c>
      <c r="AW10" s="49">
        <v>1969.4023697139269</v>
      </c>
      <c r="AX10" s="49">
        <v>393656.15629710729</v>
      </c>
      <c r="AZ10" s="49">
        <f t="shared" si="1"/>
        <v>599.01653167876168</v>
      </c>
      <c r="BA10" s="49">
        <f t="shared" si="2"/>
        <v>1838.5474844402279</v>
      </c>
      <c r="BB10" s="49">
        <f t="shared" si="3"/>
        <v>393.65615629710726</v>
      </c>
      <c r="BC10" s="56">
        <f t="shared" si="4"/>
        <v>2831.2201724160968</v>
      </c>
    </row>
    <row r="11" spans="1:64">
      <c r="A11" s="8">
        <v>1957</v>
      </c>
      <c r="B11" s="49">
        <v>0</v>
      </c>
      <c r="C11" s="49">
        <v>4162.1595298370466</v>
      </c>
      <c r="D11" s="49">
        <v>145119.56588425295</v>
      </c>
      <c r="E11" s="49">
        <v>396938.45663014019</v>
      </c>
      <c r="F11" s="49">
        <v>158464.85131484526</v>
      </c>
      <c r="G11" s="49">
        <v>695.71321088678258</v>
      </c>
      <c r="H11" s="49">
        <v>6546.3163953223138</v>
      </c>
      <c r="I11" s="49">
        <v>16325.937995849239</v>
      </c>
      <c r="J11" s="49">
        <v>1948.3952482966822</v>
      </c>
      <c r="K11" s="49">
        <v>3617.0478330395108</v>
      </c>
      <c r="L11" s="49">
        <v>39450.190577087073</v>
      </c>
      <c r="M11" s="49">
        <v>16276.290453617345</v>
      </c>
      <c r="N11" s="49">
        <v>29855.597680426814</v>
      </c>
      <c r="O11" s="49">
        <v>11342.412903632288</v>
      </c>
      <c r="P11" s="49">
        <f t="shared" si="0"/>
        <v>830742.93565723358</v>
      </c>
      <c r="R11" s="8">
        <v>1957</v>
      </c>
      <c r="S11" s="49">
        <v>0</v>
      </c>
      <c r="T11" s="49">
        <v>74804.846457039253</v>
      </c>
      <c r="U11" s="49">
        <v>617565.53306770534</v>
      </c>
      <c r="V11" s="49">
        <v>52816.266450560841</v>
      </c>
      <c r="W11" s="49">
        <v>70674.527467009073</v>
      </c>
      <c r="X11" s="49">
        <v>80828.197361607512</v>
      </c>
      <c r="Y11" s="49">
        <v>38331.298119059444</v>
      </c>
      <c r="Z11" s="49">
        <v>31081.601319167676</v>
      </c>
      <c r="AA11" s="49">
        <v>50898.419140828766</v>
      </c>
      <c r="AB11" s="49">
        <v>18377.417690260736</v>
      </c>
      <c r="AC11" s="49">
        <v>128201.494784992</v>
      </c>
      <c r="AD11" s="49">
        <v>82043.586123611007</v>
      </c>
      <c r="AE11" s="49">
        <v>73390.033160408842</v>
      </c>
      <c r="AF11" s="49">
        <v>15338.32609403847</v>
      </c>
      <c r="AG11" s="49">
        <v>1334351.5472362891</v>
      </c>
      <c r="AI11" s="8">
        <v>1957</v>
      </c>
      <c r="AJ11" s="49">
        <v>0</v>
      </c>
      <c r="AK11" s="49">
        <v>0</v>
      </c>
      <c r="AL11" s="49">
        <v>5834.5250480281056</v>
      </c>
      <c r="AM11" s="49">
        <v>50509.048957967367</v>
      </c>
      <c r="AN11" s="49">
        <v>18872.225213731272</v>
      </c>
      <c r="AO11" s="49">
        <v>123226.87907781288</v>
      </c>
      <c r="AP11" s="49">
        <v>5296.02792661076</v>
      </c>
      <c r="AQ11" s="49">
        <v>6278.2997380841343</v>
      </c>
      <c r="AR11" s="49">
        <v>8187.0600834012448</v>
      </c>
      <c r="AS11" s="49">
        <v>7843.7530379880118</v>
      </c>
      <c r="AT11" s="49">
        <v>9549.2045663424342</v>
      </c>
      <c r="AU11" s="49">
        <v>11789.321251363006</v>
      </c>
      <c r="AV11" s="49">
        <v>34868.915503871227</v>
      </c>
      <c r="AW11" s="49">
        <v>2253.8505851130813</v>
      </c>
      <c r="AX11" s="49">
        <v>284509.11099031352</v>
      </c>
      <c r="AZ11" s="49">
        <f t="shared" si="1"/>
        <v>830.7429356572336</v>
      </c>
      <c r="BA11" s="49">
        <f t="shared" si="2"/>
        <v>1334.3515472362892</v>
      </c>
      <c r="BB11" s="49">
        <f t="shared" si="3"/>
        <v>284.5091109903135</v>
      </c>
      <c r="BC11" s="56">
        <f t="shared" si="4"/>
        <v>2449.6035938838363</v>
      </c>
    </row>
    <row r="12" spans="1:64">
      <c r="A12" s="8">
        <v>1958</v>
      </c>
      <c r="B12" s="49">
        <v>0</v>
      </c>
      <c r="C12" s="49">
        <v>11480.008500133694</v>
      </c>
      <c r="D12" s="49">
        <v>241668.75725022017</v>
      </c>
      <c r="E12" s="49">
        <v>24193.933341203905</v>
      </c>
      <c r="F12" s="49">
        <v>24847.340383965806</v>
      </c>
      <c r="G12" s="49">
        <v>9391.2777837211834</v>
      </c>
      <c r="H12" s="49">
        <v>8859.2238907187275</v>
      </c>
      <c r="I12" s="49">
        <v>14562.688195160032</v>
      </c>
      <c r="J12" s="49">
        <v>11049.724807819097</v>
      </c>
      <c r="K12" s="49">
        <v>18828.541305834631</v>
      </c>
      <c r="L12" s="49">
        <v>52396.287090644255</v>
      </c>
      <c r="M12" s="49">
        <v>25996.30353030928</v>
      </c>
      <c r="N12" s="49">
        <v>7948.079416399708</v>
      </c>
      <c r="O12" s="49">
        <v>0</v>
      </c>
      <c r="P12" s="49">
        <f t="shared" si="0"/>
        <v>451222.16549613042</v>
      </c>
      <c r="R12" s="8">
        <v>1958</v>
      </c>
      <c r="S12" s="49">
        <v>0</v>
      </c>
      <c r="T12" s="49">
        <v>98979.318692200279</v>
      </c>
      <c r="U12" s="49">
        <v>664158.40373561752</v>
      </c>
      <c r="V12" s="49">
        <v>45200.519940157872</v>
      </c>
      <c r="W12" s="49">
        <v>79036.755333974244</v>
      </c>
      <c r="X12" s="49">
        <v>82127.284298322862</v>
      </c>
      <c r="Y12" s="49">
        <v>29296.805571904326</v>
      </c>
      <c r="Z12" s="49">
        <v>25247.51490023431</v>
      </c>
      <c r="AA12" s="49">
        <v>28820.937382412609</v>
      </c>
      <c r="AB12" s="49">
        <v>17993.931989287685</v>
      </c>
      <c r="AC12" s="49">
        <v>110215.71737034128</v>
      </c>
      <c r="AD12" s="49">
        <v>96498.739607583964</v>
      </c>
      <c r="AE12" s="49">
        <v>66753.286619873004</v>
      </c>
      <c r="AF12" s="49">
        <v>27035.446211943403</v>
      </c>
      <c r="AG12" s="49">
        <v>1371364.6616538535</v>
      </c>
      <c r="AI12" s="8">
        <v>1958</v>
      </c>
      <c r="AJ12" s="49">
        <v>0</v>
      </c>
      <c r="AK12" s="49">
        <v>0</v>
      </c>
      <c r="AL12" s="49">
        <v>2017.6808634632175</v>
      </c>
      <c r="AM12" s="49">
        <v>29550.143041324212</v>
      </c>
      <c r="AN12" s="49">
        <v>26202.248942297938</v>
      </c>
      <c r="AO12" s="49">
        <v>73135.593696284632</v>
      </c>
      <c r="AP12" s="49">
        <v>6504.3886190366984</v>
      </c>
      <c r="AQ12" s="49">
        <v>10573.360253092362</v>
      </c>
      <c r="AR12" s="49">
        <v>10203.95620567044</v>
      </c>
      <c r="AS12" s="49">
        <v>7899.958541008139</v>
      </c>
      <c r="AT12" s="49">
        <v>13885.335071933412</v>
      </c>
      <c r="AU12" s="49">
        <v>30859.25019306162</v>
      </c>
      <c r="AV12" s="49">
        <v>216360.71364322602</v>
      </c>
      <c r="AW12" s="49">
        <v>8882.7369291945033</v>
      </c>
      <c r="AX12" s="49">
        <v>436075.36599959322</v>
      </c>
      <c r="AZ12" s="49">
        <f t="shared" si="1"/>
        <v>451.2221654961304</v>
      </c>
      <c r="BA12" s="49">
        <f t="shared" si="2"/>
        <v>1371.3646616538535</v>
      </c>
      <c r="BB12" s="49">
        <f t="shared" si="3"/>
        <v>436.0753659995932</v>
      </c>
      <c r="BC12" s="56">
        <f t="shared" si="4"/>
        <v>2258.662193149577</v>
      </c>
    </row>
    <row r="13" spans="1:64">
      <c r="A13" s="8">
        <v>1959</v>
      </c>
      <c r="B13" s="49">
        <v>0</v>
      </c>
      <c r="C13" s="49">
        <v>4203.09028793977</v>
      </c>
      <c r="D13" s="49">
        <v>152985.96695278777</v>
      </c>
      <c r="E13" s="49">
        <v>86295.474406373251</v>
      </c>
      <c r="F13" s="49">
        <v>195077.05537751387</v>
      </c>
      <c r="G13" s="49">
        <v>695.40415643267033</v>
      </c>
      <c r="H13" s="49">
        <v>6363.793600504403</v>
      </c>
      <c r="I13" s="49">
        <v>8013.3504089766102</v>
      </c>
      <c r="J13" s="49">
        <v>1015.2675499357812</v>
      </c>
      <c r="K13" s="49">
        <v>10336.683141807831</v>
      </c>
      <c r="L13" s="49">
        <v>44033.613399015368</v>
      </c>
      <c r="M13" s="49">
        <v>18415.534153730536</v>
      </c>
      <c r="N13" s="49">
        <v>15674.707150012206</v>
      </c>
      <c r="O13" s="49">
        <v>8590.0292087908583</v>
      </c>
      <c r="P13" s="49">
        <f t="shared" si="0"/>
        <v>551699.96979382099</v>
      </c>
      <c r="R13" s="8">
        <v>1959</v>
      </c>
      <c r="S13" s="49">
        <v>0</v>
      </c>
      <c r="T13" s="49">
        <v>55274.01352393331</v>
      </c>
      <c r="U13" s="49">
        <v>601011.07629518071</v>
      </c>
      <c r="V13" s="49">
        <v>144128.21168522653</v>
      </c>
      <c r="W13" s="49">
        <v>126292.40905002339</v>
      </c>
      <c r="X13" s="49">
        <v>90082.634304954554</v>
      </c>
      <c r="Y13" s="49">
        <v>24034.267403647897</v>
      </c>
      <c r="Z13" s="49">
        <v>20958.517925319207</v>
      </c>
      <c r="AA13" s="49">
        <v>21551.417987713368</v>
      </c>
      <c r="AB13" s="49">
        <v>14914.946550076384</v>
      </c>
      <c r="AC13" s="49">
        <v>64043.472654108795</v>
      </c>
      <c r="AD13" s="49">
        <v>38211.581209656521</v>
      </c>
      <c r="AE13" s="49">
        <v>94689.460665488616</v>
      </c>
      <c r="AF13" s="49">
        <v>28424.627885490125</v>
      </c>
      <c r="AG13" s="49">
        <v>1323616.6371408196</v>
      </c>
      <c r="AI13" s="8">
        <v>1959</v>
      </c>
      <c r="AJ13" s="49">
        <v>0</v>
      </c>
      <c r="AK13" s="49">
        <v>0</v>
      </c>
      <c r="AL13" s="49">
        <v>2103.1157836809466</v>
      </c>
      <c r="AM13" s="49">
        <v>27988.604189310412</v>
      </c>
      <c r="AN13" s="49">
        <v>29889.179037330799</v>
      </c>
      <c r="AO13" s="49">
        <v>217369.1053681203</v>
      </c>
      <c r="AP13" s="49">
        <v>12756.044072138246</v>
      </c>
      <c r="AQ13" s="49">
        <v>17282.849025442902</v>
      </c>
      <c r="AR13" s="49">
        <v>18704.811755001614</v>
      </c>
      <c r="AS13" s="49">
        <v>11688.027830531411</v>
      </c>
      <c r="AT13" s="49">
        <v>18803.084722762316</v>
      </c>
      <c r="AU13" s="49">
        <v>40116.488200424552</v>
      </c>
      <c r="AV13" s="49">
        <v>149603.84137722367</v>
      </c>
      <c r="AW13" s="49">
        <v>5842.0220192675697</v>
      </c>
      <c r="AX13" s="49">
        <v>552147.17338123475</v>
      </c>
      <c r="AZ13" s="49">
        <f t="shared" si="1"/>
        <v>551.69996979382097</v>
      </c>
      <c r="BA13" s="49">
        <f t="shared" si="2"/>
        <v>1323.6166371408196</v>
      </c>
      <c r="BB13" s="49">
        <f t="shared" si="3"/>
        <v>552.14717338123478</v>
      </c>
      <c r="BC13" s="56">
        <f t="shared" si="4"/>
        <v>2427.4637803158753</v>
      </c>
    </row>
    <row r="14" spans="1:64">
      <c r="A14" s="8">
        <v>1960</v>
      </c>
      <c r="B14" s="49">
        <v>0</v>
      </c>
      <c r="C14" s="49">
        <v>6350.4554930073964</v>
      </c>
      <c r="D14" s="49">
        <v>101276.23139890975</v>
      </c>
      <c r="E14" s="49">
        <v>34957.349195383234</v>
      </c>
      <c r="F14" s="49">
        <v>58515.83473790373</v>
      </c>
      <c r="G14" s="49">
        <v>10771.896966038759</v>
      </c>
      <c r="H14" s="49">
        <v>8490.3793361349017</v>
      </c>
      <c r="I14" s="49">
        <v>19995.924880272745</v>
      </c>
      <c r="J14" s="49">
        <v>8519.9971997382854</v>
      </c>
      <c r="K14" s="49">
        <v>12629.269685236617</v>
      </c>
      <c r="L14" s="49">
        <v>17681.638835910955</v>
      </c>
      <c r="M14" s="49">
        <v>24968.516526983603</v>
      </c>
      <c r="N14" s="49">
        <v>2008.8115228341344</v>
      </c>
      <c r="O14" s="49">
        <v>0</v>
      </c>
      <c r="P14" s="49">
        <f t="shared" si="0"/>
        <v>306166.30577835406</v>
      </c>
      <c r="R14" s="8">
        <v>1960</v>
      </c>
      <c r="S14" s="49">
        <v>0</v>
      </c>
      <c r="T14" s="49">
        <v>53760.963386793992</v>
      </c>
      <c r="U14" s="49">
        <v>773977.25906588486</v>
      </c>
      <c r="V14" s="49">
        <v>68090.635827466365</v>
      </c>
      <c r="W14" s="49">
        <v>71161.506933697747</v>
      </c>
      <c r="X14" s="49">
        <v>109239.21709182634</v>
      </c>
      <c r="Y14" s="49">
        <v>29776.593418363147</v>
      </c>
      <c r="Z14" s="49">
        <v>29193.018055259639</v>
      </c>
      <c r="AA14" s="49">
        <v>31506.856649774618</v>
      </c>
      <c r="AB14" s="49">
        <v>10491.560573493971</v>
      </c>
      <c r="AC14" s="49">
        <v>47707.970765870945</v>
      </c>
      <c r="AD14" s="49">
        <v>49519.083529491087</v>
      </c>
      <c r="AE14" s="49">
        <v>63237.267535671686</v>
      </c>
      <c r="AF14" s="49">
        <v>13908.837277498993</v>
      </c>
      <c r="AG14" s="49">
        <v>1351570.7701110935</v>
      </c>
      <c r="AI14" s="8">
        <v>1960</v>
      </c>
      <c r="AJ14" s="49">
        <v>0</v>
      </c>
      <c r="AK14" s="49">
        <v>0</v>
      </c>
      <c r="AL14" s="49">
        <v>2222.3144829482599</v>
      </c>
      <c r="AM14" s="49">
        <v>28827.283401271587</v>
      </c>
      <c r="AN14" s="49">
        <v>32269.417955606346</v>
      </c>
      <c r="AO14" s="49">
        <v>249091.46770354555</v>
      </c>
      <c r="AP14" s="49">
        <v>8831.3748830017848</v>
      </c>
      <c r="AQ14" s="49">
        <v>8070.9902773818158</v>
      </c>
      <c r="AR14" s="49">
        <v>11292.70133338941</v>
      </c>
      <c r="AS14" s="49">
        <v>6252.7617272024827</v>
      </c>
      <c r="AT14" s="49">
        <v>5339.5154755944168</v>
      </c>
      <c r="AU14" s="49">
        <v>14313.248200349375</v>
      </c>
      <c r="AV14" s="49">
        <v>54705.288157614959</v>
      </c>
      <c r="AW14" s="49">
        <v>1993.2917358235147</v>
      </c>
      <c r="AX14" s="49">
        <v>423209.65533372946</v>
      </c>
      <c r="AZ14" s="49">
        <f t="shared" si="1"/>
        <v>306.16630577835406</v>
      </c>
      <c r="BA14" s="49">
        <f t="shared" si="2"/>
        <v>1351.5707701110935</v>
      </c>
      <c r="BB14" s="49">
        <f t="shared" si="3"/>
        <v>423.20965533372947</v>
      </c>
      <c r="BC14" s="56">
        <f t="shared" si="4"/>
        <v>2080.9467312231773</v>
      </c>
    </row>
    <row r="15" spans="1:64">
      <c r="A15" s="8">
        <v>1961</v>
      </c>
      <c r="B15" s="49">
        <v>0</v>
      </c>
      <c r="C15" s="49">
        <v>3442.0218134394831</v>
      </c>
      <c r="D15" s="49">
        <v>79336.893322755801</v>
      </c>
      <c r="E15" s="49">
        <v>64223.294981492807</v>
      </c>
      <c r="F15" s="49">
        <v>125398.76850726164</v>
      </c>
      <c r="G15" s="49">
        <v>802.82777063908077</v>
      </c>
      <c r="H15" s="49">
        <v>12917.569219017474</v>
      </c>
      <c r="I15" s="49">
        <v>17684.771717284919</v>
      </c>
      <c r="J15" s="49">
        <v>2650.4637064985</v>
      </c>
      <c r="K15" s="49">
        <v>26240.245592118172</v>
      </c>
      <c r="L15" s="49">
        <v>56312.168142910137</v>
      </c>
      <c r="M15" s="49">
        <v>45458.738389820566</v>
      </c>
      <c r="N15" s="49">
        <v>39991.280003627988</v>
      </c>
      <c r="O15" s="49">
        <v>5301.9664881226408</v>
      </c>
      <c r="P15" s="49">
        <f t="shared" si="0"/>
        <v>479761.00965498918</v>
      </c>
      <c r="R15" s="8">
        <v>1961</v>
      </c>
      <c r="S15" s="49">
        <v>0</v>
      </c>
      <c r="T15" s="49">
        <v>84707.69756554006</v>
      </c>
      <c r="U15" s="49">
        <v>600407.6153092538</v>
      </c>
      <c r="V15" s="49">
        <v>53849.264353455568</v>
      </c>
      <c r="W15" s="49">
        <v>68030.268548401145</v>
      </c>
      <c r="X15" s="49">
        <v>84753.199569373755</v>
      </c>
      <c r="Y15" s="49">
        <v>27528.502761943932</v>
      </c>
      <c r="Z15" s="49">
        <v>16028.185743267159</v>
      </c>
      <c r="AA15" s="49">
        <v>21264.838010054023</v>
      </c>
      <c r="AB15" s="49">
        <v>8323.1558872799742</v>
      </c>
      <c r="AC15" s="49">
        <v>84529.296385939146</v>
      </c>
      <c r="AD15" s="49">
        <v>53073.223405304358</v>
      </c>
      <c r="AE15" s="49">
        <v>46210.88658493173</v>
      </c>
      <c r="AF15" s="49">
        <v>12235.039956103639</v>
      </c>
      <c r="AG15" s="49">
        <v>1160941.1740808485</v>
      </c>
      <c r="AI15" s="8">
        <v>1961</v>
      </c>
      <c r="AJ15" s="49">
        <v>0</v>
      </c>
      <c r="AK15" s="49">
        <v>0</v>
      </c>
      <c r="AL15" s="49">
        <v>2389.5554477575911</v>
      </c>
      <c r="AM15" s="49">
        <v>49634.222209417196</v>
      </c>
      <c r="AN15" s="49">
        <v>14677.246053995765</v>
      </c>
      <c r="AO15" s="49">
        <v>168651.88394510691</v>
      </c>
      <c r="AP15" s="49">
        <v>4862.8817735985522</v>
      </c>
      <c r="AQ15" s="49">
        <v>8451.0289076954014</v>
      </c>
      <c r="AR15" s="49">
        <v>13238.549404864951</v>
      </c>
      <c r="AS15" s="49">
        <v>8326.2962261787561</v>
      </c>
      <c r="AT15" s="49">
        <v>7302.0935553690015</v>
      </c>
      <c r="AU15" s="49">
        <v>28034.756867405384</v>
      </c>
      <c r="AV15" s="49">
        <v>56992.702247724657</v>
      </c>
      <c r="AW15" s="49">
        <v>2083.7904553735184</v>
      </c>
      <c r="AX15" s="49">
        <v>364645.00709448766</v>
      </c>
      <c r="AZ15" s="49">
        <f t="shared" si="1"/>
        <v>479.76100965498915</v>
      </c>
      <c r="BA15" s="49">
        <f t="shared" si="2"/>
        <v>1160.9411740808484</v>
      </c>
      <c r="BB15" s="49">
        <f t="shared" si="3"/>
        <v>364.64500709448765</v>
      </c>
      <c r="BC15" s="56">
        <f t="shared" si="4"/>
        <v>2005.3471908303254</v>
      </c>
    </row>
    <row r="16" spans="1:64">
      <c r="A16" s="8">
        <v>1962</v>
      </c>
      <c r="B16" s="49">
        <v>0</v>
      </c>
      <c r="C16" s="49">
        <v>4915.1626494592656</v>
      </c>
      <c r="D16" s="49">
        <v>50786.164919538198</v>
      </c>
      <c r="E16" s="49">
        <v>54793.194927182303</v>
      </c>
      <c r="F16" s="49">
        <v>35993.527496481191</v>
      </c>
      <c r="G16" s="49">
        <v>6829.998440910942</v>
      </c>
      <c r="H16" s="49">
        <v>13699.322134904714</v>
      </c>
      <c r="I16" s="49">
        <v>34676.651769714386</v>
      </c>
      <c r="J16" s="49">
        <v>15232.538872302621</v>
      </c>
      <c r="K16" s="49">
        <v>25768.755074859931</v>
      </c>
      <c r="L16" s="49">
        <v>48195.550008924023</v>
      </c>
      <c r="M16" s="49">
        <v>104437.75973112319</v>
      </c>
      <c r="N16" s="49">
        <v>5228.535648499721</v>
      </c>
      <c r="O16" s="49">
        <v>0</v>
      </c>
      <c r="P16" s="49">
        <f t="shared" si="0"/>
        <v>400557.16167390055</v>
      </c>
      <c r="R16" s="8">
        <v>1962</v>
      </c>
      <c r="S16" s="49">
        <v>0</v>
      </c>
      <c r="T16" s="49">
        <v>94603.841232431179</v>
      </c>
      <c r="U16" s="49">
        <v>580269.4547678408</v>
      </c>
      <c r="V16" s="49">
        <v>47343.9843351093</v>
      </c>
      <c r="W16" s="49">
        <v>77743.948476549718</v>
      </c>
      <c r="X16" s="49">
        <v>89411.864612255391</v>
      </c>
      <c r="Y16" s="49">
        <v>34021.280820751141</v>
      </c>
      <c r="Z16" s="49">
        <v>21916.887733732055</v>
      </c>
      <c r="AA16" s="49">
        <v>48014.278072094312</v>
      </c>
      <c r="AB16" s="49">
        <v>21472.386813539215</v>
      </c>
      <c r="AC16" s="49">
        <v>74692.871309855269</v>
      </c>
      <c r="AD16" s="49">
        <v>80717.023996241318</v>
      </c>
      <c r="AE16" s="49">
        <v>36971.982615876565</v>
      </c>
      <c r="AF16" s="49">
        <v>15047.990288013696</v>
      </c>
      <c r="AG16" s="49">
        <v>1222227.7950742899</v>
      </c>
      <c r="AI16" s="8">
        <v>1962</v>
      </c>
      <c r="AJ16" s="49">
        <v>0</v>
      </c>
      <c r="AK16" s="49">
        <v>0</v>
      </c>
      <c r="AL16" s="49">
        <v>2500.4373844623256</v>
      </c>
      <c r="AM16" s="49">
        <v>54646.426485248514</v>
      </c>
      <c r="AN16" s="49">
        <v>16803.96837183545</v>
      </c>
      <c r="AO16" s="49">
        <v>101135.63002920676</v>
      </c>
      <c r="AP16" s="49">
        <v>6849.9776623339731</v>
      </c>
      <c r="AQ16" s="49">
        <v>14955.503136354428</v>
      </c>
      <c r="AR16" s="49">
        <v>15698.283993871935</v>
      </c>
      <c r="AS16" s="49">
        <v>11566.878946651126</v>
      </c>
      <c r="AT16" s="49">
        <v>8835.5570118061059</v>
      </c>
      <c r="AU16" s="49">
        <v>38974.364586004915</v>
      </c>
      <c r="AV16" s="49">
        <v>51626.195671274734</v>
      </c>
      <c r="AW16" s="49">
        <v>1601.4473341468986</v>
      </c>
      <c r="AX16" s="49">
        <v>325194.6706131972</v>
      </c>
      <c r="AZ16" s="49">
        <f t="shared" si="1"/>
        <v>400.55716167390057</v>
      </c>
      <c r="BA16" s="49">
        <f t="shared" si="2"/>
        <v>1222.2277950742898</v>
      </c>
      <c r="BB16" s="49">
        <f t="shared" si="3"/>
        <v>325.19467061319722</v>
      </c>
      <c r="BC16" s="56">
        <f t="shared" si="4"/>
        <v>1947.9796273613874</v>
      </c>
      <c r="BD16" s="8"/>
      <c r="BE16" s="8"/>
      <c r="BF16" s="8"/>
      <c r="BG16" s="8"/>
      <c r="BH16" s="8"/>
      <c r="BI16" s="8"/>
      <c r="BJ16" s="8"/>
      <c r="BK16" s="8"/>
      <c r="BL16" s="8"/>
    </row>
    <row r="17" spans="1:64">
      <c r="A17" s="8">
        <v>1963</v>
      </c>
      <c r="B17" s="49">
        <v>0</v>
      </c>
      <c r="C17" s="49">
        <v>5353.3863098197471</v>
      </c>
      <c r="D17" s="49">
        <v>96500.771211254498</v>
      </c>
      <c r="E17" s="49">
        <v>89927.632495657017</v>
      </c>
      <c r="F17" s="49">
        <v>123704.0425507661</v>
      </c>
      <c r="G17" s="49">
        <v>704.62954354908993</v>
      </c>
      <c r="H17" s="49">
        <v>16979.239207535291</v>
      </c>
      <c r="I17" s="49">
        <v>19681.379466634007</v>
      </c>
      <c r="J17" s="49">
        <v>1666.059756021755</v>
      </c>
      <c r="K17" s="49">
        <v>23706.182420033612</v>
      </c>
      <c r="L17" s="49">
        <v>64190.348452461272</v>
      </c>
      <c r="M17" s="49">
        <v>44229.698457295774</v>
      </c>
      <c r="N17" s="49">
        <v>23793.381990302474</v>
      </c>
      <c r="O17" s="49">
        <v>26586.703801886473</v>
      </c>
      <c r="P17" s="49">
        <f t="shared" si="0"/>
        <v>537023.45566321712</v>
      </c>
      <c r="R17" s="8">
        <v>1963</v>
      </c>
      <c r="S17" s="49">
        <v>0</v>
      </c>
      <c r="T17" s="49">
        <v>106024.78858201568</v>
      </c>
      <c r="U17" s="49">
        <v>546850.47555902065</v>
      </c>
      <c r="V17" s="49">
        <v>34732.785615946879</v>
      </c>
      <c r="W17" s="49">
        <v>94606.99637775241</v>
      </c>
      <c r="X17" s="49">
        <v>61943.576410844093</v>
      </c>
      <c r="Y17" s="49">
        <v>26941.695652366692</v>
      </c>
      <c r="Z17" s="49">
        <v>11348.471607872365</v>
      </c>
      <c r="AA17" s="49">
        <v>27333.006329351971</v>
      </c>
      <c r="AB17" s="49">
        <v>23861.568903994903</v>
      </c>
      <c r="AC17" s="49">
        <v>54463.25613640427</v>
      </c>
      <c r="AD17" s="49">
        <v>66266.388643724436</v>
      </c>
      <c r="AE17" s="49">
        <v>49786.142883263739</v>
      </c>
      <c r="AF17" s="49">
        <v>15089.033426521157</v>
      </c>
      <c r="AG17" s="49">
        <v>1119248.1861290792</v>
      </c>
      <c r="AI17" s="8">
        <v>1963</v>
      </c>
      <c r="AJ17" s="49">
        <v>0</v>
      </c>
      <c r="AK17" s="49">
        <v>0</v>
      </c>
      <c r="AL17" s="49">
        <v>1758.0137758495518</v>
      </c>
      <c r="AM17" s="49">
        <v>27795.27274748862</v>
      </c>
      <c r="AN17" s="49">
        <v>20883.161558285636</v>
      </c>
      <c r="AO17" s="49">
        <v>91754.815468212822</v>
      </c>
      <c r="AP17" s="49">
        <v>10476.267838005011</v>
      </c>
      <c r="AQ17" s="49">
        <v>14142.883731676697</v>
      </c>
      <c r="AR17" s="49">
        <v>18917.548836959657</v>
      </c>
      <c r="AS17" s="49">
        <v>10799.831579723528</v>
      </c>
      <c r="AT17" s="49">
        <v>9731.4590353676376</v>
      </c>
      <c r="AU17" s="49">
        <v>66852.294971809708</v>
      </c>
      <c r="AV17" s="49">
        <v>65869.323577045216</v>
      </c>
      <c r="AW17" s="49">
        <v>3513.2837955107861</v>
      </c>
      <c r="AX17" s="49">
        <v>342494.15691593487</v>
      </c>
      <c r="AZ17" s="49">
        <f t="shared" si="1"/>
        <v>537.02345566321708</v>
      </c>
      <c r="BA17" s="49">
        <f t="shared" si="2"/>
        <v>1119.2481861290792</v>
      </c>
      <c r="BB17" s="49">
        <f t="shared" si="3"/>
        <v>342.49415691593487</v>
      </c>
      <c r="BC17" s="56">
        <f t="shared" si="4"/>
        <v>1998.7657987082312</v>
      </c>
      <c r="BD17" s="8"/>
      <c r="BE17" s="8"/>
      <c r="BF17" s="8"/>
      <c r="BG17" s="8"/>
      <c r="BH17" s="8"/>
      <c r="BI17" s="8"/>
      <c r="BJ17" s="8"/>
      <c r="BK17" s="8"/>
      <c r="BL17" s="8"/>
    </row>
    <row r="18" spans="1:64">
      <c r="A18" s="8">
        <v>1964</v>
      </c>
      <c r="B18" s="49">
        <v>0</v>
      </c>
      <c r="C18" s="49">
        <v>5646.8153221264529</v>
      </c>
      <c r="D18" s="49">
        <v>48696.025221767413</v>
      </c>
      <c r="E18" s="49">
        <v>10385.345434159235</v>
      </c>
      <c r="F18" s="49">
        <v>53641.575946435092</v>
      </c>
      <c r="G18" s="49">
        <v>7607.9438273213163</v>
      </c>
      <c r="H18" s="49">
        <v>17688.885674714096</v>
      </c>
      <c r="I18" s="49">
        <v>34234.280856689977</v>
      </c>
      <c r="J18" s="49">
        <v>20505.655935251885</v>
      </c>
      <c r="K18" s="49">
        <v>22040.259020439658</v>
      </c>
      <c r="L18" s="49">
        <v>68193.181260525947</v>
      </c>
      <c r="M18" s="49">
        <v>45258.06568155127</v>
      </c>
      <c r="N18" s="49">
        <v>5246.7504426894384</v>
      </c>
      <c r="O18" s="49">
        <v>0</v>
      </c>
      <c r="P18" s="49">
        <f t="shared" si="0"/>
        <v>339144.78462367185</v>
      </c>
      <c r="R18" s="8">
        <v>1964</v>
      </c>
      <c r="S18" s="49">
        <v>0</v>
      </c>
      <c r="T18" s="49">
        <v>120721.236002985</v>
      </c>
      <c r="U18" s="49">
        <v>532442.19340387604</v>
      </c>
      <c r="V18" s="49">
        <v>38807.799548659837</v>
      </c>
      <c r="W18" s="49">
        <v>68284.514497337484</v>
      </c>
      <c r="X18" s="49">
        <v>92032.038509103586</v>
      </c>
      <c r="Y18" s="49">
        <v>39333.068991095679</v>
      </c>
      <c r="Z18" s="49">
        <v>31940.360100450533</v>
      </c>
      <c r="AA18" s="49">
        <v>62187.570221982722</v>
      </c>
      <c r="AB18" s="49">
        <v>16309.632146423832</v>
      </c>
      <c r="AC18" s="49">
        <v>73515.428386118394</v>
      </c>
      <c r="AD18" s="49">
        <v>106982.21633370627</v>
      </c>
      <c r="AE18" s="49">
        <v>60872.524490706171</v>
      </c>
      <c r="AF18" s="49">
        <v>16094.491385795214</v>
      </c>
      <c r="AG18" s="49">
        <v>1259523.0740182407</v>
      </c>
      <c r="AI18" s="8">
        <v>1964</v>
      </c>
      <c r="AJ18" s="49">
        <v>0</v>
      </c>
      <c r="AK18" s="49">
        <v>0</v>
      </c>
      <c r="AL18" s="49">
        <v>1253.2581349901388</v>
      </c>
      <c r="AM18" s="49">
        <v>9078.4478693762339</v>
      </c>
      <c r="AN18" s="49">
        <v>26875.994962626995</v>
      </c>
      <c r="AO18" s="49">
        <v>181886.43602388114</v>
      </c>
      <c r="AP18" s="49">
        <v>14422.467097500514</v>
      </c>
      <c r="AQ18" s="49">
        <v>22229.024990434624</v>
      </c>
      <c r="AR18" s="49">
        <v>27123.351820935379</v>
      </c>
      <c r="AS18" s="49">
        <v>22204.389846369722</v>
      </c>
      <c r="AT18" s="49">
        <v>20379.939628169395</v>
      </c>
      <c r="AU18" s="49">
        <v>106500.16480005439</v>
      </c>
      <c r="AV18" s="49">
        <v>64818.239015557207</v>
      </c>
      <c r="AW18" s="49">
        <v>1908.7659856452451</v>
      </c>
      <c r="AX18" s="49">
        <v>498680.48017554102</v>
      </c>
      <c r="AZ18" s="49">
        <f t="shared" si="1"/>
        <v>339.14478462367185</v>
      </c>
      <c r="BA18" s="49">
        <f t="shared" si="2"/>
        <v>1259.5230740182408</v>
      </c>
      <c r="BB18" s="49">
        <f t="shared" si="3"/>
        <v>498.68048017554099</v>
      </c>
      <c r="BC18" s="56">
        <f t="shared" si="4"/>
        <v>2097.3483388174536</v>
      </c>
      <c r="BD18" s="8"/>
      <c r="BE18" s="8"/>
      <c r="BF18" s="8"/>
      <c r="BG18" s="8"/>
      <c r="BH18" s="8"/>
      <c r="BI18" s="8"/>
      <c r="BJ18" s="8"/>
      <c r="BK18" s="8"/>
      <c r="BL18" s="8"/>
    </row>
    <row r="19" spans="1:64">
      <c r="A19" s="8">
        <v>1965</v>
      </c>
      <c r="B19" s="49">
        <v>0</v>
      </c>
      <c r="C19" s="49">
        <v>4215.3233872837809</v>
      </c>
      <c r="D19" s="49">
        <v>174751.78953899804</v>
      </c>
      <c r="E19" s="49">
        <v>33777.029123780689</v>
      </c>
      <c r="F19" s="49">
        <v>96639.170786711198</v>
      </c>
      <c r="G19" s="49">
        <v>255.5860930956992</v>
      </c>
      <c r="H19" s="49">
        <v>13178.879789837938</v>
      </c>
      <c r="I19" s="49">
        <v>10569.402620404926</v>
      </c>
      <c r="J19" s="49">
        <v>999.56114866378834</v>
      </c>
      <c r="K19" s="49">
        <v>12296.753919275074</v>
      </c>
      <c r="L19" s="49">
        <v>47263.287359869428</v>
      </c>
      <c r="M19" s="49">
        <v>27797.133541099538</v>
      </c>
      <c r="N19" s="49">
        <v>48917.958740925329</v>
      </c>
      <c r="O19" s="49">
        <v>4859.3503140748344</v>
      </c>
      <c r="P19" s="49">
        <f t="shared" si="0"/>
        <v>475521.22636402032</v>
      </c>
      <c r="R19" s="8">
        <v>1965</v>
      </c>
      <c r="S19" s="49">
        <v>0</v>
      </c>
      <c r="T19" s="49">
        <v>141306.32431235045</v>
      </c>
      <c r="U19" s="49">
        <v>574061.02974506142</v>
      </c>
      <c r="V19" s="49">
        <v>35039.179938762121</v>
      </c>
      <c r="W19" s="49">
        <v>44379.643336066285</v>
      </c>
      <c r="X19" s="49">
        <v>71031.069932259692</v>
      </c>
      <c r="Y19" s="49">
        <v>18739.287608762854</v>
      </c>
      <c r="Z19" s="49">
        <v>13770.546149868605</v>
      </c>
      <c r="AA19" s="49">
        <v>18537.91622978968</v>
      </c>
      <c r="AB19" s="49">
        <v>7685.8293382152879</v>
      </c>
      <c r="AC19" s="49">
        <v>64833.917393469215</v>
      </c>
      <c r="AD19" s="49">
        <v>40915.748786086297</v>
      </c>
      <c r="AE19" s="49">
        <v>22713.840840434212</v>
      </c>
      <c r="AF19" s="49">
        <v>11064.756929225274</v>
      </c>
      <c r="AG19" s="49">
        <v>1064079.0905403516</v>
      </c>
      <c r="AI19" s="8">
        <v>1965</v>
      </c>
      <c r="AJ19" s="49">
        <v>0</v>
      </c>
      <c r="AK19" s="49">
        <v>0</v>
      </c>
      <c r="AL19" s="49">
        <v>1515.9604601409349</v>
      </c>
      <c r="AM19" s="49">
        <v>19187.341738588198</v>
      </c>
      <c r="AN19" s="49">
        <v>21023.512328052122</v>
      </c>
      <c r="AO19" s="49">
        <v>266384.96128255007</v>
      </c>
      <c r="AP19" s="49">
        <v>6421.6441928606591</v>
      </c>
      <c r="AQ19" s="49">
        <v>6561.8918098346658</v>
      </c>
      <c r="AR19" s="49">
        <v>13014.603850002677</v>
      </c>
      <c r="AS19" s="49">
        <v>9213.3093183282217</v>
      </c>
      <c r="AT19" s="49">
        <v>8509.9280590648832</v>
      </c>
      <c r="AU19" s="49">
        <v>14283.116625898756</v>
      </c>
      <c r="AV19" s="49">
        <v>23215.526093956054</v>
      </c>
      <c r="AW19" s="49">
        <v>1306.9584484380473</v>
      </c>
      <c r="AX19" s="49">
        <v>390638.75420771533</v>
      </c>
      <c r="AZ19" s="49">
        <f t="shared" si="1"/>
        <v>475.52122636402032</v>
      </c>
      <c r="BA19" s="49">
        <f t="shared" si="2"/>
        <v>1064.0790905403517</v>
      </c>
      <c r="BB19" s="49">
        <f t="shared" si="3"/>
        <v>390.63875420771535</v>
      </c>
      <c r="BC19" s="56">
        <f t="shared" si="4"/>
        <v>1930.2390711120872</v>
      </c>
      <c r="BD19" s="8"/>
      <c r="BE19" s="8"/>
      <c r="BF19" s="8"/>
      <c r="BG19" s="8"/>
      <c r="BH19" s="8"/>
      <c r="BI19" s="8"/>
      <c r="BJ19" s="8"/>
      <c r="BK19" s="8"/>
      <c r="BL19" s="8"/>
    </row>
    <row r="20" spans="1:64">
      <c r="A20" s="8">
        <v>1966</v>
      </c>
      <c r="B20" s="49">
        <v>0</v>
      </c>
      <c r="C20" s="49">
        <v>4262.7690111469237</v>
      </c>
      <c r="D20" s="49">
        <v>107459.56132262328</v>
      </c>
      <c r="E20" s="49">
        <v>2043.5633317299428</v>
      </c>
      <c r="F20" s="49">
        <v>51488.841631709372</v>
      </c>
      <c r="G20" s="49">
        <v>10721.527975181665</v>
      </c>
      <c r="H20" s="49">
        <v>6740.8089951631073</v>
      </c>
      <c r="I20" s="49">
        <v>30477.83819845031</v>
      </c>
      <c r="J20" s="49">
        <v>12467.193909436202</v>
      </c>
      <c r="K20" s="49">
        <v>15430.516923071536</v>
      </c>
      <c r="L20" s="49">
        <v>78786.468248979581</v>
      </c>
      <c r="M20" s="49">
        <v>52529.621443945267</v>
      </c>
      <c r="N20" s="49">
        <v>15802.139142682869</v>
      </c>
      <c r="O20" s="49">
        <v>0</v>
      </c>
      <c r="P20" s="49">
        <f t="shared" si="0"/>
        <v>388210.85013412009</v>
      </c>
      <c r="R20" s="8">
        <v>1966</v>
      </c>
      <c r="S20" s="49">
        <v>0</v>
      </c>
      <c r="T20" s="49">
        <v>126239.90115325547</v>
      </c>
      <c r="U20" s="49">
        <v>582997.56207835756</v>
      </c>
      <c r="V20" s="49">
        <v>33229.092923947093</v>
      </c>
      <c r="W20" s="49">
        <v>46828.446702849469</v>
      </c>
      <c r="X20" s="49">
        <v>78818.86669686425</v>
      </c>
      <c r="Y20" s="49">
        <v>25018.574347535843</v>
      </c>
      <c r="Z20" s="49">
        <v>21155.348196617215</v>
      </c>
      <c r="AA20" s="49">
        <v>30627.343570537141</v>
      </c>
      <c r="AB20" s="49">
        <v>13505.50050864384</v>
      </c>
      <c r="AC20" s="49">
        <v>108210.71298013808</v>
      </c>
      <c r="AD20" s="49">
        <v>101108.73280878953</v>
      </c>
      <c r="AE20" s="49">
        <v>49559.827540212071</v>
      </c>
      <c r="AF20" s="49">
        <v>19455.038617773469</v>
      </c>
      <c r="AG20" s="49">
        <v>1236754.948125521</v>
      </c>
      <c r="AI20" s="8">
        <v>1966</v>
      </c>
      <c r="AJ20" s="49">
        <v>0</v>
      </c>
      <c r="AK20" s="49">
        <v>0</v>
      </c>
      <c r="AL20" s="49">
        <v>1728.4235538802398</v>
      </c>
      <c r="AM20" s="49">
        <v>16260.862448406779</v>
      </c>
      <c r="AN20" s="49">
        <v>32260.187680789229</v>
      </c>
      <c r="AO20" s="49">
        <v>156345.83958701062</v>
      </c>
      <c r="AP20" s="49">
        <v>6094.8628490090387</v>
      </c>
      <c r="AQ20" s="49">
        <v>12166.736149279423</v>
      </c>
      <c r="AR20" s="49">
        <v>21261.66117050363</v>
      </c>
      <c r="AS20" s="49">
        <v>13935.570633604621</v>
      </c>
      <c r="AT20" s="49">
        <v>11622.637636548354</v>
      </c>
      <c r="AU20" s="49">
        <v>25046.996790519093</v>
      </c>
      <c r="AV20" s="49">
        <v>56724.661149133659</v>
      </c>
      <c r="AW20" s="49">
        <v>2541.8449154208661</v>
      </c>
      <c r="AX20" s="49">
        <v>355990.28456410556</v>
      </c>
      <c r="AZ20" s="49">
        <f t="shared" si="1"/>
        <v>388.21085013412011</v>
      </c>
      <c r="BA20" s="49">
        <f t="shared" si="2"/>
        <v>1236.754948125521</v>
      </c>
      <c r="BB20" s="49">
        <f t="shared" si="3"/>
        <v>355.99028456410554</v>
      </c>
      <c r="BC20" s="56">
        <f t="shared" si="4"/>
        <v>1980.9560828237466</v>
      </c>
      <c r="BD20" s="8"/>
      <c r="BE20" s="8"/>
      <c r="BF20" s="8"/>
      <c r="BG20" s="8"/>
      <c r="BH20" s="8"/>
      <c r="BI20" s="8"/>
      <c r="BJ20" s="8"/>
      <c r="BK20" s="8"/>
      <c r="BL20" s="8"/>
    </row>
    <row r="21" spans="1:64">
      <c r="A21" s="8">
        <v>1967</v>
      </c>
      <c r="B21" s="49">
        <v>0</v>
      </c>
      <c r="C21" s="49">
        <v>8484.6282819098051</v>
      </c>
      <c r="D21" s="49">
        <v>207300.82635415677</v>
      </c>
      <c r="E21" s="49">
        <v>40078.857428624389</v>
      </c>
      <c r="F21" s="49">
        <v>103425.25519730488</v>
      </c>
      <c r="G21" s="49">
        <v>469.05349573806933</v>
      </c>
      <c r="H21" s="49">
        <v>2770.5362545577977</v>
      </c>
      <c r="I21" s="49">
        <v>1431.8606331033384</v>
      </c>
      <c r="J21" s="49">
        <v>2298.7556111061926</v>
      </c>
      <c r="K21" s="49">
        <v>11412.568491293016</v>
      </c>
      <c r="L21" s="49">
        <v>14628.446579941576</v>
      </c>
      <c r="M21" s="49">
        <v>9423.2774486292219</v>
      </c>
      <c r="N21" s="49">
        <v>16250.285190474327</v>
      </c>
      <c r="O21" s="49">
        <v>2914.4784814653067</v>
      </c>
      <c r="P21" s="49">
        <f t="shared" si="0"/>
        <v>420888.8294483046</v>
      </c>
      <c r="R21" s="8">
        <v>1967</v>
      </c>
      <c r="S21" s="49">
        <v>0</v>
      </c>
      <c r="T21" s="49">
        <v>144818.13243458001</v>
      </c>
      <c r="U21" s="49">
        <v>489043.93886056013</v>
      </c>
      <c r="V21" s="49">
        <v>13153.668877527709</v>
      </c>
      <c r="W21" s="49">
        <v>55708.748714758083</v>
      </c>
      <c r="X21" s="49">
        <v>71365.429885417805</v>
      </c>
      <c r="Y21" s="49">
        <v>13021.744336677239</v>
      </c>
      <c r="Z21" s="49">
        <v>7019.3847782375215</v>
      </c>
      <c r="AA21" s="49">
        <v>21186.122828407715</v>
      </c>
      <c r="AB21" s="49">
        <v>10751.113195362148</v>
      </c>
      <c r="AC21" s="49">
        <v>93031.000502067836</v>
      </c>
      <c r="AD21" s="49">
        <v>64465.942853778048</v>
      </c>
      <c r="AE21" s="49">
        <v>38521.719347962993</v>
      </c>
      <c r="AF21" s="49">
        <v>14689.660983012849</v>
      </c>
      <c r="AG21" s="49">
        <v>1036776.60759835</v>
      </c>
      <c r="AI21" s="8">
        <v>1967</v>
      </c>
      <c r="AJ21" s="49">
        <v>0</v>
      </c>
      <c r="AK21" s="49">
        <v>0</v>
      </c>
      <c r="AL21" s="49">
        <v>2033.9296688381114</v>
      </c>
      <c r="AM21" s="49">
        <v>20201.929772633961</v>
      </c>
      <c r="AN21" s="49">
        <v>39302.73220114885</v>
      </c>
      <c r="AO21" s="49">
        <v>118966.86498329662</v>
      </c>
      <c r="AP21" s="49">
        <v>9468.3646932005377</v>
      </c>
      <c r="AQ21" s="49">
        <v>10179.188281985564</v>
      </c>
      <c r="AR21" s="49">
        <v>20966.630803431941</v>
      </c>
      <c r="AS21" s="49">
        <v>10370.735346531308</v>
      </c>
      <c r="AT21" s="49">
        <v>12242.915421977908</v>
      </c>
      <c r="AU21" s="49">
        <v>39735.255102040152</v>
      </c>
      <c r="AV21" s="49">
        <v>68857.483679999248</v>
      </c>
      <c r="AW21" s="49">
        <v>4169.0346653044408</v>
      </c>
      <c r="AX21" s="49">
        <v>356495.06462038867</v>
      </c>
      <c r="AZ21" s="49">
        <f t="shared" si="1"/>
        <v>420.88882944830459</v>
      </c>
      <c r="BA21" s="49">
        <f t="shared" si="2"/>
        <v>1036.77660759835</v>
      </c>
      <c r="BB21" s="49">
        <f t="shared" si="3"/>
        <v>356.49506462038869</v>
      </c>
      <c r="BC21" s="56">
        <f t="shared" si="4"/>
        <v>1814.1605016670433</v>
      </c>
      <c r="BD21" s="8"/>
      <c r="BE21" s="8"/>
      <c r="BF21" s="8"/>
      <c r="BG21" s="8"/>
      <c r="BH21" s="8"/>
      <c r="BI21" s="8"/>
      <c r="BJ21" s="8"/>
      <c r="BK21" s="8"/>
      <c r="BL21" s="8"/>
    </row>
    <row r="22" spans="1:64">
      <c r="A22" s="8">
        <v>1968</v>
      </c>
      <c r="B22" s="49">
        <v>0</v>
      </c>
      <c r="C22" s="49">
        <v>6012.3995512607789</v>
      </c>
      <c r="D22" s="49">
        <v>118762.09663377205</v>
      </c>
      <c r="E22" s="49">
        <v>4066.5423732714885</v>
      </c>
      <c r="F22" s="49">
        <v>41318.764192947579</v>
      </c>
      <c r="G22" s="49">
        <v>17030.878223175714</v>
      </c>
      <c r="H22" s="49">
        <v>9531.0238966176257</v>
      </c>
      <c r="I22" s="49">
        <v>23990.013181792481</v>
      </c>
      <c r="J22" s="49">
        <v>12537.864242511232</v>
      </c>
      <c r="K22" s="49">
        <v>11629.438644709793</v>
      </c>
      <c r="L22" s="49">
        <v>66381.897739238921</v>
      </c>
      <c r="M22" s="49">
        <v>53540.340233259492</v>
      </c>
      <c r="N22" s="49">
        <v>11986.550303891403</v>
      </c>
      <c r="O22" s="49">
        <v>0</v>
      </c>
      <c r="P22" s="49">
        <f t="shared" si="0"/>
        <v>376787.80921644857</v>
      </c>
      <c r="R22" s="8">
        <v>1968</v>
      </c>
      <c r="S22" s="49">
        <v>0</v>
      </c>
      <c r="T22" s="49">
        <v>89427.270034427391</v>
      </c>
      <c r="U22" s="49">
        <v>301497.4583403315</v>
      </c>
      <c r="V22" s="49">
        <v>11585.251386556833</v>
      </c>
      <c r="W22" s="49">
        <v>31396.459112113836</v>
      </c>
      <c r="X22" s="49">
        <v>73671.84215241854</v>
      </c>
      <c r="Y22" s="49">
        <v>19149.412091503254</v>
      </c>
      <c r="Z22" s="49">
        <v>17053.499202676663</v>
      </c>
      <c r="AA22" s="49">
        <v>51792.01602089918</v>
      </c>
      <c r="AB22" s="49">
        <v>9684.1538697909327</v>
      </c>
      <c r="AC22" s="49">
        <v>101472.20667593864</v>
      </c>
      <c r="AD22" s="49">
        <v>129066.45570834614</v>
      </c>
      <c r="AE22" s="49">
        <v>118180.29013679626</v>
      </c>
      <c r="AF22" s="49">
        <v>15329.95804136062</v>
      </c>
      <c r="AG22" s="49">
        <v>969306.2727731599</v>
      </c>
      <c r="AI22" s="8">
        <v>1968</v>
      </c>
      <c r="AJ22" s="49">
        <v>0</v>
      </c>
      <c r="AK22" s="49">
        <v>0</v>
      </c>
      <c r="AL22" s="49">
        <v>1403.6925862366943</v>
      </c>
      <c r="AM22" s="49">
        <v>4566.3791370458748</v>
      </c>
      <c r="AN22" s="49">
        <v>33222.101960686181</v>
      </c>
      <c r="AO22" s="49">
        <v>111916.0586585295</v>
      </c>
      <c r="AP22" s="49">
        <v>22020.112101315706</v>
      </c>
      <c r="AQ22" s="49">
        <v>22780.584011132618</v>
      </c>
      <c r="AR22" s="49">
        <v>23703.016636503282</v>
      </c>
      <c r="AS22" s="49">
        <v>16590.271402707589</v>
      </c>
      <c r="AT22" s="49">
        <v>15128.617384213798</v>
      </c>
      <c r="AU22" s="49">
        <v>101284.35436566664</v>
      </c>
      <c r="AV22" s="49">
        <v>121621.30839708455</v>
      </c>
      <c r="AW22" s="49">
        <v>2375.9398561877078</v>
      </c>
      <c r="AX22" s="49">
        <v>476612.43649731018</v>
      </c>
      <c r="AZ22" s="49">
        <f t="shared" si="1"/>
        <v>376.78780921644858</v>
      </c>
      <c r="BA22" s="49">
        <f t="shared" si="2"/>
        <v>969.30627277315989</v>
      </c>
      <c r="BB22" s="49">
        <f t="shared" si="3"/>
        <v>476.61243649731017</v>
      </c>
      <c r="BC22" s="56">
        <f t="shared" si="4"/>
        <v>1822.7065184869186</v>
      </c>
      <c r="BD22" s="8"/>
      <c r="BE22" s="8"/>
      <c r="BF22" s="8"/>
      <c r="BG22" s="8"/>
      <c r="BH22" s="8"/>
      <c r="BI22" s="8"/>
      <c r="BJ22" s="8"/>
      <c r="BK22" s="8"/>
      <c r="BL22" s="8"/>
    </row>
    <row r="23" spans="1:64">
      <c r="A23" s="8">
        <v>1969</v>
      </c>
      <c r="B23" s="49">
        <v>0</v>
      </c>
      <c r="C23" s="49">
        <v>7066.0219713457609</v>
      </c>
      <c r="D23" s="49">
        <v>263198.64554273739</v>
      </c>
      <c r="E23" s="49">
        <v>28568.081488204283</v>
      </c>
      <c r="F23" s="49">
        <v>85900.233273915044</v>
      </c>
      <c r="G23" s="49">
        <v>1520.5379406457857</v>
      </c>
      <c r="H23" s="49">
        <v>17829.133074467722</v>
      </c>
      <c r="I23" s="49">
        <v>37706.015834856276</v>
      </c>
      <c r="J23" s="49">
        <v>1711.2061073456455</v>
      </c>
      <c r="K23" s="49">
        <v>15783.083481817079</v>
      </c>
      <c r="L23" s="49">
        <v>30861.776267532467</v>
      </c>
      <c r="M23" s="49">
        <v>13416.388648098175</v>
      </c>
      <c r="N23" s="49">
        <v>40861.900095351135</v>
      </c>
      <c r="O23" s="49">
        <v>1632.0714925744956</v>
      </c>
      <c r="P23" s="49">
        <f t="shared" si="0"/>
        <v>546055.09521889128</v>
      </c>
      <c r="R23" s="8">
        <v>1969</v>
      </c>
      <c r="S23" s="49">
        <v>0</v>
      </c>
      <c r="T23" s="49">
        <v>129878.12111035829</v>
      </c>
      <c r="U23" s="49">
        <v>196353.02021282833</v>
      </c>
      <c r="V23" s="49">
        <v>14912.740208841786</v>
      </c>
      <c r="W23" s="49">
        <v>35578.581237051505</v>
      </c>
      <c r="X23" s="49">
        <v>69687.999506794789</v>
      </c>
      <c r="Y23" s="49">
        <v>10247.354030687748</v>
      </c>
      <c r="Z23" s="49">
        <v>11209.111669851545</v>
      </c>
      <c r="AA23" s="49">
        <v>17821.585708921735</v>
      </c>
      <c r="AB23" s="49">
        <v>9491.8665960878861</v>
      </c>
      <c r="AC23" s="49">
        <v>31717.829761983616</v>
      </c>
      <c r="AD23" s="49">
        <v>41943.288134944713</v>
      </c>
      <c r="AE23" s="49">
        <v>76212.138131331099</v>
      </c>
      <c r="AF23" s="49">
        <v>9962.8948976517167</v>
      </c>
      <c r="AG23" s="49">
        <v>655016.53120733483</v>
      </c>
      <c r="AI23" s="8">
        <v>1969</v>
      </c>
      <c r="AJ23" s="49">
        <v>0</v>
      </c>
      <c r="AK23" s="49">
        <v>0</v>
      </c>
      <c r="AL23" s="49">
        <v>1179.1564421149935</v>
      </c>
      <c r="AM23" s="49">
        <v>3419.9401638251506</v>
      </c>
      <c r="AN23" s="49">
        <v>30085.794287931822</v>
      </c>
      <c r="AO23" s="49">
        <v>240355.74724280086</v>
      </c>
      <c r="AP23" s="49">
        <v>12221.234150899872</v>
      </c>
      <c r="AQ23" s="49">
        <v>19185.854945078983</v>
      </c>
      <c r="AR23" s="49">
        <v>16437.008383036384</v>
      </c>
      <c r="AS23" s="49">
        <v>21169.231262041474</v>
      </c>
      <c r="AT23" s="49">
        <v>12213.817215729476</v>
      </c>
      <c r="AU23" s="49">
        <v>34599.533919943548</v>
      </c>
      <c r="AV23" s="49">
        <v>66618.423371094206</v>
      </c>
      <c r="AW23" s="49">
        <v>4224.8994717230253</v>
      </c>
      <c r="AX23" s="49">
        <v>461710.6408562198</v>
      </c>
      <c r="AZ23" s="49">
        <f t="shared" si="1"/>
        <v>546.05509521889132</v>
      </c>
      <c r="BA23" s="49">
        <f t="shared" si="2"/>
        <v>655.01653120733488</v>
      </c>
      <c r="BB23" s="49">
        <f t="shared" si="3"/>
        <v>461.71064085621981</v>
      </c>
      <c r="BC23" s="56">
        <f t="shared" si="4"/>
        <v>1662.7822672824459</v>
      </c>
      <c r="BD23" s="8"/>
      <c r="BE23" s="8"/>
      <c r="BF23" s="8"/>
      <c r="BG23" s="8"/>
      <c r="BH23" s="8"/>
      <c r="BI23" s="8"/>
      <c r="BJ23" s="8"/>
      <c r="BK23" s="8"/>
      <c r="BL23" s="8"/>
    </row>
    <row r="24" spans="1:64">
      <c r="A24" s="8">
        <v>1970</v>
      </c>
      <c r="B24" s="49">
        <v>0</v>
      </c>
      <c r="C24" s="49">
        <v>11611.488549554238</v>
      </c>
      <c r="D24" s="49">
        <v>73261.162650115235</v>
      </c>
      <c r="E24" s="49">
        <v>1245.1988191809996</v>
      </c>
      <c r="F24" s="49">
        <v>57507.525709895403</v>
      </c>
      <c r="G24" s="49">
        <v>4212.460492382681</v>
      </c>
      <c r="H24" s="49">
        <v>11368.515854214787</v>
      </c>
      <c r="I24" s="49">
        <v>35124.437735457184</v>
      </c>
      <c r="J24" s="49">
        <v>4929.3538014345695</v>
      </c>
      <c r="K24" s="49">
        <v>12444.515177643947</v>
      </c>
      <c r="L24" s="49">
        <v>41827.358514982283</v>
      </c>
      <c r="M24" s="49">
        <v>41270.266452691132</v>
      </c>
      <c r="N24" s="49">
        <v>11397.95679570655</v>
      </c>
      <c r="O24" s="49">
        <v>0</v>
      </c>
      <c r="P24" s="49">
        <f t="shared" si="0"/>
        <v>306200.24055325898</v>
      </c>
      <c r="R24" s="8">
        <v>1970</v>
      </c>
      <c r="S24" s="49">
        <v>0</v>
      </c>
      <c r="T24" s="49">
        <v>155316.50976892846</v>
      </c>
      <c r="U24" s="49">
        <v>372156.42947251786</v>
      </c>
      <c r="V24" s="49">
        <v>33110.125429306965</v>
      </c>
      <c r="W24" s="49">
        <v>34410.182716348128</v>
      </c>
      <c r="X24" s="49">
        <v>102499.93003132634</v>
      </c>
      <c r="Y24" s="49">
        <v>29101.789415290968</v>
      </c>
      <c r="Z24" s="49">
        <v>16625.104643224855</v>
      </c>
      <c r="AA24" s="49">
        <v>38603.185048339539</v>
      </c>
      <c r="AB24" s="49">
        <v>6032.6839980399664</v>
      </c>
      <c r="AC24" s="49">
        <v>91730.638028524001</v>
      </c>
      <c r="AD24" s="49">
        <v>94476.814092582426</v>
      </c>
      <c r="AE24" s="49">
        <v>136957.01907867732</v>
      </c>
      <c r="AF24" s="49">
        <v>16695.095718186156</v>
      </c>
      <c r="AG24" s="49">
        <v>1127715.507441293</v>
      </c>
      <c r="AI24" s="8">
        <v>1970</v>
      </c>
      <c r="AJ24" s="49">
        <v>0</v>
      </c>
      <c r="AK24" s="49">
        <v>0</v>
      </c>
      <c r="AL24" s="49">
        <v>1350.042362240308</v>
      </c>
      <c r="AM24" s="49">
        <v>5947.7474305615751</v>
      </c>
      <c r="AN24" s="49">
        <v>33243.917126979431</v>
      </c>
      <c r="AO24" s="49">
        <v>266340.30702207156</v>
      </c>
      <c r="AP24" s="49">
        <v>17258.278875025077</v>
      </c>
      <c r="AQ24" s="49">
        <v>14427.519048643013</v>
      </c>
      <c r="AR24" s="49">
        <v>9750.5908082080314</v>
      </c>
      <c r="AS24" s="49">
        <v>13986.89643995054</v>
      </c>
      <c r="AT24" s="49">
        <v>6341.5485107059621</v>
      </c>
      <c r="AU24" s="49">
        <v>16318.335863802648</v>
      </c>
      <c r="AV24" s="49">
        <v>63173.131325525603</v>
      </c>
      <c r="AW24" s="49">
        <v>2184.5422298065387</v>
      </c>
      <c r="AX24" s="49">
        <v>450322.85704352026</v>
      </c>
      <c r="AZ24" s="49">
        <f t="shared" si="1"/>
        <v>306.20024055325899</v>
      </c>
      <c r="BA24" s="49">
        <f t="shared" si="2"/>
        <v>1127.7155074412931</v>
      </c>
      <c r="BB24" s="49">
        <f t="shared" si="3"/>
        <v>450.32285704352023</v>
      </c>
      <c r="BC24" s="56">
        <f t="shared" si="4"/>
        <v>1884.2386050380721</v>
      </c>
      <c r="BD24" s="8"/>
      <c r="BE24" s="8"/>
      <c r="BF24" s="8"/>
      <c r="BG24" s="8"/>
      <c r="BH24" s="8"/>
      <c r="BI24" s="8"/>
      <c r="BJ24" s="8"/>
      <c r="BK24" s="8"/>
      <c r="BL24" s="8"/>
    </row>
    <row r="25" spans="1:64">
      <c r="A25" s="8">
        <v>1971</v>
      </c>
      <c r="B25" s="49">
        <v>0</v>
      </c>
      <c r="C25" s="49">
        <v>14034.782805607992</v>
      </c>
      <c r="D25" s="49">
        <v>209734.30510663462</v>
      </c>
      <c r="E25" s="49">
        <v>28118.61409308291</v>
      </c>
      <c r="F25" s="49">
        <v>62495.640825564682</v>
      </c>
      <c r="G25" s="49">
        <v>202.63482897433377</v>
      </c>
      <c r="H25" s="49">
        <v>7710.705404396519</v>
      </c>
      <c r="I25" s="49">
        <v>11841.453129832065</v>
      </c>
      <c r="J25" s="49">
        <v>2264.0889736972817</v>
      </c>
      <c r="K25" s="49">
        <v>22471.709649768713</v>
      </c>
      <c r="L25" s="49">
        <v>40556.367918431366</v>
      </c>
      <c r="M25" s="49">
        <v>15133.266918208643</v>
      </c>
      <c r="N25" s="49">
        <v>26890.636254719124</v>
      </c>
      <c r="O25" s="49">
        <v>3288.0005875688944</v>
      </c>
      <c r="P25" s="49">
        <f t="shared" si="0"/>
        <v>444742.20649648708</v>
      </c>
      <c r="R25" s="8">
        <v>1971</v>
      </c>
      <c r="S25" s="49">
        <v>0</v>
      </c>
      <c r="T25" s="49">
        <v>226462.29041200917</v>
      </c>
      <c r="U25" s="49">
        <v>291890.83849503327</v>
      </c>
      <c r="V25" s="49">
        <v>11070.024148629724</v>
      </c>
      <c r="W25" s="49">
        <v>26830.700738010913</v>
      </c>
      <c r="X25" s="49">
        <v>91535.986258050936</v>
      </c>
      <c r="Y25" s="49">
        <v>39020.467910548214</v>
      </c>
      <c r="Z25" s="49">
        <v>29555.298336094042</v>
      </c>
      <c r="AA25" s="49">
        <v>21604.484508392186</v>
      </c>
      <c r="AB25" s="49">
        <v>13564.365302532226</v>
      </c>
      <c r="AC25" s="49">
        <v>85954.535902165764</v>
      </c>
      <c r="AD25" s="49">
        <v>49264.517941946346</v>
      </c>
      <c r="AE25" s="49">
        <v>45581.081986013043</v>
      </c>
      <c r="AF25" s="49">
        <v>7934.0971857330642</v>
      </c>
      <c r="AG25" s="49">
        <v>940268.68912515882</v>
      </c>
      <c r="AI25" s="8">
        <v>1971</v>
      </c>
      <c r="AJ25" s="49">
        <v>0</v>
      </c>
      <c r="AK25" s="49">
        <v>0</v>
      </c>
      <c r="AL25" s="49">
        <v>1134.7420947812827</v>
      </c>
      <c r="AM25" s="49">
        <v>9932.4031275231082</v>
      </c>
      <c r="AN25" s="49">
        <v>20906.182155329549</v>
      </c>
      <c r="AO25" s="49">
        <v>139223.57357399495</v>
      </c>
      <c r="AP25" s="49">
        <v>17607.509387997248</v>
      </c>
      <c r="AQ25" s="49">
        <v>10944.063606865209</v>
      </c>
      <c r="AR25" s="49">
        <v>9991.6614083125205</v>
      </c>
      <c r="AS25" s="49">
        <v>10787.317686157776</v>
      </c>
      <c r="AT25" s="49">
        <v>6284.6223012605487</v>
      </c>
      <c r="AU25" s="49">
        <v>28499.213239742869</v>
      </c>
      <c r="AV25" s="49">
        <v>201075.46473784212</v>
      </c>
      <c r="AW25" s="49">
        <v>4916.453370001168</v>
      </c>
      <c r="AX25" s="49">
        <v>461303.2066898084</v>
      </c>
      <c r="AZ25" s="49">
        <f t="shared" si="1"/>
        <v>444.74220649648709</v>
      </c>
      <c r="BA25" s="49">
        <f t="shared" si="2"/>
        <v>940.26868912515886</v>
      </c>
      <c r="BB25" s="49">
        <f t="shared" si="3"/>
        <v>461.30320668980841</v>
      </c>
      <c r="BC25" s="56">
        <f t="shared" si="4"/>
        <v>1846.3141023114545</v>
      </c>
      <c r="BD25" s="8"/>
      <c r="BE25" s="8"/>
      <c r="BF25" s="8"/>
      <c r="BG25" s="8"/>
      <c r="BH25" s="8"/>
      <c r="BI25" s="8"/>
      <c r="BJ25" s="8"/>
      <c r="BK25" s="8"/>
      <c r="BL25" s="8"/>
    </row>
    <row r="26" spans="1:64">
      <c r="A26" s="8">
        <v>1972</v>
      </c>
      <c r="B26" s="49">
        <v>0</v>
      </c>
      <c r="C26" s="49">
        <v>3357.7564257142103</v>
      </c>
      <c r="D26" s="49">
        <v>119034.51334987559</v>
      </c>
      <c r="E26" s="49">
        <v>5764.7281534685499</v>
      </c>
      <c r="F26" s="49">
        <v>26358.174806701558</v>
      </c>
      <c r="G26" s="49">
        <v>1080.6514114820757</v>
      </c>
      <c r="H26" s="49">
        <v>799.52760131409821</v>
      </c>
      <c r="I26" s="49">
        <v>9461.9161943901272</v>
      </c>
      <c r="J26" s="49">
        <v>4338.8389715048188</v>
      </c>
      <c r="K26" s="49">
        <v>4784.7865495513333</v>
      </c>
      <c r="L26" s="49">
        <v>38180.241787951811</v>
      </c>
      <c r="M26" s="49">
        <v>40228.983111832458</v>
      </c>
      <c r="N26" s="49">
        <v>3026.7302327602356</v>
      </c>
      <c r="O26" s="49">
        <v>0</v>
      </c>
      <c r="P26" s="49">
        <f t="shared" si="0"/>
        <v>256416.84859654686</v>
      </c>
      <c r="R26" s="8">
        <v>1972</v>
      </c>
      <c r="S26" s="49">
        <v>0</v>
      </c>
      <c r="T26" s="49">
        <v>201478.14087127795</v>
      </c>
      <c r="U26" s="49">
        <v>296813.07333309372</v>
      </c>
      <c r="V26" s="49">
        <v>8350.3552288778264</v>
      </c>
      <c r="W26" s="49">
        <v>31656.872165060606</v>
      </c>
      <c r="X26" s="49">
        <v>88306.35990326709</v>
      </c>
      <c r="Y26" s="49">
        <v>17693.234396037227</v>
      </c>
      <c r="Z26" s="49">
        <v>27010.434729322151</v>
      </c>
      <c r="AA26" s="49">
        <v>32324.60086494606</v>
      </c>
      <c r="AB26" s="49">
        <v>11601.484133601936</v>
      </c>
      <c r="AC26" s="49">
        <v>115036.83278691939</v>
      </c>
      <c r="AD26" s="49">
        <v>105740.45317089427</v>
      </c>
      <c r="AE26" s="49">
        <v>233542.17239810727</v>
      </c>
      <c r="AF26" s="49">
        <v>22271.465610737196</v>
      </c>
      <c r="AG26" s="49">
        <v>1191825.4795921426</v>
      </c>
      <c r="AI26" s="8">
        <v>1972</v>
      </c>
      <c r="AJ26" s="49">
        <v>0</v>
      </c>
      <c r="AK26" s="49">
        <v>0</v>
      </c>
      <c r="AL26" s="49">
        <v>987.19510613737259</v>
      </c>
      <c r="AM26" s="49">
        <v>8638.403424598102</v>
      </c>
      <c r="AN26" s="49">
        <v>18134.615973592856</v>
      </c>
      <c r="AO26" s="49">
        <v>70537.070397557516</v>
      </c>
      <c r="AP26" s="49">
        <v>9377.1931047123617</v>
      </c>
      <c r="AQ26" s="49">
        <v>9012.893860912829</v>
      </c>
      <c r="AR26" s="49">
        <v>15102.034854026107</v>
      </c>
      <c r="AS26" s="49">
        <v>15731.6830220099</v>
      </c>
      <c r="AT26" s="49">
        <v>6524.2931338983044</v>
      </c>
      <c r="AU26" s="49">
        <v>27828.262894226253</v>
      </c>
      <c r="AV26" s="49">
        <v>64230.06976529245</v>
      </c>
      <c r="AW26" s="49">
        <v>4326.2912826753554</v>
      </c>
      <c r="AX26" s="49">
        <v>250430.00681963941</v>
      </c>
      <c r="AZ26" s="49">
        <f t="shared" si="1"/>
        <v>256.41684859654686</v>
      </c>
      <c r="BA26" s="49">
        <f t="shared" si="2"/>
        <v>1191.8254795921425</v>
      </c>
      <c r="BB26" s="49">
        <f t="shared" si="3"/>
        <v>250.4300068196394</v>
      </c>
      <c r="BC26" s="56">
        <f t="shared" si="4"/>
        <v>1698.6723350083287</v>
      </c>
      <c r="BD26" s="8"/>
      <c r="BE26" s="8"/>
      <c r="BF26" s="8"/>
      <c r="BG26" s="8"/>
      <c r="BH26" s="8"/>
      <c r="BI26" s="8"/>
      <c r="BJ26" s="8"/>
      <c r="BK26" s="8"/>
      <c r="BL26" s="8"/>
    </row>
    <row r="27" spans="1:64">
      <c r="A27" s="8">
        <v>1973</v>
      </c>
      <c r="B27" s="49">
        <v>0</v>
      </c>
      <c r="C27" s="49">
        <v>10290.177108823438</v>
      </c>
      <c r="D27" s="49">
        <v>163028.32454558113</v>
      </c>
      <c r="E27" s="49">
        <v>19758.644426027677</v>
      </c>
      <c r="F27" s="49">
        <v>37175.414746485025</v>
      </c>
      <c r="G27" s="49">
        <v>660.08178984369817</v>
      </c>
      <c r="H27" s="49">
        <v>1036.1623719239208</v>
      </c>
      <c r="I27" s="49">
        <v>2716.7124205837831</v>
      </c>
      <c r="J27" s="49">
        <v>3287.4051629833775</v>
      </c>
      <c r="K27" s="49">
        <v>12493.90350430569</v>
      </c>
      <c r="L27" s="49">
        <v>29854.432537309938</v>
      </c>
      <c r="M27" s="49">
        <v>14349.620708198245</v>
      </c>
      <c r="N27" s="49">
        <v>21037.601596898181</v>
      </c>
      <c r="O27" s="49">
        <v>2441.4296118100547</v>
      </c>
      <c r="P27" s="49">
        <f t="shared" si="0"/>
        <v>318129.9105307741</v>
      </c>
      <c r="R27" s="8">
        <v>1973</v>
      </c>
      <c r="S27" s="49">
        <v>0</v>
      </c>
      <c r="T27" s="49">
        <v>245339.23066279077</v>
      </c>
      <c r="U27" s="49">
        <v>253482.49381067121</v>
      </c>
      <c r="V27" s="49">
        <v>5619.7040406088372</v>
      </c>
      <c r="W27" s="49">
        <v>31816.362312906844</v>
      </c>
      <c r="X27" s="49">
        <v>121525.58480884416</v>
      </c>
      <c r="Y27" s="49">
        <v>12085.841985665884</v>
      </c>
      <c r="Z27" s="49">
        <v>12735.904034393781</v>
      </c>
      <c r="AA27" s="49">
        <v>41696.498210772828</v>
      </c>
      <c r="AB27" s="49">
        <v>36401.949419407276</v>
      </c>
      <c r="AC27" s="49">
        <v>102622.81404573403</v>
      </c>
      <c r="AD27" s="49">
        <v>129956.97709882057</v>
      </c>
      <c r="AE27" s="49">
        <v>221484.16839627631</v>
      </c>
      <c r="AF27" s="49">
        <v>15944.494204090559</v>
      </c>
      <c r="AG27" s="49">
        <v>1230712.0230309828</v>
      </c>
      <c r="AI27" s="8">
        <v>1973</v>
      </c>
      <c r="AJ27" s="49">
        <v>0</v>
      </c>
      <c r="AK27" s="49">
        <v>0</v>
      </c>
      <c r="AL27" s="49">
        <v>1065.7859706258541</v>
      </c>
      <c r="AM27" s="49">
        <v>6822.4614363392993</v>
      </c>
      <c r="AN27" s="49">
        <v>21977.626772753931</v>
      </c>
      <c r="AO27" s="49">
        <v>54286.093529500802</v>
      </c>
      <c r="AP27" s="49">
        <v>23565.176860886586</v>
      </c>
      <c r="AQ27" s="49">
        <v>11888.557389994618</v>
      </c>
      <c r="AR27" s="49">
        <v>17697.214016071852</v>
      </c>
      <c r="AS27" s="49">
        <v>13316.753350983934</v>
      </c>
      <c r="AT27" s="49">
        <v>10827.596710093349</v>
      </c>
      <c r="AU27" s="49">
        <v>95630.359852771464</v>
      </c>
      <c r="AV27" s="49">
        <v>98719.026730160782</v>
      </c>
      <c r="AW27" s="49">
        <v>6682.8539233110378</v>
      </c>
      <c r="AX27" s="49">
        <v>362479.50654349354</v>
      </c>
      <c r="AZ27" s="49">
        <f t="shared" si="1"/>
        <v>318.12991053077411</v>
      </c>
      <c r="BA27" s="49">
        <f t="shared" si="2"/>
        <v>1230.7120230309829</v>
      </c>
      <c r="BB27" s="49">
        <f t="shared" si="3"/>
        <v>362.47950654349353</v>
      </c>
      <c r="BC27" s="56">
        <f t="shared" si="4"/>
        <v>1911.3214401052505</v>
      </c>
      <c r="BD27" s="8"/>
      <c r="BE27" s="8"/>
      <c r="BF27" s="8"/>
      <c r="BG27" s="8"/>
      <c r="BH27" s="8"/>
      <c r="BI27" s="8"/>
      <c r="BJ27" s="8"/>
      <c r="BK27" s="8"/>
      <c r="BL27" s="8"/>
    </row>
    <row r="28" spans="1:64">
      <c r="A28" s="8">
        <v>1974</v>
      </c>
      <c r="B28" s="49">
        <v>0</v>
      </c>
      <c r="C28" s="49">
        <v>4582.2047791798077</v>
      </c>
      <c r="D28" s="49">
        <v>129879.48799145612</v>
      </c>
      <c r="E28" s="49">
        <v>6116.5809947279258</v>
      </c>
      <c r="F28" s="49">
        <v>36026.49324800945</v>
      </c>
      <c r="G28" s="49">
        <v>9858.7451980685964</v>
      </c>
      <c r="H28" s="49">
        <v>2265.4328994047114</v>
      </c>
      <c r="I28" s="49">
        <v>12910.586619038806</v>
      </c>
      <c r="J28" s="49">
        <v>3443.1363825807689</v>
      </c>
      <c r="K28" s="49">
        <v>8329.0758270061124</v>
      </c>
      <c r="L28" s="49">
        <v>30072.520200697676</v>
      </c>
      <c r="M28" s="49">
        <v>25221.322833333586</v>
      </c>
      <c r="N28" s="49">
        <v>10078.744288381456</v>
      </c>
      <c r="O28" s="49">
        <v>0</v>
      </c>
      <c r="P28" s="49">
        <f t="shared" si="0"/>
        <v>278784.331261885</v>
      </c>
      <c r="R28" s="8">
        <v>1974</v>
      </c>
      <c r="S28" s="49">
        <v>0</v>
      </c>
      <c r="T28" s="49">
        <v>315179.9392782473</v>
      </c>
      <c r="U28" s="49">
        <v>276636.980390354</v>
      </c>
      <c r="V28" s="49">
        <v>14895.296637156323</v>
      </c>
      <c r="W28" s="49">
        <v>30577.686581156577</v>
      </c>
      <c r="X28" s="49">
        <v>133412.2466033895</v>
      </c>
      <c r="Y28" s="49">
        <v>14919.766349767577</v>
      </c>
      <c r="Z28" s="49">
        <v>7395.9403855870005</v>
      </c>
      <c r="AA28" s="49">
        <v>23917.961434240999</v>
      </c>
      <c r="AB28" s="49">
        <v>9449.9372490686237</v>
      </c>
      <c r="AC28" s="49">
        <v>95944.028334860865</v>
      </c>
      <c r="AD28" s="49">
        <v>95898.994093648304</v>
      </c>
      <c r="AE28" s="49">
        <v>72634.154380530774</v>
      </c>
      <c r="AF28" s="49">
        <v>21217.715276536568</v>
      </c>
      <c r="AG28" s="49">
        <v>1112080.6469945444</v>
      </c>
      <c r="AI28" s="8">
        <v>1974</v>
      </c>
      <c r="AJ28" s="49">
        <v>0</v>
      </c>
      <c r="AK28" s="49">
        <v>0</v>
      </c>
      <c r="AL28" s="49">
        <v>2804.1918473151909</v>
      </c>
      <c r="AM28" s="49">
        <v>15695.486761908631</v>
      </c>
      <c r="AN28" s="49">
        <v>5375.6244685091315</v>
      </c>
      <c r="AO28" s="49">
        <v>125857.08386489157</v>
      </c>
      <c r="AP28" s="49">
        <v>17249.437978011934</v>
      </c>
      <c r="AQ28" s="49">
        <v>14607.625151040831</v>
      </c>
      <c r="AR28" s="49">
        <v>12029.445612570198</v>
      </c>
      <c r="AS28" s="49">
        <v>15501.478190589474</v>
      </c>
      <c r="AT28" s="49">
        <v>11112.923433571428</v>
      </c>
      <c r="AU28" s="49">
        <v>60177.765128317027</v>
      </c>
      <c r="AV28" s="49">
        <v>136337.31371166868</v>
      </c>
      <c r="AW28" s="49">
        <v>2714.193887674875</v>
      </c>
      <c r="AX28" s="49">
        <v>419462.57003606897</v>
      </c>
      <c r="AZ28" s="49">
        <f t="shared" si="1"/>
        <v>278.78433126188503</v>
      </c>
      <c r="BA28" s="49">
        <f t="shared" si="2"/>
        <v>1112.0806469945444</v>
      </c>
      <c r="BB28" s="49">
        <f t="shared" si="3"/>
        <v>419.46257003606894</v>
      </c>
      <c r="BC28" s="56">
        <f t="shared" si="4"/>
        <v>1810.3275482924985</v>
      </c>
      <c r="BD28" s="8"/>
      <c r="BE28" s="8"/>
      <c r="BF28" s="8"/>
      <c r="BG28" s="8"/>
      <c r="BH28" s="8"/>
      <c r="BI28" s="8"/>
      <c r="BJ28" s="8"/>
      <c r="BK28" s="8"/>
      <c r="BL28" s="8"/>
    </row>
    <row r="29" spans="1:64">
      <c r="A29" s="8">
        <v>1975</v>
      </c>
      <c r="B29" s="49">
        <v>0</v>
      </c>
      <c r="C29" s="49">
        <v>9461.6623813461556</v>
      </c>
      <c r="D29" s="49">
        <v>177754.40220453817</v>
      </c>
      <c r="E29" s="49">
        <v>71098.154613903185</v>
      </c>
      <c r="F29" s="49">
        <v>85100.84423674125</v>
      </c>
      <c r="G29" s="49">
        <v>501.06755942135925</v>
      </c>
      <c r="H29" s="49">
        <v>2783.1599564653015</v>
      </c>
      <c r="I29" s="49">
        <v>10489.772942977954</v>
      </c>
      <c r="J29" s="49">
        <v>7228.0965266597141</v>
      </c>
      <c r="K29" s="49">
        <v>20358.616091504162</v>
      </c>
      <c r="L29" s="49">
        <v>29760.831137312081</v>
      </c>
      <c r="M29" s="49">
        <v>19326.70984708079</v>
      </c>
      <c r="N29" s="49">
        <v>36841.367680752832</v>
      </c>
      <c r="O29" s="49">
        <v>1593.4239343348222</v>
      </c>
      <c r="P29" s="49">
        <f t="shared" si="0"/>
        <v>472298.10911303788</v>
      </c>
      <c r="R29" s="8">
        <v>1975</v>
      </c>
      <c r="S29" s="49">
        <v>0</v>
      </c>
      <c r="T29" s="49">
        <v>452566.5239500656</v>
      </c>
      <c r="U29" s="49">
        <v>212566.19244467709</v>
      </c>
      <c r="V29" s="49">
        <v>2570.5560750160985</v>
      </c>
      <c r="W29" s="49">
        <v>26881.409923416661</v>
      </c>
      <c r="X29" s="49">
        <v>160569.72339800184</v>
      </c>
      <c r="Y29" s="49">
        <v>8805.8991388638569</v>
      </c>
      <c r="Z29" s="49">
        <v>4632.8045817468274</v>
      </c>
      <c r="AA29" s="49">
        <v>43871.246283443645</v>
      </c>
      <c r="AB29" s="49">
        <v>3404.7174851465002</v>
      </c>
      <c r="AC29" s="49">
        <v>54348.373943686121</v>
      </c>
      <c r="AD29" s="49">
        <v>29344.053061860512</v>
      </c>
      <c r="AE29" s="49">
        <v>58916.198262126491</v>
      </c>
      <c r="AF29" s="49">
        <v>6780.7956099815156</v>
      </c>
      <c r="AG29" s="49">
        <v>1065258.4941580328</v>
      </c>
      <c r="AI29" s="8">
        <v>1975</v>
      </c>
      <c r="AJ29" s="49">
        <v>0</v>
      </c>
      <c r="AK29" s="49">
        <v>0</v>
      </c>
      <c r="AL29" s="49">
        <v>959.0644273927187</v>
      </c>
      <c r="AM29" s="49">
        <v>6975.8141962885529</v>
      </c>
      <c r="AN29" s="49">
        <v>18960.668420563656</v>
      </c>
      <c r="AO29" s="49">
        <v>183440.78823962252</v>
      </c>
      <c r="AP29" s="49">
        <v>8648.674809719736</v>
      </c>
      <c r="AQ29" s="49">
        <v>7049.217038120104</v>
      </c>
      <c r="AR29" s="49">
        <v>10986.87662461499</v>
      </c>
      <c r="AS29" s="49">
        <v>9011.2822814662104</v>
      </c>
      <c r="AT29" s="49">
        <v>6611.7357406396977</v>
      </c>
      <c r="AU29" s="49">
        <v>25591.077339855059</v>
      </c>
      <c r="AV29" s="49">
        <v>29445.769644947093</v>
      </c>
      <c r="AW29" s="49">
        <v>1797.2323601048863</v>
      </c>
      <c r="AX29" s="49">
        <v>309478.20112333522</v>
      </c>
      <c r="AZ29" s="49">
        <f t="shared" si="1"/>
        <v>472.29810911303787</v>
      </c>
      <c r="BA29" s="49">
        <f t="shared" si="2"/>
        <v>1065.2584941580328</v>
      </c>
      <c r="BB29" s="49">
        <f t="shared" si="3"/>
        <v>309.47820112333523</v>
      </c>
      <c r="BC29" s="56">
        <f t="shared" si="4"/>
        <v>1847.0348043944059</v>
      </c>
      <c r="BD29" s="8"/>
      <c r="BE29" s="8"/>
      <c r="BF29" s="8"/>
      <c r="BG29" s="8"/>
      <c r="BH29" s="8"/>
      <c r="BI29" s="8"/>
      <c r="BJ29" s="8"/>
      <c r="BK29" s="8"/>
      <c r="BL29" s="8"/>
    </row>
    <row r="30" spans="1:64">
      <c r="A30" s="8">
        <v>1976</v>
      </c>
      <c r="B30" s="49">
        <v>0</v>
      </c>
      <c r="C30" s="49">
        <v>5990.1250371806454</v>
      </c>
      <c r="D30" s="49">
        <v>139810.21123110858</v>
      </c>
      <c r="E30" s="49">
        <v>26388.969007084466</v>
      </c>
      <c r="F30" s="49">
        <v>40605.37742469347</v>
      </c>
      <c r="G30" s="49">
        <v>8669.9356116730414</v>
      </c>
      <c r="H30" s="49">
        <v>12981.087334928254</v>
      </c>
      <c r="I30" s="49">
        <v>36778.97270952534</v>
      </c>
      <c r="J30" s="49">
        <v>8696.5488726952008</v>
      </c>
      <c r="K30" s="49">
        <v>14374.822710188157</v>
      </c>
      <c r="L30" s="49">
        <v>76631.215150344302</v>
      </c>
      <c r="M30" s="49">
        <v>32555.025664127854</v>
      </c>
      <c r="N30" s="49">
        <v>15060.740994449696</v>
      </c>
      <c r="O30" s="49">
        <v>0</v>
      </c>
      <c r="P30" s="49">
        <f t="shared" si="0"/>
        <v>418543.03174799896</v>
      </c>
      <c r="R30" s="8">
        <v>1976</v>
      </c>
      <c r="S30" s="49">
        <v>0</v>
      </c>
      <c r="T30" s="49">
        <v>297209.86556813226</v>
      </c>
      <c r="U30" s="49">
        <v>329293.90623981465</v>
      </c>
      <c r="V30" s="49">
        <v>4176.3427633063866</v>
      </c>
      <c r="W30" s="49">
        <v>35725.341132809401</v>
      </c>
      <c r="X30" s="49">
        <v>128924.51838916038</v>
      </c>
      <c r="Y30" s="49">
        <v>19999.909421075496</v>
      </c>
      <c r="Z30" s="49">
        <v>20168.070862943448</v>
      </c>
      <c r="AA30" s="49">
        <v>22243.003414771327</v>
      </c>
      <c r="AB30" s="49">
        <v>10808.840235303074</v>
      </c>
      <c r="AC30" s="49">
        <v>155052.47657852827</v>
      </c>
      <c r="AD30" s="49">
        <v>50842.679614772402</v>
      </c>
      <c r="AE30" s="49">
        <v>122669.30538238851</v>
      </c>
      <c r="AF30" s="49">
        <v>27078.368049100314</v>
      </c>
      <c r="AG30" s="49">
        <v>1224192.6276521056</v>
      </c>
      <c r="AI30" s="8">
        <v>1976</v>
      </c>
      <c r="AJ30" s="49">
        <v>0</v>
      </c>
      <c r="AK30" s="49">
        <v>0</v>
      </c>
      <c r="AL30" s="49">
        <v>893.69941697608169</v>
      </c>
      <c r="AM30" s="49">
        <v>7892.6437248563107</v>
      </c>
      <c r="AN30" s="49">
        <v>16357.598908539576</v>
      </c>
      <c r="AO30" s="49">
        <v>144705.74681143186</v>
      </c>
      <c r="AP30" s="49">
        <v>25400.871052560065</v>
      </c>
      <c r="AQ30" s="49">
        <v>18158.309729409673</v>
      </c>
      <c r="AR30" s="49">
        <v>29975.540727750369</v>
      </c>
      <c r="AS30" s="49">
        <v>19610.249464960601</v>
      </c>
      <c r="AT30" s="49">
        <v>17863.000436164384</v>
      </c>
      <c r="AU30" s="49">
        <v>33451.999390087942</v>
      </c>
      <c r="AV30" s="49">
        <v>47004.309393707357</v>
      </c>
      <c r="AW30" s="49">
        <v>2756.3528736040307</v>
      </c>
      <c r="AX30" s="49">
        <v>364070.32193004829</v>
      </c>
      <c r="AZ30" s="49">
        <f t="shared" si="1"/>
        <v>418.54303174799895</v>
      </c>
      <c r="BA30" s="49">
        <f t="shared" si="2"/>
        <v>1224.1926276521056</v>
      </c>
      <c r="BB30" s="49">
        <f t="shared" si="3"/>
        <v>364.07032193004829</v>
      </c>
      <c r="BC30" s="56">
        <f t="shared" si="4"/>
        <v>2006.8059813301529</v>
      </c>
      <c r="BD30" s="8"/>
      <c r="BE30" s="8"/>
      <c r="BF30" s="8"/>
      <c r="BG30" s="8"/>
      <c r="BH30" s="8"/>
      <c r="BI30" s="8"/>
      <c r="BJ30" s="8"/>
      <c r="BK30" s="8"/>
      <c r="BL30" s="8"/>
    </row>
    <row r="31" spans="1:64">
      <c r="A31" s="8">
        <v>1977</v>
      </c>
      <c r="B31" s="49">
        <v>0</v>
      </c>
      <c r="C31" s="49">
        <v>5787.7030151603885</v>
      </c>
      <c r="D31" s="49">
        <v>148085.15863519543</v>
      </c>
      <c r="E31" s="49">
        <v>122658.1677501942</v>
      </c>
      <c r="F31" s="49">
        <v>97689.215066574063</v>
      </c>
      <c r="G31" s="49">
        <v>768.62181657016788</v>
      </c>
      <c r="H31" s="49">
        <v>15534.494200338213</v>
      </c>
      <c r="I31" s="49">
        <v>22380.333789602628</v>
      </c>
      <c r="J31" s="49">
        <v>9232.411630586741</v>
      </c>
      <c r="K31" s="49">
        <v>21012.268844013102</v>
      </c>
      <c r="L31" s="49">
        <v>73718.014153381024</v>
      </c>
      <c r="M31" s="49">
        <v>20847.728097158822</v>
      </c>
      <c r="N31" s="49">
        <v>29225.080371601158</v>
      </c>
      <c r="O31" s="49">
        <v>3142.9591089558753</v>
      </c>
      <c r="P31" s="49">
        <f t="shared" si="0"/>
        <v>570082.1564793319</v>
      </c>
      <c r="R31" s="8">
        <v>1977</v>
      </c>
      <c r="S31" s="49">
        <v>0</v>
      </c>
      <c r="T31" s="49">
        <v>282300.43233150308</v>
      </c>
      <c r="U31" s="49">
        <v>260212.94837501078</v>
      </c>
      <c r="V31" s="49">
        <v>7062.2992291611399</v>
      </c>
      <c r="W31" s="49">
        <v>66355.496009264476</v>
      </c>
      <c r="X31" s="49">
        <v>166894.05055083276</v>
      </c>
      <c r="Y31" s="49">
        <v>37179.751042863194</v>
      </c>
      <c r="Z31" s="49">
        <v>39214.205551014631</v>
      </c>
      <c r="AA31" s="49">
        <v>81659.785806088432</v>
      </c>
      <c r="AB31" s="49">
        <v>19131.58853271804</v>
      </c>
      <c r="AC31" s="49">
        <v>35591.624477662044</v>
      </c>
      <c r="AD31" s="49">
        <v>52614.773833072548</v>
      </c>
      <c r="AE31" s="49">
        <v>111132.81746205391</v>
      </c>
      <c r="AF31" s="49">
        <v>18749.752654843796</v>
      </c>
      <c r="AG31" s="49">
        <v>1178099.5258560888</v>
      </c>
      <c r="AI31" s="8">
        <v>1977</v>
      </c>
      <c r="AJ31" s="49">
        <v>0</v>
      </c>
      <c r="AK31" s="49">
        <v>0</v>
      </c>
      <c r="AL31" s="49">
        <v>1036.1322851844241</v>
      </c>
      <c r="AM31" s="49">
        <v>2455.5384276172736</v>
      </c>
      <c r="AN31" s="49">
        <v>14707.954567581522</v>
      </c>
      <c r="AO31" s="49">
        <v>151980.9488152735</v>
      </c>
      <c r="AP31" s="49">
        <v>46242.697435519985</v>
      </c>
      <c r="AQ31" s="49">
        <v>24694.420894261428</v>
      </c>
      <c r="AR31" s="49">
        <v>48015.940238815892</v>
      </c>
      <c r="AS31" s="49">
        <v>24451.555179935309</v>
      </c>
      <c r="AT31" s="49">
        <v>26935.212067030585</v>
      </c>
      <c r="AU31" s="49">
        <v>51136.206892223097</v>
      </c>
      <c r="AV31" s="49">
        <v>107251.99418509891</v>
      </c>
      <c r="AW31" s="49">
        <v>9889.2545701001236</v>
      </c>
      <c r="AX31" s="49">
        <v>508797.85555864201</v>
      </c>
      <c r="AZ31" s="49">
        <f t="shared" si="1"/>
        <v>570.08215647933184</v>
      </c>
      <c r="BA31" s="49">
        <f t="shared" si="2"/>
        <v>1178.0995258560888</v>
      </c>
      <c r="BB31" s="49">
        <f t="shared" si="3"/>
        <v>508.79785555864203</v>
      </c>
      <c r="BC31" s="56">
        <f t="shared" si="4"/>
        <v>2256.9795378940626</v>
      </c>
      <c r="BD31" s="8"/>
      <c r="BE31" s="8"/>
      <c r="BF31" s="8"/>
      <c r="BG31" s="8"/>
      <c r="BH31" s="8"/>
      <c r="BI31" s="8"/>
      <c r="BJ31" s="8"/>
      <c r="BK31" s="8"/>
      <c r="BL31" s="8"/>
    </row>
    <row r="32" spans="1:64">
      <c r="A32" s="8">
        <v>1978</v>
      </c>
      <c r="B32" s="49">
        <v>0</v>
      </c>
      <c r="C32" s="49">
        <v>3096.4214467090269</v>
      </c>
      <c r="D32" s="49">
        <v>146657.78931662973</v>
      </c>
      <c r="E32" s="49">
        <v>30833.852204937386</v>
      </c>
      <c r="F32" s="49">
        <v>21831.069901855517</v>
      </c>
      <c r="G32" s="49">
        <v>40350.704560651138</v>
      </c>
      <c r="H32" s="49">
        <v>25447.396307589479</v>
      </c>
      <c r="I32" s="49">
        <v>47655.885837666588</v>
      </c>
      <c r="J32" s="49">
        <v>10693.476311651611</v>
      </c>
      <c r="K32" s="49">
        <v>14400.500542614534</v>
      </c>
      <c r="L32" s="49">
        <v>81755.483103832055</v>
      </c>
      <c r="M32" s="49">
        <v>35787.65032187754</v>
      </c>
      <c r="N32" s="49">
        <v>5953.6072277525327</v>
      </c>
      <c r="O32" s="49">
        <v>0</v>
      </c>
      <c r="P32" s="49">
        <f t="shared" si="0"/>
        <v>464463.83708376711</v>
      </c>
      <c r="R32" s="8">
        <v>1978</v>
      </c>
      <c r="S32" s="49">
        <v>0</v>
      </c>
      <c r="T32" s="49">
        <v>343775.98968689365</v>
      </c>
      <c r="U32" s="49">
        <v>269638.4259589804</v>
      </c>
      <c r="V32" s="49">
        <v>17998.28237469813</v>
      </c>
      <c r="W32" s="49">
        <v>56270.873388210195</v>
      </c>
      <c r="X32" s="49">
        <v>160719.37620762884</v>
      </c>
      <c r="Y32" s="49">
        <v>34153.503160575347</v>
      </c>
      <c r="Z32" s="49">
        <v>25693.05418578217</v>
      </c>
      <c r="AA32" s="49">
        <v>24440.836750358601</v>
      </c>
      <c r="AB32" s="49">
        <v>16508.152526754351</v>
      </c>
      <c r="AC32" s="49">
        <v>40161.030510189041</v>
      </c>
      <c r="AD32" s="49">
        <v>74193.162087504636</v>
      </c>
      <c r="AE32" s="49">
        <v>158395.37959797657</v>
      </c>
      <c r="AF32" s="49">
        <v>40807.951700109996</v>
      </c>
      <c r="AG32" s="49">
        <v>1262756.018135662</v>
      </c>
      <c r="AI32" s="8">
        <v>1978</v>
      </c>
      <c r="AJ32" s="49">
        <v>0</v>
      </c>
      <c r="AK32" s="49">
        <v>0</v>
      </c>
      <c r="AL32" s="49">
        <v>1189.5985360118314</v>
      </c>
      <c r="AM32" s="49">
        <v>6059.2248024601458</v>
      </c>
      <c r="AN32" s="49">
        <v>21619.650381644369</v>
      </c>
      <c r="AO32" s="49">
        <v>297787.29726230906</v>
      </c>
      <c r="AP32" s="49">
        <v>39168.199598579507</v>
      </c>
      <c r="AQ32" s="49">
        <v>29610.028401210566</v>
      </c>
      <c r="AR32" s="49">
        <v>49984.389247286243</v>
      </c>
      <c r="AS32" s="49">
        <v>15892.92703845255</v>
      </c>
      <c r="AT32" s="49">
        <v>20361.917651926949</v>
      </c>
      <c r="AU32" s="49">
        <v>48552.118867368139</v>
      </c>
      <c r="AV32" s="49">
        <v>153020.24235130989</v>
      </c>
      <c r="AW32" s="49">
        <v>5567.2564253221035</v>
      </c>
      <c r="AX32" s="49">
        <v>688812.85056388134</v>
      </c>
      <c r="AZ32" s="49">
        <f t="shared" si="1"/>
        <v>464.46383708376709</v>
      </c>
      <c r="BA32" s="49">
        <f t="shared" si="2"/>
        <v>1262.7560181356619</v>
      </c>
      <c r="BB32" s="49">
        <f t="shared" si="3"/>
        <v>688.81285056388128</v>
      </c>
      <c r="BC32" s="56">
        <f t="shared" si="4"/>
        <v>2416.0327057833101</v>
      </c>
      <c r="BD32" s="8"/>
      <c r="BE32" s="8"/>
      <c r="BF32" s="8"/>
      <c r="BG32" s="8"/>
      <c r="BH32" s="8"/>
      <c r="BI32" s="8"/>
      <c r="BJ32" s="8"/>
      <c r="BK32" s="8"/>
      <c r="BL32" s="8"/>
    </row>
    <row r="33" spans="1:64">
      <c r="A33" s="8">
        <v>1979</v>
      </c>
      <c r="B33" s="49">
        <v>0</v>
      </c>
      <c r="C33" s="49">
        <v>2504.6249915700305</v>
      </c>
      <c r="D33" s="49">
        <v>125972.22885620751</v>
      </c>
      <c r="E33" s="49">
        <v>153131.62413570465</v>
      </c>
      <c r="F33" s="49">
        <v>101066.45953063802</v>
      </c>
      <c r="G33" s="49">
        <v>2184.1503342583137</v>
      </c>
      <c r="H33" s="49">
        <v>27731.895019204763</v>
      </c>
      <c r="I33" s="49">
        <v>32521.732178040209</v>
      </c>
      <c r="J33" s="49">
        <v>12627.947885157635</v>
      </c>
      <c r="K33" s="49">
        <v>48693.751961935734</v>
      </c>
      <c r="L33" s="49">
        <v>78641.377488732163</v>
      </c>
      <c r="M33" s="49">
        <v>20976.465779009937</v>
      </c>
      <c r="N33" s="49">
        <v>31177.830200414272</v>
      </c>
      <c r="O33" s="49">
        <v>4156.1796816029528</v>
      </c>
      <c r="P33" s="49">
        <f t="shared" si="0"/>
        <v>641386.26804247627</v>
      </c>
      <c r="R33" s="8">
        <v>1979</v>
      </c>
      <c r="S33" s="49">
        <v>0</v>
      </c>
      <c r="T33" s="49">
        <v>485273.55191017402</v>
      </c>
      <c r="U33" s="49">
        <v>247526.43479389141</v>
      </c>
      <c r="V33" s="49">
        <v>12462.740115240704</v>
      </c>
      <c r="W33" s="49">
        <v>76458.996561870124</v>
      </c>
      <c r="X33" s="49">
        <v>134744.65504351773</v>
      </c>
      <c r="Y33" s="49">
        <v>27706.870163075062</v>
      </c>
      <c r="Z33" s="49">
        <v>17769.524798731738</v>
      </c>
      <c r="AA33" s="49">
        <v>51486.627871481513</v>
      </c>
      <c r="AB33" s="49">
        <v>9353.8202664195942</v>
      </c>
      <c r="AC33" s="49">
        <v>65093.416078415539</v>
      </c>
      <c r="AD33" s="49">
        <v>44425.408305918951</v>
      </c>
      <c r="AE33" s="49">
        <v>58901.711154684141</v>
      </c>
      <c r="AF33" s="49">
        <v>8350.4900142132337</v>
      </c>
      <c r="AG33" s="49">
        <v>1239554.2470776336</v>
      </c>
      <c r="AI33" s="8">
        <v>1979</v>
      </c>
      <c r="AJ33" s="49">
        <v>0</v>
      </c>
      <c r="AK33" s="49">
        <v>0</v>
      </c>
      <c r="AL33" s="49">
        <v>1464.7343943978303</v>
      </c>
      <c r="AM33" s="49">
        <v>4799.3325066861617</v>
      </c>
      <c r="AN33" s="49">
        <v>18390.046898356009</v>
      </c>
      <c r="AO33" s="49">
        <v>517156.74766248179</v>
      </c>
      <c r="AP33" s="49">
        <v>23854.367052072066</v>
      </c>
      <c r="AQ33" s="49">
        <v>22436.750121100122</v>
      </c>
      <c r="AR33" s="49">
        <v>20907.22305523901</v>
      </c>
      <c r="AS33" s="49">
        <v>10701.206745240443</v>
      </c>
      <c r="AT33" s="49">
        <v>23450.909456819183</v>
      </c>
      <c r="AU33" s="49">
        <v>44864.509358085619</v>
      </c>
      <c r="AV33" s="49">
        <v>107509.28902988552</v>
      </c>
      <c r="AW33" s="49">
        <v>3973.427677664386</v>
      </c>
      <c r="AX33" s="49">
        <v>799508.5439580282</v>
      </c>
      <c r="AZ33" s="49">
        <f t="shared" si="1"/>
        <v>641.38626804247622</v>
      </c>
      <c r="BA33" s="49">
        <f t="shared" si="2"/>
        <v>1239.5542470776336</v>
      </c>
      <c r="BB33" s="49">
        <f t="shared" si="3"/>
        <v>799.50854395802821</v>
      </c>
      <c r="BC33" s="56">
        <f t="shared" si="4"/>
        <v>2680.4490590781384</v>
      </c>
      <c r="BD33" s="8"/>
      <c r="BE33" s="8"/>
      <c r="BF33" s="8"/>
      <c r="BG33" s="8"/>
      <c r="BH33" s="8"/>
      <c r="BI33" s="8"/>
      <c r="BJ33" s="8"/>
      <c r="BK33" s="8"/>
      <c r="BL33" s="8"/>
    </row>
    <row r="34" spans="1:64">
      <c r="A34" s="8">
        <v>1980</v>
      </c>
      <c r="B34" s="49">
        <v>0</v>
      </c>
      <c r="C34" s="49">
        <v>2981.9854604179986</v>
      </c>
      <c r="D34" s="49">
        <v>169737.14417572628</v>
      </c>
      <c r="E34" s="49">
        <v>48744.472898457505</v>
      </c>
      <c r="F34" s="49">
        <v>8687.5922375004939</v>
      </c>
      <c r="G34" s="49">
        <v>21444.177050709066</v>
      </c>
      <c r="H34" s="49">
        <v>24013.697663494673</v>
      </c>
      <c r="I34" s="49">
        <v>51540.595903197114</v>
      </c>
      <c r="J34" s="49">
        <v>10614.610364672773</v>
      </c>
      <c r="K34" s="49">
        <v>39365.268069262333</v>
      </c>
      <c r="L34" s="49">
        <v>79343.322902772692</v>
      </c>
      <c r="M34" s="49">
        <v>30958.903232365017</v>
      </c>
      <c r="N34" s="49">
        <v>7747.3452486146043</v>
      </c>
      <c r="O34" s="49">
        <v>0</v>
      </c>
      <c r="P34" s="49">
        <f t="shared" si="0"/>
        <v>495179.11520719057</v>
      </c>
      <c r="R34" s="8">
        <v>1980</v>
      </c>
      <c r="S34" s="49">
        <v>0</v>
      </c>
      <c r="T34" s="49">
        <v>449785.92188258859</v>
      </c>
      <c r="U34" s="49">
        <v>244122.29680644011</v>
      </c>
      <c r="V34" s="49">
        <v>7195.1229257974119</v>
      </c>
      <c r="W34" s="49">
        <v>47085.912126953735</v>
      </c>
      <c r="X34" s="49">
        <v>198243.22033088707</v>
      </c>
      <c r="Y34" s="49">
        <v>34633.304603175275</v>
      </c>
      <c r="Z34" s="49">
        <v>33864.147111719351</v>
      </c>
      <c r="AA34" s="49">
        <v>24284.192405194495</v>
      </c>
      <c r="AB34" s="49">
        <v>10753.451425103744</v>
      </c>
      <c r="AC34" s="49">
        <v>95455.539443126472</v>
      </c>
      <c r="AD34" s="49">
        <v>68627.273499857576</v>
      </c>
      <c r="AE34" s="49">
        <v>124382.7315262035</v>
      </c>
      <c r="AF34" s="49">
        <v>28055.559395704542</v>
      </c>
      <c r="AG34" s="49">
        <v>1366488.6734827519</v>
      </c>
      <c r="AI34" s="8">
        <v>1980</v>
      </c>
      <c r="AJ34" s="49">
        <v>0</v>
      </c>
      <c r="AK34" s="49">
        <v>0</v>
      </c>
      <c r="AL34" s="49">
        <v>1224.9505883553607</v>
      </c>
      <c r="AM34" s="49">
        <v>8792.6978598141832</v>
      </c>
      <c r="AN34" s="49">
        <v>19487.802428327937</v>
      </c>
      <c r="AO34" s="49">
        <v>536970.13350106124</v>
      </c>
      <c r="AP34" s="49">
        <v>12757.222673036105</v>
      </c>
      <c r="AQ34" s="49">
        <v>18896.140089972832</v>
      </c>
      <c r="AR34" s="49">
        <v>20664.186906800402</v>
      </c>
      <c r="AS34" s="49">
        <v>4798.9729084108294</v>
      </c>
      <c r="AT34" s="49">
        <v>13095.671429281136</v>
      </c>
      <c r="AU34" s="49">
        <v>22447.1190917108</v>
      </c>
      <c r="AV34" s="49">
        <v>37992.162254034884</v>
      </c>
      <c r="AW34" s="49">
        <v>5130.1728653110567</v>
      </c>
      <c r="AX34" s="49">
        <v>702257.23259611672</v>
      </c>
      <c r="AZ34" s="49">
        <f t="shared" si="1"/>
        <v>495.17911520719059</v>
      </c>
      <c r="BA34" s="49">
        <f t="shared" si="2"/>
        <v>1366.4886734827519</v>
      </c>
      <c r="BB34" s="49">
        <f t="shared" si="3"/>
        <v>702.25723259611675</v>
      </c>
      <c r="BC34" s="56">
        <f t="shared" si="4"/>
        <v>2563.9250212860593</v>
      </c>
      <c r="BD34" s="8"/>
      <c r="BE34" s="8"/>
      <c r="BF34" s="8"/>
      <c r="BG34" s="8"/>
      <c r="BH34" s="8"/>
      <c r="BI34" s="8"/>
      <c r="BJ34" s="8"/>
      <c r="BK34" s="8"/>
      <c r="BL34" s="8"/>
    </row>
    <row r="35" spans="1:64">
      <c r="A35" s="8">
        <v>1981</v>
      </c>
      <c r="B35" s="49">
        <v>0</v>
      </c>
      <c r="C35" s="49">
        <v>4951.0393882021363</v>
      </c>
      <c r="D35" s="49">
        <v>109763.79331542217</v>
      </c>
      <c r="E35" s="49">
        <v>96841.877029481475</v>
      </c>
      <c r="F35" s="49">
        <v>117664.17482695146</v>
      </c>
      <c r="G35" s="49">
        <v>2596.0494118634861</v>
      </c>
      <c r="H35" s="49">
        <v>21517.92254307945</v>
      </c>
      <c r="I35" s="49">
        <v>32076.708485270494</v>
      </c>
      <c r="J35" s="49">
        <v>14537.633387536041</v>
      </c>
      <c r="K35" s="49">
        <v>57838.760515435948</v>
      </c>
      <c r="L35" s="49">
        <v>96028.259275013392</v>
      </c>
      <c r="M35" s="49">
        <v>33934.612561797803</v>
      </c>
      <c r="N35" s="49">
        <v>48902.571657490764</v>
      </c>
      <c r="O35" s="49">
        <v>1451.1591066058909</v>
      </c>
      <c r="P35" s="49">
        <f t="shared" si="0"/>
        <v>638104.56150415062</v>
      </c>
      <c r="R35" s="8">
        <v>1981</v>
      </c>
      <c r="S35" s="49">
        <v>0</v>
      </c>
      <c r="T35" s="49">
        <v>583109.83840435103</v>
      </c>
      <c r="U35" s="49">
        <v>210945.98767869564</v>
      </c>
      <c r="V35" s="49">
        <v>13300.829495940023</v>
      </c>
      <c r="W35" s="49">
        <v>60626.905456284388</v>
      </c>
      <c r="X35" s="49">
        <v>232157.89629500685</v>
      </c>
      <c r="Y35" s="49">
        <v>52939.724020127891</v>
      </c>
      <c r="Z35" s="49">
        <v>41279.565375200349</v>
      </c>
      <c r="AA35" s="49">
        <v>71243.522597232411</v>
      </c>
      <c r="AB35" s="49">
        <v>39932.45523739999</v>
      </c>
      <c r="AC35" s="49">
        <v>44796.165339023297</v>
      </c>
      <c r="AD35" s="49">
        <v>56921.640773799525</v>
      </c>
      <c r="AE35" s="49">
        <v>124477.95919923628</v>
      </c>
      <c r="AF35" s="49">
        <v>21986.21577870932</v>
      </c>
      <c r="AG35" s="49">
        <v>1553718.7056510069</v>
      </c>
      <c r="AI35" s="8">
        <v>1981</v>
      </c>
      <c r="AJ35" s="49">
        <v>0</v>
      </c>
      <c r="AK35" s="49">
        <v>0</v>
      </c>
      <c r="AL35" s="49">
        <v>1161.03569648798</v>
      </c>
      <c r="AM35" s="49">
        <v>11132.488212831502</v>
      </c>
      <c r="AN35" s="49">
        <v>18192.049763670682</v>
      </c>
      <c r="AO35" s="49">
        <v>381352.15679391316</v>
      </c>
      <c r="AP35" s="49">
        <v>29517.523024646292</v>
      </c>
      <c r="AQ35" s="49">
        <v>22552.253400366641</v>
      </c>
      <c r="AR35" s="49">
        <v>25732.868398859879</v>
      </c>
      <c r="AS35" s="49">
        <v>13925.927494453315</v>
      </c>
      <c r="AT35" s="49">
        <v>13716.920131790732</v>
      </c>
      <c r="AU35" s="49">
        <v>50843.485427456631</v>
      </c>
      <c r="AV35" s="49">
        <v>100794.27173196532</v>
      </c>
      <c r="AW35" s="49">
        <v>2488.8898546916807</v>
      </c>
      <c r="AX35" s="49">
        <v>671409.86993113381</v>
      </c>
      <c r="AZ35" s="49">
        <f t="shared" si="1"/>
        <v>638.10456150415064</v>
      </c>
      <c r="BA35" s="49">
        <f t="shared" si="2"/>
        <v>1553.718705651007</v>
      </c>
      <c r="BB35" s="49">
        <f t="shared" si="3"/>
        <v>671.40986993113381</v>
      </c>
      <c r="BC35" s="56">
        <f t="shared" si="4"/>
        <v>2863.2331370862912</v>
      </c>
      <c r="BD35" s="8"/>
      <c r="BE35" s="8"/>
      <c r="BF35" s="8"/>
      <c r="BG35" s="8"/>
      <c r="BH35" s="8"/>
      <c r="BI35" s="8"/>
      <c r="BJ35" s="8"/>
      <c r="BK35" s="8"/>
      <c r="BL35" s="8"/>
    </row>
    <row r="36" spans="1:64">
      <c r="A36" s="8">
        <v>1982</v>
      </c>
      <c r="B36" s="49">
        <v>0</v>
      </c>
      <c r="C36" s="49">
        <v>2675.5779528192897</v>
      </c>
      <c r="D36" s="49">
        <v>97280.525573453124</v>
      </c>
      <c r="E36" s="49">
        <v>84394.724580586728</v>
      </c>
      <c r="F36" s="49">
        <v>31899.539627204111</v>
      </c>
      <c r="G36" s="49">
        <v>14052.200157422078</v>
      </c>
      <c r="H36" s="49">
        <v>19921.753220191698</v>
      </c>
      <c r="I36" s="49">
        <v>31489.851037762077</v>
      </c>
      <c r="J36" s="49">
        <v>5238.9044042000905</v>
      </c>
      <c r="K36" s="49">
        <v>60217.213282815581</v>
      </c>
      <c r="L36" s="49">
        <v>89418.125564801216</v>
      </c>
      <c r="M36" s="49">
        <v>15260.731279342319</v>
      </c>
      <c r="N36" s="49">
        <v>2330.7308133924807</v>
      </c>
      <c r="O36" s="49">
        <v>0</v>
      </c>
      <c r="P36" s="49">
        <f t="shared" si="0"/>
        <v>454179.87749399082</v>
      </c>
      <c r="R36" s="8">
        <v>1982</v>
      </c>
      <c r="S36" s="49">
        <v>0</v>
      </c>
      <c r="T36" s="49">
        <v>557723.81583437871</v>
      </c>
      <c r="U36" s="49">
        <v>246380.75354360632</v>
      </c>
      <c r="V36" s="49">
        <v>11549.592764619983</v>
      </c>
      <c r="W36" s="49">
        <v>44031.438965547801</v>
      </c>
      <c r="X36" s="49">
        <v>145842.42481824823</v>
      </c>
      <c r="Y36" s="49">
        <v>49705.501052786662</v>
      </c>
      <c r="Z36" s="49">
        <v>46377.682807001329</v>
      </c>
      <c r="AA36" s="49">
        <v>64035.871817006468</v>
      </c>
      <c r="AB36" s="49">
        <v>40689.899116503439</v>
      </c>
      <c r="AC36" s="49">
        <v>59428.430789558101</v>
      </c>
      <c r="AD36" s="49">
        <v>69863.853005740792</v>
      </c>
      <c r="AE36" s="49">
        <v>150662.4744177828</v>
      </c>
      <c r="AF36" s="49">
        <v>41295.184296428546</v>
      </c>
      <c r="AG36" s="49">
        <v>1527586.9232292094</v>
      </c>
      <c r="AI36" s="8">
        <v>1982</v>
      </c>
      <c r="AJ36" s="49">
        <v>0</v>
      </c>
      <c r="AK36" s="49">
        <v>4.1487274830320473</v>
      </c>
      <c r="AL36" s="49">
        <v>1556.5402810911444</v>
      </c>
      <c r="AM36" s="49">
        <v>8088.2409550759439</v>
      </c>
      <c r="AN36" s="49">
        <v>14564.621498929109</v>
      </c>
      <c r="AO36" s="49">
        <v>314438.70008850412</v>
      </c>
      <c r="AP36" s="49">
        <v>32454.258568736306</v>
      </c>
      <c r="AQ36" s="49">
        <v>31141.149548163223</v>
      </c>
      <c r="AR36" s="49">
        <v>53052.761076751478</v>
      </c>
      <c r="AS36" s="49">
        <v>40707.768977352236</v>
      </c>
      <c r="AT36" s="49">
        <v>23190.166541025006</v>
      </c>
      <c r="AU36" s="49">
        <v>86163.189450074657</v>
      </c>
      <c r="AV36" s="49">
        <v>203226.18891689408</v>
      </c>
      <c r="AW36" s="49">
        <v>5493.1950250477739</v>
      </c>
      <c r="AX36" s="49">
        <v>814080.92965512816</v>
      </c>
      <c r="AZ36" s="49">
        <f t="shared" si="1"/>
        <v>454.17987749399083</v>
      </c>
      <c r="BA36" s="49">
        <f t="shared" si="2"/>
        <v>1527.5869232292093</v>
      </c>
      <c r="BB36" s="49">
        <f t="shared" si="3"/>
        <v>814.0809296551281</v>
      </c>
      <c r="BC36" s="56">
        <f t="shared" si="4"/>
        <v>2795.8477303783279</v>
      </c>
      <c r="BD36" s="8"/>
      <c r="BE36" s="8"/>
      <c r="BF36" s="8"/>
      <c r="BG36" s="8"/>
      <c r="BH36" s="8"/>
      <c r="BI36" s="8"/>
      <c r="BJ36" s="8"/>
      <c r="BK36" s="8"/>
      <c r="BL36" s="8"/>
    </row>
    <row r="37" spans="1:64">
      <c r="A37" s="8">
        <v>1983</v>
      </c>
      <c r="B37" s="49">
        <v>0</v>
      </c>
      <c r="C37" s="49">
        <v>3405.9799922122711</v>
      </c>
      <c r="D37" s="49">
        <v>139708.69746455198</v>
      </c>
      <c r="E37" s="49">
        <v>311111.78575829568</v>
      </c>
      <c r="F37" s="49">
        <v>69292.182921617612</v>
      </c>
      <c r="G37" s="49">
        <v>1103.3885418778652</v>
      </c>
      <c r="H37" s="49">
        <v>8331.5785921431507</v>
      </c>
      <c r="I37" s="49">
        <v>13847.670982766924</v>
      </c>
      <c r="J37" s="49">
        <v>4794.0512324265374</v>
      </c>
      <c r="K37" s="49">
        <v>40228.401927161271</v>
      </c>
      <c r="L37" s="49">
        <v>112711.28596523489</v>
      </c>
      <c r="M37" s="49">
        <v>46256.070411821434</v>
      </c>
      <c r="N37" s="49">
        <v>49180.192874061308</v>
      </c>
      <c r="O37" s="49">
        <v>2581.1829551238766</v>
      </c>
      <c r="P37" s="49">
        <f t="shared" si="0"/>
        <v>802552.46961929474</v>
      </c>
      <c r="R37" s="8">
        <v>1983</v>
      </c>
      <c r="S37" s="49">
        <v>0</v>
      </c>
      <c r="T37" s="49">
        <v>663674.81261081784</v>
      </c>
      <c r="U37" s="49">
        <v>267414.07349810726</v>
      </c>
      <c r="V37" s="49">
        <v>4464.4657323045567</v>
      </c>
      <c r="W37" s="49">
        <v>107390.0329541621</v>
      </c>
      <c r="X37" s="49">
        <v>151348.93000257559</v>
      </c>
      <c r="Y37" s="49">
        <v>39646.51875141621</v>
      </c>
      <c r="Z37" s="49">
        <v>39118.635044858289</v>
      </c>
      <c r="AA37" s="49">
        <v>50056.002666164728</v>
      </c>
      <c r="AB37" s="49">
        <v>36796.440492322763</v>
      </c>
      <c r="AC37" s="49">
        <v>45042.393692258738</v>
      </c>
      <c r="AD37" s="49">
        <v>46615.373014185512</v>
      </c>
      <c r="AE37" s="49">
        <v>95802.802868316343</v>
      </c>
      <c r="AF37" s="49">
        <v>19353.045003203184</v>
      </c>
      <c r="AG37" s="49">
        <v>1566723.5263306932</v>
      </c>
      <c r="AI37" s="8">
        <v>1983</v>
      </c>
      <c r="AJ37" s="49">
        <v>0</v>
      </c>
      <c r="AK37" s="49">
        <v>10.013397220796202</v>
      </c>
      <c r="AL37" s="49">
        <v>1769.2170414977013</v>
      </c>
      <c r="AM37" s="49">
        <v>9003.6242157997694</v>
      </c>
      <c r="AN37" s="49">
        <v>20251.358338686496</v>
      </c>
      <c r="AO37" s="49">
        <v>451240.848843524</v>
      </c>
      <c r="AP37" s="49">
        <v>31780.738404228283</v>
      </c>
      <c r="AQ37" s="49">
        <v>20954.587245043811</v>
      </c>
      <c r="AR37" s="49">
        <v>60116.712508070064</v>
      </c>
      <c r="AS37" s="49">
        <v>15074.65004897265</v>
      </c>
      <c r="AT37" s="49">
        <v>16940.131587743846</v>
      </c>
      <c r="AU37" s="49">
        <v>37073.280991833686</v>
      </c>
      <c r="AV37" s="49">
        <v>83052.593597484884</v>
      </c>
      <c r="AW37" s="49">
        <v>3797.3563387500462</v>
      </c>
      <c r="AX37" s="49">
        <v>751065.11255885602</v>
      </c>
      <c r="AZ37" s="49">
        <f t="shared" si="1"/>
        <v>802.5524696192947</v>
      </c>
      <c r="BA37" s="49">
        <f t="shared" si="2"/>
        <v>1566.7235263306932</v>
      </c>
      <c r="BB37" s="49">
        <f t="shared" si="3"/>
        <v>751.06511255885607</v>
      </c>
      <c r="BC37" s="56">
        <f t="shared" si="4"/>
        <v>3120.3411085088437</v>
      </c>
      <c r="BD37" s="8"/>
      <c r="BE37" s="8"/>
      <c r="BF37" s="8"/>
      <c r="BG37" s="8"/>
      <c r="BH37" s="8"/>
      <c r="BI37" s="8"/>
      <c r="BJ37" s="8"/>
      <c r="BK37" s="8"/>
      <c r="BL37" s="8"/>
    </row>
    <row r="38" spans="1:64">
      <c r="A38" s="8">
        <v>1984</v>
      </c>
      <c r="B38" s="49">
        <v>0</v>
      </c>
      <c r="C38" s="49">
        <v>4096.0735785778425</v>
      </c>
      <c r="D38" s="49">
        <v>72101.309646044945</v>
      </c>
      <c r="E38" s="49">
        <v>162769.44407035102</v>
      </c>
      <c r="F38" s="49">
        <v>49117.840269179338</v>
      </c>
      <c r="G38" s="49">
        <v>18012.330237786409</v>
      </c>
      <c r="H38" s="49">
        <v>39864.860067145542</v>
      </c>
      <c r="I38" s="49">
        <v>37903.082543935925</v>
      </c>
      <c r="J38" s="49">
        <v>5716.3069014353496</v>
      </c>
      <c r="K38" s="49">
        <v>80349.4826468182</v>
      </c>
      <c r="L38" s="49">
        <v>119717.38542225248</v>
      </c>
      <c r="M38" s="49">
        <v>35602.393052549982</v>
      </c>
      <c r="N38" s="49">
        <v>1844.1962307231345</v>
      </c>
      <c r="O38" s="49">
        <v>0</v>
      </c>
      <c r="P38" s="49">
        <f t="shared" si="0"/>
        <v>627094.70466680033</v>
      </c>
      <c r="R38" s="8">
        <v>1984</v>
      </c>
      <c r="S38" s="49">
        <v>0</v>
      </c>
      <c r="T38" s="49">
        <v>731437.01676926413</v>
      </c>
      <c r="U38" s="49">
        <v>219041.54842766619</v>
      </c>
      <c r="V38" s="49">
        <v>15653.597867185363</v>
      </c>
      <c r="W38" s="49">
        <v>61333.349333104183</v>
      </c>
      <c r="X38" s="49">
        <v>198275.04850495816</v>
      </c>
      <c r="Y38" s="49">
        <v>58386.644391027061</v>
      </c>
      <c r="Z38" s="49">
        <v>25734.8893036136</v>
      </c>
      <c r="AA38" s="49">
        <v>37105.154406833717</v>
      </c>
      <c r="AB38" s="49">
        <v>31368.661947980283</v>
      </c>
      <c r="AC38" s="49">
        <v>176240.6752910701</v>
      </c>
      <c r="AD38" s="49">
        <v>64603.989563280622</v>
      </c>
      <c r="AE38" s="49">
        <v>94568.006061057662</v>
      </c>
      <c r="AF38" s="49">
        <v>31915.659192119649</v>
      </c>
      <c r="AG38" s="49">
        <v>1745664.2410591608</v>
      </c>
      <c r="AI38" s="8">
        <v>1984</v>
      </c>
      <c r="AJ38" s="49">
        <v>0</v>
      </c>
      <c r="AK38" s="49">
        <v>15.393970754940492</v>
      </c>
      <c r="AL38" s="49">
        <v>1399.7737274331084</v>
      </c>
      <c r="AM38" s="49">
        <v>14150.513645605179</v>
      </c>
      <c r="AN38" s="49">
        <v>20189.683866945255</v>
      </c>
      <c r="AO38" s="49">
        <v>400510.86616050528</v>
      </c>
      <c r="AP38" s="49">
        <v>42450.834765995416</v>
      </c>
      <c r="AQ38" s="49">
        <v>30305.366466278443</v>
      </c>
      <c r="AR38" s="49">
        <v>31520.298004849337</v>
      </c>
      <c r="AS38" s="49">
        <v>19677.950332306649</v>
      </c>
      <c r="AT38" s="49">
        <v>15425.498128143967</v>
      </c>
      <c r="AU38" s="49">
        <v>31889.403757948734</v>
      </c>
      <c r="AV38" s="49">
        <v>73611.303245524163</v>
      </c>
      <c r="AW38" s="49">
        <v>6593.3317049145135</v>
      </c>
      <c r="AX38" s="49">
        <v>687740.21777720517</v>
      </c>
      <c r="AZ38" s="49">
        <f t="shared" si="1"/>
        <v>627.09470466680034</v>
      </c>
      <c r="BA38" s="49">
        <f t="shared" si="2"/>
        <v>1745.6642410591608</v>
      </c>
      <c r="BB38" s="49">
        <f t="shared" si="3"/>
        <v>687.7402177772052</v>
      </c>
      <c r="BC38" s="56">
        <f t="shared" si="4"/>
        <v>3060.4991635031661</v>
      </c>
      <c r="BD38" s="8"/>
      <c r="BE38" s="8"/>
      <c r="BF38" s="8"/>
      <c r="BG38" s="8"/>
      <c r="BH38" s="8"/>
      <c r="BI38" s="8"/>
      <c r="BJ38" s="8"/>
      <c r="BK38" s="8"/>
      <c r="BL38" s="8"/>
    </row>
    <row r="39" spans="1:64">
      <c r="A39" s="8">
        <v>1985</v>
      </c>
      <c r="B39" s="49">
        <v>0</v>
      </c>
      <c r="C39" s="49">
        <v>16321.015289675399</v>
      </c>
      <c r="D39" s="49">
        <v>153094.88949958351</v>
      </c>
      <c r="E39" s="49">
        <v>18686.029797383282</v>
      </c>
      <c r="F39" s="49">
        <v>41763.776345426886</v>
      </c>
      <c r="G39" s="49">
        <v>435.95196124084049</v>
      </c>
      <c r="H39" s="49">
        <v>14738.074161535864</v>
      </c>
      <c r="I39" s="49">
        <v>23199.35276959835</v>
      </c>
      <c r="J39" s="49">
        <v>3975.5504790955838</v>
      </c>
      <c r="K39" s="49">
        <v>69625.281771479597</v>
      </c>
      <c r="L39" s="49">
        <v>184829.47557826006</v>
      </c>
      <c r="M39" s="49">
        <v>51169.703901569148</v>
      </c>
      <c r="N39" s="49">
        <v>52042.509062759978</v>
      </c>
      <c r="O39" s="49">
        <v>5495.592813759361</v>
      </c>
      <c r="P39" s="49">
        <f t="shared" si="0"/>
        <v>635377.20343136776</v>
      </c>
      <c r="R39" s="8">
        <v>1985</v>
      </c>
      <c r="S39" s="49">
        <v>0</v>
      </c>
      <c r="T39" s="49">
        <v>944251.11042508681</v>
      </c>
      <c r="U39" s="49">
        <v>201897.80770404893</v>
      </c>
      <c r="V39" s="49">
        <v>51983.757748094751</v>
      </c>
      <c r="W39" s="49">
        <v>80974.895994957827</v>
      </c>
      <c r="X39" s="49">
        <v>165122.09611665315</v>
      </c>
      <c r="Y39" s="49">
        <v>35493.800928439719</v>
      </c>
      <c r="Z39" s="49">
        <v>19482.486259481804</v>
      </c>
      <c r="AA39" s="49">
        <v>39396.071064138108</v>
      </c>
      <c r="AB39" s="49">
        <v>59197.460653026115</v>
      </c>
      <c r="AC39" s="49">
        <v>130204.10418433174</v>
      </c>
      <c r="AD39" s="49">
        <v>93269.634993305619</v>
      </c>
      <c r="AE39" s="49">
        <v>200615.60561130819</v>
      </c>
      <c r="AF39" s="49">
        <v>39755.435934635556</v>
      </c>
      <c r="AG39" s="49">
        <v>2061644.2676175088</v>
      </c>
      <c r="AI39" s="8">
        <v>1985</v>
      </c>
      <c r="AJ39" s="49">
        <v>0</v>
      </c>
      <c r="AK39" s="49">
        <v>21.376559099057808</v>
      </c>
      <c r="AL39" s="49">
        <v>1092.876584329161</v>
      </c>
      <c r="AM39" s="49">
        <v>30378.281561124761</v>
      </c>
      <c r="AN39" s="49">
        <v>17895.087186790031</v>
      </c>
      <c r="AO39" s="49">
        <v>335664.51553918642</v>
      </c>
      <c r="AP39" s="49">
        <v>15366.118229721469</v>
      </c>
      <c r="AQ39" s="49">
        <v>35485.942007024962</v>
      </c>
      <c r="AR39" s="49">
        <v>45059.76742893819</v>
      </c>
      <c r="AS39" s="49">
        <v>18664.586012625201</v>
      </c>
      <c r="AT39" s="49">
        <v>18793.501067049019</v>
      </c>
      <c r="AU39" s="49">
        <v>70100.822809170582</v>
      </c>
      <c r="AV39" s="49">
        <v>124268.31600395015</v>
      </c>
      <c r="AW39" s="49">
        <v>4917.983452183732</v>
      </c>
      <c r="AX39" s="49">
        <v>717709.17444119276</v>
      </c>
      <c r="AZ39" s="49">
        <f t="shared" si="1"/>
        <v>635.37720343136778</v>
      </c>
      <c r="BA39" s="49">
        <f t="shared" si="2"/>
        <v>2061.6442676175088</v>
      </c>
      <c r="BB39" s="49">
        <f t="shared" si="3"/>
        <v>717.70917444119277</v>
      </c>
      <c r="BC39" s="56">
        <f t="shared" si="4"/>
        <v>3414.7306454900695</v>
      </c>
      <c r="BD39" s="8"/>
      <c r="BE39" s="8"/>
      <c r="BF39" s="8"/>
      <c r="BG39" s="8"/>
      <c r="BH39" s="8"/>
      <c r="BI39" s="8"/>
      <c r="BJ39" s="8"/>
      <c r="BK39" s="8"/>
      <c r="BL39" s="8"/>
    </row>
    <row r="40" spans="1:64">
      <c r="A40" s="8">
        <v>1986</v>
      </c>
      <c r="B40" s="49">
        <v>0</v>
      </c>
      <c r="C40" s="49">
        <v>7815.543739945143</v>
      </c>
      <c r="D40" s="49">
        <v>98654.233953859919</v>
      </c>
      <c r="E40" s="49">
        <v>96014.605963479087</v>
      </c>
      <c r="F40" s="49">
        <v>8596.4970371428499</v>
      </c>
      <c r="G40" s="49">
        <v>3335.2874216953564</v>
      </c>
      <c r="H40" s="49">
        <v>15477.67855509051</v>
      </c>
      <c r="I40" s="49">
        <v>32903.95560945024</v>
      </c>
      <c r="J40" s="49">
        <v>9011.1272159548153</v>
      </c>
      <c r="K40" s="49">
        <v>28996.701739658649</v>
      </c>
      <c r="L40" s="49">
        <v>176885.95919894599</v>
      </c>
      <c r="M40" s="49">
        <v>74848.146043140368</v>
      </c>
      <c r="N40" s="49">
        <v>5748.7462241946587</v>
      </c>
      <c r="O40" s="49">
        <v>0</v>
      </c>
      <c r="P40" s="49">
        <f t="shared" si="0"/>
        <v>558288.48270255758</v>
      </c>
      <c r="R40" s="8">
        <v>1986</v>
      </c>
      <c r="S40" s="49">
        <v>0</v>
      </c>
      <c r="T40" s="49">
        <v>921014.23455783841</v>
      </c>
      <c r="U40" s="49">
        <v>236988.99673437563</v>
      </c>
      <c r="V40" s="49">
        <v>34919.248117444818</v>
      </c>
      <c r="W40" s="49">
        <v>95639.445117170049</v>
      </c>
      <c r="X40" s="49">
        <v>156145.65337503311</v>
      </c>
      <c r="Y40" s="49">
        <v>48301.89049103899</v>
      </c>
      <c r="Z40" s="49">
        <v>33788.48402357813</v>
      </c>
      <c r="AA40" s="49">
        <v>51609.986531945215</v>
      </c>
      <c r="AB40" s="49">
        <v>40262.131882666625</v>
      </c>
      <c r="AC40" s="49">
        <v>120354.81415209849</v>
      </c>
      <c r="AD40" s="49">
        <v>127626.75588622194</v>
      </c>
      <c r="AE40" s="49">
        <v>209823.76647502425</v>
      </c>
      <c r="AF40" s="49">
        <v>42920.748733830209</v>
      </c>
      <c r="AG40" s="49">
        <v>2119396.156078266</v>
      </c>
      <c r="AI40" s="8">
        <v>1986</v>
      </c>
      <c r="AJ40" s="49">
        <v>0</v>
      </c>
      <c r="AK40" s="49">
        <v>26.472248803666417</v>
      </c>
      <c r="AL40" s="49">
        <v>1477.4256486347035</v>
      </c>
      <c r="AM40" s="49">
        <v>25841.023427783286</v>
      </c>
      <c r="AN40" s="49">
        <v>16313.439204990616</v>
      </c>
      <c r="AO40" s="49">
        <v>284434.10384044988</v>
      </c>
      <c r="AP40" s="49">
        <v>26909.835277135026</v>
      </c>
      <c r="AQ40" s="49">
        <v>49383.20623272688</v>
      </c>
      <c r="AR40" s="49">
        <v>57362.134440965194</v>
      </c>
      <c r="AS40" s="49">
        <v>20132.816950030123</v>
      </c>
      <c r="AT40" s="49">
        <v>17263.081246571124</v>
      </c>
      <c r="AU40" s="49">
        <v>46454.293493612546</v>
      </c>
      <c r="AV40" s="49">
        <v>176502.27618741753</v>
      </c>
      <c r="AW40" s="49">
        <v>4070.638384362494</v>
      </c>
      <c r="AX40" s="49">
        <v>726170.74658348307</v>
      </c>
      <c r="AZ40" s="49">
        <f t="shared" si="1"/>
        <v>558.28848270255753</v>
      </c>
      <c r="BA40" s="49">
        <f t="shared" si="2"/>
        <v>2119.3961560782659</v>
      </c>
      <c r="BB40" s="49">
        <f t="shared" si="3"/>
        <v>726.17074658348304</v>
      </c>
      <c r="BC40" s="56">
        <f t="shared" si="4"/>
        <v>3403.8553853643066</v>
      </c>
      <c r="BD40" s="8"/>
      <c r="BE40" s="8"/>
      <c r="BF40" s="8"/>
      <c r="BG40" s="8"/>
      <c r="BH40" s="8"/>
      <c r="BI40" s="8"/>
      <c r="BJ40" s="8"/>
      <c r="BK40" s="8"/>
      <c r="BL40" s="8"/>
    </row>
    <row r="41" spans="1:64">
      <c r="A41" s="8">
        <v>1987</v>
      </c>
      <c r="B41" s="49">
        <v>0</v>
      </c>
      <c r="C41" s="49">
        <v>14541.255268253295</v>
      </c>
      <c r="D41" s="49">
        <v>165619.06425996902</v>
      </c>
      <c r="E41" s="49">
        <v>3636.1017688414327</v>
      </c>
      <c r="F41" s="49">
        <v>104334.00104967284</v>
      </c>
      <c r="G41" s="49">
        <v>381.27987538857656</v>
      </c>
      <c r="H41" s="49">
        <v>7312.8656002066891</v>
      </c>
      <c r="I41" s="49">
        <v>16036.481231603339</v>
      </c>
      <c r="J41" s="49">
        <v>2226.747881007971</v>
      </c>
      <c r="K41" s="49">
        <v>68326.190737012555</v>
      </c>
      <c r="L41" s="49">
        <v>68174.188874700747</v>
      </c>
      <c r="M41" s="49">
        <v>37761.902759255187</v>
      </c>
      <c r="N41" s="49">
        <v>62571.39416715868</v>
      </c>
      <c r="O41" s="49">
        <v>4221.4747395316735</v>
      </c>
      <c r="P41" s="49">
        <f t="shared" si="0"/>
        <v>555142.94821260206</v>
      </c>
      <c r="R41" s="8">
        <v>1987</v>
      </c>
      <c r="S41" s="49">
        <v>0</v>
      </c>
      <c r="T41" s="49">
        <v>826615.5563341229</v>
      </c>
      <c r="U41" s="49">
        <v>223172.76313792905</v>
      </c>
      <c r="V41" s="49">
        <v>31954.772683707899</v>
      </c>
      <c r="W41" s="49">
        <v>78474.080757539516</v>
      </c>
      <c r="X41" s="49">
        <v>166646.13771558442</v>
      </c>
      <c r="Y41" s="49">
        <v>41883.965599806528</v>
      </c>
      <c r="Z41" s="49">
        <v>20913.633857701094</v>
      </c>
      <c r="AA41" s="49">
        <v>25192.87904701443</v>
      </c>
      <c r="AB41" s="49">
        <v>52002.481088792949</v>
      </c>
      <c r="AC41" s="49">
        <v>142878.13927212689</v>
      </c>
      <c r="AD41" s="49">
        <v>83559.658282948702</v>
      </c>
      <c r="AE41" s="49">
        <v>118534.08942366963</v>
      </c>
      <c r="AF41" s="49">
        <v>47977.639067857745</v>
      </c>
      <c r="AG41" s="49">
        <v>1859805.7962688019</v>
      </c>
      <c r="AI41" s="8">
        <v>1987</v>
      </c>
      <c r="AJ41" s="49">
        <v>0</v>
      </c>
      <c r="AK41" s="49">
        <v>30.615336316684338</v>
      </c>
      <c r="AL41" s="49">
        <v>1430.7807646720805</v>
      </c>
      <c r="AM41" s="49">
        <v>37269.939293740623</v>
      </c>
      <c r="AN41" s="49">
        <v>17469.111254125619</v>
      </c>
      <c r="AO41" s="49">
        <v>324116.14345614257</v>
      </c>
      <c r="AP41" s="49">
        <v>32297.836052317227</v>
      </c>
      <c r="AQ41" s="49">
        <v>26479.638494551204</v>
      </c>
      <c r="AR41" s="49">
        <v>114956.16999278484</v>
      </c>
      <c r="AS41" s="49">
        <v>25760.537042192202</v>
      </c>
      <c r="AT41" s="49">
        <v>19779.043536321555</v>
      </c>
      <c r="AU41" s="49">
        <v>50489.333003700092</v>
      </c>
      <c r="AV41" s="49">
        <v>88640.356817112537</v>
      </c>
      <c r="AW41" s="49">
        <v>5202.460498448515</v>
      </c>
      <c r="AX41" s="49">
        <v>743921.96554242575</v>
      </c>
      <c r="AZ41" s="49">
        <f t="shared" si="1"/>
        <v>555.14294821260205</v>
      </c>
      <c r="BA41" s="49">
        <f t="shared" si="2"/>
        <v>1859.8057962688019</v>
      </c>
      <c r="BB41" s="49">
        <f t="shared" si="3"/>
        <v>743.92196554242571</v>
      </c>
      <c r="BC41" s="56">
        <f t="shared" si="4"/>
        <v>3158.8707100238298</v>
      </c>
      <c r="BD41" s="8"/>
      <c r="BE41" s="8"/>
      <c r="BF41" s="8"/>
      <c r="BG41" s="8"/>
      <c r="BH41" s="8"/>
      <c r="BI41" s="8"/>
      <c r="BJ41" s="8"/>
      <c r="BK41" s="8"/>
      <c r="BL41" s="8"/>
    </row>
    <row r="42" spans="1:64">
      <c r="A42" s="8">
        <v>1988</v>
      </c>
      <c r="B42" s="49">
        <v>0</v>
      </c>
      <c r="C42" s="49">
        <v>11556.933782700198</v>
      </c>
      <c r="D42" s="49">
        <v>79767.878109547761</v>
      </c>
      <c r="E42" s="49">
        <v>79617.812721919487</v>
      </c>
      <c r="F42" s="49">
        <v>17963.236769775423</v>
      </c>
      <c r="G42" s="49">
        <v>14379.388970830521</v>
      </c>
      <c r="H42" s="49">
        <v>32451.621973575304</v>
      </c>
      <c r="I42" s="49">
        <v>40352.267926446446</v>
      </c>
      <c r="J42" s="49">
        <v>4793.9417269237292</v>
      </c>
      <c r="K42" s="49">
        <v>30986.632442772385</v>
      </c>
      <c r="L42" s="49">
        <v>47911.919872041275</v>
      </c>
      <c r="M42" s="49">
        <v>63836.781503036393</v>
      </c>
      <c r="N42" s="49">
        <v>6371.8616551328487</v>
      </c>
      <c r="O42" s="49">
        <v>0</v>
      </c>
      <c r="P42" s="49">
        <f t="shared" si="0"/>
        <v>429990.27745470172</v>
      </c>
      <c r="R42" s="8">
        <v>1988</v>
      </c>
      <c r="S42" s="49">
        <v>0</v>
      </c>
      <c r="T42" s="49">
        <v>972394.81393183651</v>
      </c>
      <c r="U42" s="49">
        <v>251237.51854856292</v>
      </c>
      <c r="V42" s="49">
        <v>29403.149042509212</v>
      </c>
      <c r="W42" s="49">
        <v>50102.579438082277</v>
      </c>
      <c r="X42" s="49">
        <v>242026.61529500681</v>
      </c>
      <c r="Y42" s="49">
        <v>58441.306083859483</v>
      </c>
      <c r="Z42" s="49">
        <v>40333.799789641613</v>
      </c>
      <c r="AA42" s="49">
        <v>48808.08103726992</v>
      </c>
      <c r="AB42" s="49">
        <v>62297.115190221979</v>
      </c>
      <c r="AC42" s="49">
        <v>153486.44871163074</v>
      </c>
      <c r="AD42" s="49">
        <v>152023.49271262059</v>
      </c>
      <c r="AE42" s="49">
        <v>169556.83258439117</v>
      </c>
      <c r="AF42" s="49">
        <v>60500.29464565427</v>
      </c>
      <c r="AG42" s="49">
        <v>2290612.047011287</v>
      </c>
      <c r="AI42" s="8">
        <v>1988</v>
      </c>
      <c r="AJ42" s="49">
        <v>0</v>
      </c>
      <c r="AK42" s="49">
        <v>45.29307849168795</v>
      </c>
      <c r="AL42" s="49">
        <v>1466.4540340445878</v>
      </c>
      <c r="AM42" s="49">
        <v>34680.657551032644</v>
      </c>
      <c r="AN42" s="49">
        <v>17079.587621775085</v>
      </c>
      <c r="AO42" s="49">
        <v>327856.31667950319</v>
      </c>
      <c r="AP42" s="49">
        <v>20153.813311328504</v>
      </c>
      <c r="AQ42" s="49">
        <v>66170.446010212356</v>
      </c>
      <c r="AR42" s="49">
        <v>102817.58078986946</v>
      </c>
      <c r="AS42" s="49">
        <v>10071.044215629672</v>
      </c>
      <c r="AT42" s="49">
        <v>17365.55958376098</v>
      </c>
      <c r="AU42" s="49">
        <v>70031.306015705748</v>
      </c>
      <c r="AV42" s="49">
        <v>58630.16630701597</v>
      </c>
      <c r="AW42" s="49">
        <v>10278.494072145111</v>
      </c>
      <c r="AX42" s="49">
        <v>736646.71927051491</v>
      </c>
      <c r="AZ42" s="49">
        <f t="shared" si="1"/>
        <v>429.9902774547017</v>
      </c>
      <c r="BA42" s="49">
        <f t="shared" si="2"/>
        <v>2290.6120470112869</v>
      </c>
      <c r="BB42" s="49">
        <f t="shared" si="3"/>
        <v>736.64671927051495</v>
      </c>
      <c r="BC42" s="56">
        <f t="shared" si="4"/>
        <v>3457.2490437365036</v>
      </c>
      <c r="BD42" s="8"/>
      <c r="BE42" s="8"/>
      <c r="BF42" s="8"/>
      <c r="BG42" s="8"/>
      <c r="BH42" s="8"/>
      <c r="BI42" s="8"/>
      <c r="BJ42" s="8"/>
      <c r="BK42" s="8"/>
      <c r="BL42" s="8"/>
    </row>
    <row r="43" spans="1:64">
      <c r="A43" s="8">
        <v>1989</v>
      </c>
      <c r="B43" s="49">
        <v>0</v>
      </c>
      <c r="C43" s="49">
        <v>14913.738102212987</v>
      </c>
      <c r="D43" s="49">
        <v>204094.41607322852</v>
      </c>
      <c r="E43" s="49">
        <v>3600.6937599904995</v>
      </c>
      <c r="F43" s="49">
        <v>128936.90391499588</v>
      </c>
      <c r="G43" s="49">
        <v>426.7028952670496</v>
      </c>
      <c r="H43" s="49">
        <v>24313.844846943666</v>
      </c>
      <c r="I43" s="49">
        <v>48932.14815440627</v>
      </c>
      <c r="J43" s="49">
        <v>4024.1272769808115</v>
      </c>
      <c r="K43" s="49">
        <v>58546.210561025022</v>
      </c>
      <c r="L43" s="49">
        <v>189469.8563557193</v>
      </c>
      <c r="M43" s="49">
        <v>38153.157719932584</v>
      </c>
      <c r="N43" s="49">
        <v>25050.791611797169</v>
      </c>
      <c r="O43" s="49">
        <v>5335.0663319542728</v>
      </c>
      <c r="P43" s="49">
        <f t="shared" si="0"/>
        <v>745797.65760445409</v>
      </c>
      <c r="R43" s="8">
        <v>1989</v>
      </c>
      <c r="S43" s="49">
        <v>0</v>
      </c>
      <c r="T43" s="49">
        <v>1018581.7313913181</v>
      </c>
      <c r="U43" s="49">
        <v>242342.81809256872</v>
      </c>
      <c r="V43" s="49">
        <v>20616.824560058692</v>
      </c>
      <c r="W43" s="49">
        <v>56036.824552709892</v>
      </c>
      <c r="X43" s="49">
        <v>185607.25912127137</v>
      </c>
      <c r="Y43" s="49">
        <v>25459.907263582561</v>
      </c>
      <c r="Z43" s="49">
        <v>24487.111801561794</v>
      </c>
      <c r="AA43" s="49">
        <v>20642.807345027224</v>
      </c>
      <c r="AB43" s="49">
        <v>35981.190856476176</v>
      </c>
      <c r="AC43" s="49">
        <v>76429.201770605898</v>
      </c>
      <c r="AD43" s="49">
        <v>76912.4411659451</v>
      </c>
      <c r="AE43" s="49">
        <v>188047.40185373498</v>
      </c>
      <c r="AF43" s="49">
        <v>32872.385227477767</v>
      </c>
      <c r="AG43" s="49">
        <v>2004017.9050023386</v>
      </c>
      <c r="AI43" s="8">
        <v>1989</v>
      </c>
      <c r="AJ43" s="49">
        <v>0</v>
      </c>
      <c r="AK43" s="49">
        <v>38.82480554679406</v>
      </c>
      <c r="AL43" s="49">
        <v>1329.7749183717131</v>
      </c>
      <c r="AM43" s="49">
        <v>32896.972786195191</v>
      </c>
      <c r="AN43" s="49">
        <v>12525.941054624927</v>
      </c>
      <c r="AO43" s="49">
        <v>533658.54436178191</v>
      </c>
      <c r="AP43" s="49">
        <v>23745.101650790046</v>
      </c>
      <c r="AQ43" s="49">
        <v>34741.974200756842</v>
      </c>
      <c r="AR43" s="49">
        <v>72727.430359037273</v>
      </c>
      <c r="AS43" s="49">
        <v>15985.000132101606</v>
      </c>
      <c r="AT43" s="49">
        <v>23949.762402901692</v>
      </c>
      <c r="AU43" s="49">
        <v>38593.114512348606</v>
      </c>
      <c r="AV43" s="49">
        <v>187829.84452533774</v>
      </c>
      <c r="AW43" s="49">
        <v>2722.5600433555023</v>
      </c>
      <c r="AX43" s="49">
        <v>980744.84575314983</v>
      </c>
      <c r="AZ43" s="49">
        <f t="shared" si="1"/>
        <v>745.79765760445412</v>
      </c>
      <c r="BA43" s="49">
        <f t="shared" si="2"/>
        <v>2004.0179050023385</v>
      </c>
      <c r="BB43" s="49">
        <f t="shared" si="3"/>
        <v>980.74484575314978</v>
      </c>
      <c r="BC43" s="56">
        <f t="shared" si="4"/>
        <v>3730.5604083599424</v>
      </c>
      <c r="BD43" s="8"/>
      <c r="BE43" s="8"/>
      <c r="BF43" s="8"/>
      <c r="BG43" s="8"/>
      <c r="BH43" s="8"/>
      <c r="BI43" s="8"/>
      <c r="BJ43" s="8"/>
      <c r="BK43" s="8"/>
      <c r="BL43" s="8"/>
    </row>
    <row r="44" spans="1:64">
      <c r="A44" s="8">
        <v>1990</v>
      </c>
      <c r="B44" s="49">
        <v>0</v>
      </c>
      <c r="C44" s="49">
        <v>10792.11255636012</v>
      </c>
      <c r="D44" s="49">
        <v>155179.94984323019</v>
      </c>
      <c r="E44" s="49">
        <v>63601.230196091528</v>
      </c>
      <c r="F44" s="49">
        <v>53903.484658417154</v>
      </c>
      <c r="G44" s="49">
        <v>10852.732257945287</v>
      </c>
      <c r="H44" s="49">
        <v>11608.976512127747</v>
      </c>
      <c r="I44" s="49">
        <v>22903.557137646818</v>
      </c>
      <c r="J44" s="49">
        <v>3645.1153894439522</v>
      </c>
      <c r="K44" s="49">
        <v>86690.331803834575</v>
      </c>
      <c r="L44" s="49">
        <v>108000.40293610713</v>
      </c>
      <c r="M44" s="49">
        <v>62768.304602570883</v>
      </c>
      <c r="N44" s="49">
        <v>10647.605380575107</v>
      </c>
      <c r="O44" s="49">
        <v>0</v>
      </c>
      <c r="P44" s="49">
        <f t="shared" si="0"/>
        <v>600593.80327435036</v>
      </c>
      <c r="R44" s="8">
        <v>1990</v>
      </c>
      <c r="S44" s="49">
        <v>0</v>
      </c>
      <c r="T44" s="49">
        <v>1268186.0902185843</v>
      </c>
      <c r="U44" s="49">
        <v>205211.6373270842</v>
      </c>
      <c r="V44" s="49">
        <v>24863.465419795</v>
      </c>
      <c r="W44" s="49">
        <v>88149.546082934728</v>
      </c>
      <c r="X44" s="49">
        <v>134024.58179476505</v>
      </c>
      <c r="Y44" s="49">
        <v>38374.539303697107</v>
      </c>
      <c r="Z44" s="49">
        <v>21784.20435640779</v>
      </c>
      <c r="AA44" s="49">
        <v>16720.442943124403</v>
      </c>
      <c r="AB44" s="49">
        <v>29364.937704148138</v>
      </c>
      <c r="AC44" s="49">
        <v>85670.612148485379</v>
      </c>
      <c r="AD44" s="49">
        <v>126177.20937908551</v>
      </c>
      <c r="AE44" s="49">
        <v>233257.25996553901</v>
      </c>
      <c r="AF44" s="49">
        <v>40967.713677106702</v>
      </c>
      <c r="AG44" s="49">
        <v>2312752.2403207575</v>
      </c>
      <c r="AI44" s="8">
        <v>1990</v>
      </c>
      <c r="AJ44" s="49">
        <v>0</v>
      </c>
      <c r="AK44" s="49">
        <v>48.215795058582728</v>
      </c>
      <c r="AL44" s="49">
        <v>1200.8329303333128</v>
      </c>
      <c r="AM44" s="49">
        <v>61983.081246447167</v>
      </c>
      <c r="AN44" s="49">
        <v>5796.035938826004</v>
      </c>
      <c r="AO44" s="49">
        <v>498571.64939500293</v>
      </c>
      <c r="AP44" s="49">
        <v>30286.578809770541</v>
      </c>
      <c r="AQ44" s="49">
        <v>68812.993165928012</v>
      </c>
      <c r="AR44" s="49">
        <v>44938.9402130542</v>
      </c>
      <c r="AS44" s="49">
        <v>7639.8961395420574</v>
      </c>
      <c r="AT44" s="49">
        <v>21523.117841413077</v>
      </c>
      <c r="AU44" s="49">
        <v>37950.88983962989</v>
      </c>
      <c r="AV44" s="49">
        <v>211432.96579905821</v>
      </c>
      <c r="AW44" s="49">
        <v>2361.7421794857091</v>
      </c>
      <c r="AX44" s="49">
        <v>992546.93929354975</v>
      </c>
      <c r="AZ44" s="49">
        <f t="shared" si="1"/>
        <v>600.59380327435031</v>
      </c>
      <c r="BA44" s="49">
        <f t="shared" si="2"/>
        <v>2312.7522403207577</v>
      </c>
      <c r="BB44" s="49">
        <f t="shared" si="3"/>
        <v>992.54693929354971</v>
      </c>
      <c r="BC44" s="56">
        <f t="shared" si="4"/>
        <v>3905.8929828886576</v>
      </c>
      <c r="BD44" s="8"/>
      <c r="BE44" s="8"/>
      <c r="BF44" s="8"/>
      <c r="BG44" s="8"/>
      <c r="BH44" s="8"/>
      <c r="BI44" s="8"/>
      <c r="BJ44" s="8"/>
      <c r="BK44" s="8"/>
      <c r="BL44" s="8"/>
    </row>
    <row r="45" spans="1:64">
      <c r="A45" s="8">
        <v>1991</v>
      </c>
      <c r="B45" s="49">
        <v>0</v>
      </c>
      <c r="C45" s="49">
        <v>24501.733752162196</v>
      </c>
      <c r="D45" s="49">
        <v>294771.39000826969</v>
      </c>
      <c r="E45" s="49">
        <v>6191.4917172027644</v>
      </c>
      <c r="F45" s="49">
        <v>182759.37746803064</v>
      </c>
      <c r="G45" s="49">
        <v>343.16297023098178</v>
      </c>
      <c r="H45" s="49">
        <v>23988.346514822151</v>
      </c>
      <c r="I45" s="49">
        <v>33432.75813489101</v>
      </c>
      <c r="J45" s="49">
        <v>2208.5003751552276</v>
      </c>
      <c r="K45" s="49">
        <v>63551.190934473656</v>
      </c>
      <c r="L45" s="49">
        <v>147199.73725974184</v>
      </c>
      <c r="M45" s="49">
        <v>61609.310953894637</v>
      </c>
      <c r="N45" s="49">
        <v>41200.09723448255</v>
      </c>
      <c r="O45" s="49">
        <v>2764.4849556425611</v>
      </c>
      <c r="P45" s="49">
        <f t="shared" si="0"/>
        <v>884521.58227899997</v>
      </c>
      <c r="R45" s="8">
        <v>1991</v>
      </c>
      <c r="S45" s="49">
        <v>0</v>
      </c>
      <c r="T45" s="49">
        <v>1081375.0876357846</v>
      </c>
      <c r="U45" s="49">
        <v>214957.61373812141</v>
      </c>
      <c r="V45" s="49">
        <v>19973.135499109387</v>
      </c>
      <c r="W45" s="49">
        <v>30709.356858168783</v>
      </c>
      <c r="X45" s="49">
        <v>157866.07868707046</v>
      </c>
      <c r="Y45" s="49">
        <v>49271.232529203131</v>
      </c>
      <c r="Z45" s="49">
        <v>37778.376788361311</v>
      </c>
      <c r="AA45" s="49">
        <v>16960.594698834313</v>
      </c>
      <c r="AB45" s="49">
        <v>7798.7715097638993</v>
      </c>
      <c r="AC45" s="49">
        <v>100286.10231134007</v>
      </c>
      <c r="AD45" s="49">
        <v>63644.773790535619</v>
      </c>
      <c r="AE45" s="49">
        <v>227041.06602406019</v>
      </c>
      <c r="AF45" s="49">
        <v>36280.906108212417</v>
      </c>
      <c r="AG45" s="49">
        <v>2043943.0961785652</v>
      </c>
      <c r="AI45" s="8">
        <v>1991</v>
      </c>
      <c r="AJ45" s="49">
        <v>0</v>
      </c>
      <c r="AK45" s="49">
        <v>46.017414773028499</v>
      </c>
      <c r="AL45" s="49">
        <v>2174.8068331289828</v>
      </c>
      <c r="AM45" s="49">
        <v>52731.237196510687</v>
      </c>
      <c r="AN45" s="49">
        <v>5381.2962174763516</v>
      </c>
      <c r="AO45" s="49">
        <v>456177.12453411281</v>
      </c>
      <c r="AP45" s="49">
        <v>33881.341768610248</v>
      </c>
      <c r="AQ45" s="49">
        <v>80952.557986887681</v>
      </c>
      <c r="AR45" s="49">
        <v>32850.767990502951</v>
      </c>
      <c r="AS45" s="49">
        <v>23171.326579233144</v>
      </c>
      <c r="AT45" s="49">
        <v>24201.512501567242</v>
      </c>
      <c r="AU45" s="49">
        <v>54752.363340964403</v>
      </c>
      <c r="AV45" s="49">
        <v>128376.20190025076</v>
      </c>
      <c r="AW45" s="49">
        <v>2350.6852796654639</v>
      </c>
      <c r="AX45" s="49">
        <v>897047.23954368383</v>
      </c>
      <c r="AZ45" s="49">
        <f t="shared" si="1"/>
        <v>884.52158227899997</v>
      </c>
      <c r="BA45" s="49">
        <f t="shared" si="2"/>
        <v>2043.9430961785652</v>
      </c>
      <c r="BB45" s="49">
        <f t="shared" si="3"/>
        <v>897.04723954368387</v>
      </c>
      <c r="BC45" s="56">
        <f t="shared" si="4"/>
        <v>3825.5119180012489</v>
      </c>
      <c r="BD45" s="8"/>
      <c r="BE45" s="8"/>
      <c r="BF45" s="8"/>
      <c r="BG45" s="8"/>
      <c r="BH45" s="8"/>
      <c r="BI45" s="8"/>
      <c r="BJ45" s="8"/>
      <c r="BK45" s="8"/>
      <c r="BL45" s="8"/>
    </row>
    <row r="46" spans="1:64">
      <c r="A46" s="8">
        <v>1992</v>
      </c>
      <c r="B46" s="49">
        <v>0</v>
      </c>
      <c r="C46" s="49">
        <v>31759.09268876808</v>
      </c>
      <c r="D46" s="49">
        <v>222599.89396253315</v>
      </c>
      <c r="E46" s="49">
        <v>44893.591546840049</v>
      </c>
      <c r="F46" s="49">
        <v>19810.209759610065</v>
      </c>
      <c r="G46" s="49">
        <v>8116.2498364340299</v>
      </c>
      <c r="H46" s="49">
        <v>38024.67357912739</v>
      </c>
      <c r="I46" s="49">
        <v>16457.823331405518</v>
      </c>
      <c r="J46" s="49">
        <v>5424.6731389419647</v>
      </c>
      <c r="K46" s="49">
        <v>23352.755245938166</v>
      </c>
      <c r="L46" s="49">
        <v>135274.84715242457</v>
      </c>
      <c r="M46" s="49">
        <v>44556.510952498953</v>
      </c>
      <c r="N46" s="49">
        <v>9344.6306448930245</v>
      </c>
      <c r="O46" s="49">
        <v>0</v>
      </c>
      <c r="P46" s="49">
        <f t="shared" si="0"/>
        <v>599614.95183941512</v>
      </c>
      <c r="R46" s="8">
        <v>1992</v>
      </c>
      <c r="S46" s="49">
        <v>1564.5197395461528</v>
      </c>
      <c r="T46" s="49">
        <v>851615.25850756455</v>
      </c>
      <c r="U46" s="49">
        <v>174952.29473766711</v>
      </c>
      <c r="V46" s="49">
        <v>16691.818408457035</v>
      </c>
      <c r="W46" s="49">
        <v>37101.429016784117</v>
      </c>
      <c r="X46" s="49">
        <v>141496.37374310498</v>
      </c>
      <c r="Y46" s="49">
        <v>44141.168808897666</v>
      </c>
      <c r="Z46" s="49">
        <v>23113.220574445826</v>
      </c>
      <c r="AA46" s="49">
        <v>19104.115084530935</v>
      </c>
      <c r="AB46" s="49">
        <v>12048.478982907289</v>
      </c>
      <c r="AC46" s="49">
        <v>178192.01945064677</v>
      </c>
      <c r="AD46" s="49">
        <v>45579.654467857799</v>
      </c>
      <c r="AE46" s="49">
        <v>312982.15277979639</v>
      </c>
      <c r="AF46" s="49">
        <v>59227.51604546568</v>
      </c>
      <c r="AG46" s="49">
        <v>1917810.0203476723</v>
      </c>
      <c r="AI46" s="8">
        <v>1992</v>
      </c>
      <c r="AJ46" s="49">
        <v>0</v>
      </c>
      <c r="AK46" s="49">
        <v>50.456430104371869</v>
      </c>
      <c r="AL46" s="49">
        <v>2292.5430960912399</v>
      </c>
      <c r="AM46" s="49">
        <v>47480.861351272484</v>
      </c>
      <c r="AN46" s="49">
        <v>16439.488656499998</v>
      </c>
      <c r="AO46" s="49">
        <v>473282.12256257038</v>
      </c>
      <c r="AP46" s="49">
        <v>21904.490506896767</v>
      </c>
      <c r="AQ46" s="49">
        <v>57830.095685197535</v>
      </c>
      <c r="AR46" s="49">
        <v>95885.496688887128</v>
      </c>
      <c r="AS46" s="49">
        <v>26051.644286697167</v>
      </c>
      <c r="AT46" s="49">
        <v>23617.380248587837</v>
      </c>
      <c r="AU46" s="49">
        <v>69754.053666809705</v>
      </c>
      <c r="AV46" s="49">
        <v>75945.492212505516</v>
      </c>
      <c r="AW46" s="49">
        <v>3172.6997580840743</v>
      </c>
      <c r="AX46" s="49">
        <v>913706.82515020412</v>
      </c>
      <c r="AZ46" s="49">
        <f t="shared" si="1"/>
        <v>599.61495183941508</v>
      </c>
      <c r="BA46" s="49">
        <f t="shared" si="2"/>
        <v>1917.8100203476722</v>
      </c>
      <c r="BB46" s="49">
        <f t="shared" si="3"/>
        <v>913.70682515020417</v>
      </c>
      <c r="BC46" s="56">
        <f t="shared" si="4"/>
        <v>3431.1317973372916</v>
      </c>
      <c r="BD46" s="8"/>
      <c r="BE46" s="8"/>
      <c r="BF46" s="8"/>
      <c r="BG46" s="8"/>
      <c r="BH46" s="8"/>
      <c r="BI46" s="8"/>
      <c r="BJ46" s="8"/>
      <c r="BK46" s="8"/>
      <c r="BL46" s="8"/>
    </row>
    <row r="47" spans="1:64">
      <c r="A47" s="8">
        <v>1993</v>
      </c>
      <c r="B47" s="49">
        <v>0</v>
      </c>
      <c r="C47" s="49">
        <v>30501.443679675009</v>
      </c>
      <c r="D47" s="49">
        <v>242808.83076479079</v>
      </c>
      <c r="E47" s="49">
        <v>1322.2344416003814</v>
      </c>
      <c r="F47" s="49">
        <v>134945.6977177799</v>
      </c>
      <c r="G47" s="49">
        <v>2033.4924376391109</v>
      </c>
      <c r="H47" s="49">
        <v>31227.790198216291</v>
      </c>
      <c r="I47" s="49">
        <v>74185.03770218385</v>
      </c>
      <c r="J47" s="49">
        <v>4339.1296729506257</v>
      </c>
      <c r="K47" s="49">
        <v>15766.936168452939</v>
      </c>
      <c r="L47" s="49">
        <v>171064.11372366486</v>
      </c>
      <c r="M47" s="49">
        <v>18803.945173187582</v>
      </c>
      <c r="N47" s="49">
        <v>63727.898914423604</v>
      </c>
      <c r="O47" s="49">
        <v>2884.9862029951137</v>
      </c>
      <c r="P47" s="49">
        <f t="shared" si="0"/>
        <v>793611.53679756005</v>
      </c>
      <c r="R47" s="8">
        <v>1993</v>
      </c>
      <c r="S47" s="49">
        <v>1460.4525564421724</v>
      </c>
      <c r="T47" s="49">
        <v>1139212.5140719528</v>
      </c>
      <c r="U47" s="49">
        <v>428460.85323856771</v>
      </c>
      <c r="V47" s="49">
        <v>20463.744023857005</v>
      </c>
      <c r="W47" s="49">
        <v>41031.243383671987</v>
      </c>
      <c r="X47" s="49">
        <v>96482.406918098859</v>
      </c>
      <c r="Y47" s="49">
        <v>31003.807148648306</v>
      </c>
      <c r="Z47" s="49">
        <v>15689.176032623951</v>
      </c>
      <c r="AA47" s="49">
        <v>7907.6555512251016</v>
      </c>
      <c r="AB47" s="49">
        <v>29794.666911576322</v>
      </c>
      <c r="AC47" s="49">
        <v>225894.99490675624</v>
      </c>
      <c r="AD47" s="49">
        <v>60248.45196127495</v>
      </c>
      <c r="AE47" s="49">
        <v>286295.69510556106</v>
      </c>
      <c r="AF47" s="49">
        <v>39567.791363899669</v>
      </c>
      <c r="AG47" s="49">
        <v>2423513.4531741561</v>
      </c>
      <c r="AI47" s="8">
        <v>1993</v>
      </c>
      <c r="AJ47" s="49">
        <v>0</v>
      </c>
      <c r="AK47" s="49">
        <v>56.839248105515217</v>
      </c>
      <c r="AL47" s="49">
        <v>3368.3751599880165</v>
      </c>
      <c r="AM47" s="49">
        <v>56897.23544073548</v>
      </c>
      <c r="AN47" s="49">
        <v>28875.271156544546</v>
      </c>
      <c r="AO47" s="49">
        <v>496598.40423464368</v>
      </c>
      <c r="AP47" s="49">
        <v>25794.752468062772</v>
      </c>
      <c r="AQ47" s="49">
        <v>47013.381930395539</v>
      </c>
      <c r="AR47" s="49">
        <v>54004.099428879381</v>
      </c>
      <c r="AS47" s="49">
        <v>24225.693334467702</v>
      </c>
      <c r="AT47" s="49">
        <v>31745.844990793288</v>
      </c>
      <c r="AU47" s="49">
        <v>57062.164153559745</v>
      </c>
      <c r="AV47" s="49">
        <v>207736.61667884275</v>
      </c>
      <c r="AW47" s="49">
        <v>2753.7938633032036</v>
      </c>
      <c r="AX47" s="49">
        <v>1036132.4720883216</v>
      </c>
      <c r="AZ47" s="49">
        <f t="shared" si="1"/>
        <v>793.61153679756001</v>
      </c>
      <c r="BA47" s="49">
        <f t="shared" si="2"/>
        <v>2423.513453174156</v>
      </c>
      <c r="BB47" s="49">
        <f t="shared" si="3"/>
        <v>1036.1324720883215</v>
      </c>
      <c r="BC47" s="56">
        <f t="shared" si="4"/>
        <v>4253.2574620600381</v>
      </c>
      <c r="BD47" s="8"/>
      <c r="BE47" s="8"/>
      <c r="BF47" s="8"/>
      <c r="BG47" s="8"/>
      <c r="BH47" s="8"/>
      <c r="BI47" s="8"/>
      <c r="BJ47" s="8"/>
      <c r="BK47" s="8"/>
      <c r="BL47" s="8"/>
    </row>
    <row r="48" spans="1:64">
      <c r="A48" s="8">
        <v>1994</v>
      </c>
      <c r="B48" s="49">
        <v>0</v>
      </c>
      <c r="C48" s="49">
        <v>48586.997860713418</v>
      </c>
      <c r="D48" s="49">
        <v>235456.1823671528</v>
      </c>
      <c r="E48" s="49">
        <v>224953.86824676834</v>
      </c>
      <c r="F48" s="49">
        <v>38345.015747385121</v>
      </c>
      <c r="G48" s="49">
        <v>19628.189218125081</v>
      </c>
      <c r="H48" s="49">
        <v>25905.18176396695</v>
      </c>
      <c r="I48" s="49">
        <v>26065.543158626708</v>
      </c>
      <c r="J48" s="49">
        <v>7177.0651732702636</v>
      </c>
      <c r="K48" s="49">
        <v>75594.511396008442</v>
      </c>
      <c r="L48" s="49">
        <v>181800.85784895031</v>
      </c>
      <c r="M48" s="49">
        <v>13311.828510316484</v>
      </c>
      <c r="N48" s="49">
        <v>5250.3891030306586</v>
      </c>
      <c r="O48" s="49">
        <v>0</v>
      </c>
      <c r="P48" s="49">
        <f t="shared" si="0"/>
        <v>902075.63039431453</v>
      </c>
      <c r="R48" s="8">
        <v>1994</v>
      </c>
      <c r="S48" s="49">
        <v>1728.3971454445975</v>
      </c>
      <c r="T48" s="49">
        <v>1219618.0283814531</v>
      </c>
      <c r="U48" s="49">
        <v>367289.43729056109</v>
      </c>
      <c r="V48" s="49">
        <v>32523.108151528631</v>
      </c>
      <c r="W48" s="49">
        <v>66693.88909394326</v>
      </c>
      <c r="X48" s="49">
        <v>180898.74907863783</v>
      </c>
      <c r="Y48" s="49">
        <v>69174.158115344064</v>
      </c>
      <c r="Z48" s="49">
        <v>23886.539424500035</v>
      </c>
      <c r="AA48" s="49">
        <v>20397.103750968985</v>
      </c>
      <c r="AB48" s="49">
        <v>31245.623471249535</v>
      </c>
      <c r="AC48" s="49">
        <v>306139.55828705733</v>
      </c>
      <c r="AD48" s="49">
        <v>78884.213529224231</v>
      </c>
      <c r="AE48" s="49">
        <v>361558.20417427452</v>
      </c>
      <c r="AF48" s="49">
        <v>75104.062519878236</v>
      </c>
      <c r="AG48" s="49">
        <v>2835141.0724140652</v>
      </c>
      <c r="AI48" s="8">
        <v>1994</v>
      </c>
      <c r="AJ48" s="49">
        <v>0</v>
      </c>
      <c r="AK48" s="49">
        <v>63.944207652856072</v>
      </c>
      <c r="AL48" s="49">
        <v>2783.9587177555827</v>
      </c>
      <c r="AM48" s="49">
        <v>52247.516479508311</v>
      </c>
      <c r="AN48" s="49">
        <v>25372.707350636487</v>
      </c>
      <c r="AO48" s="49">
        <v>545327.31670331047</v>
      </c>
      <c r="AP48" s="49">
        <v>29568.515070818627</v>
      </c>
      <c r="AQ48" s="49">
        <v>56031.601038050532</v>
      </c>
      <c r="AR48" s="49">
        <v>49812.349780446079</v>
      </c>
      <c r="AS48" s="49">
        <v>23552.887660894208</v>
      </c>
      <c r="AT48" s="49">
        <v>24796.397027383686</v>
      </c>
      <c r="AU48" s="49">
        <v>37041.136013688723</v>
      </c>
      <c r="AV48" s="49">
        <v>179641.69037104648</v>
      </c>
      <c r="AW48" s="49">
        <v>2164.3294662538401</v>
      </c>
      <c r="AX48" s="49">
        <v>1028404.3498874459</v>
      </c>
      <c r="AZ48" s="49">
        <f t="shared" si="1"/>
        <v>902.07563039431454</v>
      </c>
      <c r="BA48" s="49">
        <f t="shared" si="2"/>
        <v>2835.1410724140651</v>
      </c>
      <c r="BB48" s="49">
        <f t="shared" si="3"/>
        <v>1028.404349887446</v>
      </c>
      <c r="BC48" s="56">
        <f t="shared" si="4"/>
        <v>4765.6210526958257</v>
      </c>
      <c r="BD48" s="8"/>
      <c r="BE48" s="8"/>
      <c r="BF48" s="8"/>
      <c r="BG48" s="8"/>
      <c r="BH48" s="8"/>
      <c r="BI48" s="8"/>
      <c r="BJ48" s="8"/>
      <c r="BK48" s="8"/>
      <c r="BL48" s="8"/>
    </row>
    <row r="49" spans="1:64">
      <c r="A49" s="8">
        <v>1995</v>
      </c>
      <c r="B49" s="49">
        <v>0</v>
      </c>
      <c r="C49" s="49">
        <v>31186.9193533094</v>
      </c>
      <c r="D49" s="49">
        <v>237325.23313550226</v>
      </c>
      <c r="E49" s="49">
        <v>1379.9872879595259</v>
      </c>
      <c r="F49" s="49">
        <v>159742.6006029401</v>
      </c>
      <c r="G49" s="49">
        <v>333.40618290824409</v>
      </c>
      <c r="H49" s="49">
        <v>68957.125178055372</v>
      </c>
      <c r="I49" s="49">
        <v>122697.31782307329</v>
      </c>
      <c r="J49" s="49">
        <v>9248.8246181899376</v>
      </c>
      <c r="K49" s="49">
        <v>47020.538892021221</v>
      </c>
      <c r="L49" s="49">
        <v>172812.69837487806</v>
      </c>
      <c r="M49" s="49">
        <v>33393.628875053029</v>
      </c>
      <c r="N49" s="49">
        <v>56562.745976457547</v>
      </c>
      <c r="O49" s="49">
        <v>5175.3643709327498</v>
      </c>
      <c r="P49" s="49">
        <f t="shared" si="0"/>
        <v>945836.39067128068</v>
      </c>
      <c r="R49" s="8">
        <v>1995</v>
      </c>
      <c r="S49" s="49">
        <v>1747.5102639779818</v>
      </c>
      <c r="T49" s="49">
        <v>1441831.8883032047</v>
      </c>
      <c r="U49" s="49">
        <v>365198.964364085</v>
      </c>
      <c r="V49" s="49">
        <v>22166.228161036473</v>
      </c>
      <c r="W49" s="49">
        <v>43088.246268567033</v>
      </c>
      <c r="X49" s="49">
        <v>234341.32469239633</v>
      </c>
      <c r="Y49" s="49">
        <v>66463.602859726088</v>
      </c>
      <c r="Z49" s="49">
        <v>40701.121345097999</v>
      </c>
      <c r="AA49" s="49">
        <v>30462.133095056612</v>
      </c>
      <c r="AB49" s="49">
        <v>23274.610709936536</v>
      </c>
      <c r="AC49" s="49">
        <v>363496.60409463401</v>
      </c>
      <c r="AD49" s="49">
        <v>105295.21806325091</v>
      </c>
      <c r="AE49" s="49">
        <v>220398.86969564794</v>
      </c>
      <c r="AF49" s="49">
        <v>36884.495962310801</v>
      </c>
      <c r="AG49" s="49">
        <v>2995350.8178789285</v>
      </c>
      <c r="AI49" s="8">
        <v>1995</v>
      </c>
      <c r="AJ49" s="49">
        <v>0</v>
      </c>
      <c r="AK49" s="49">
        <v>68.932210603674477</v>
      </c>
      <c r="AL49" s="49">
        <v>4602.2174452870786</v>
      </c>
      <c r="AM49" s="49">
        <v>44319.535891442829</v>
      </c>
      <c r="AN49" s="49">
        <v>42537.050264818652</v>
      </c>
      <c r="AO49" s="49">
        <v>489797.28757231875</v>
      </c>
      <c r="AP49" s="49">
        <v>20884.899046265629</v>
      </c>
      <c r="AQ49" s="49">
        <v>49792.240055575137</v>
      </c>
      <c r="AR49" s="49">
        <v>30862.520356619203</v>
      </c>
      <c r="AS49" s="49">
        <v>16693.01286130201</v>
      </c>
      <c r="AT49" s="49">
        <v>14484.084331547559</v>
      </c>
      <c r="AU49" s="49">
        <v>43136.948820720856</v>
      </c>
      <c r="AV49" s="49">
        <v>30758.903282502579</v>
      </c>
      <c r="AW49" s="49">
        <v>734.21376031139823</v>
      </c>
      <c r="AX49" s="49">
        <v>788671.84589931532</v>
      </c>
      <c r="AZ49" s="49">
        <f t="shared" si="1"/>
        <v>945.8363906712807</v>
      </c>
      <c r="BA49" s="49">
        <f t="shared" si="2"/>
        <v>2995.3508178789284</v>
      </c>
      <c r="BB49" s="49">
        <f t="shared" si="3"/>
        <v>788.67184589931537</v>
      </c>
      <c r="BC49" s="56">
        <f t="shared" si="4"/>
        <v>4729.8590544495246</v>
      </c>
      <c r="BD49" s="8"/>
      <c r="BE49" s="8"/>
      <c r="BF49" s="8"/>
      <c r="BG49" s="8"/>
      <c r="BH49" s="8"/>
      <c r="BI49" s="8"/>
      <c r="BJ49" s="8"/>
      <c r="BK49" s="8"/>
      <c r="BL49" s="8"/>
    </row>
    <row r="50" spans="1:64">
      <c r="A50" s="8">
        <v>1996</v>
      </c>
      <c r="B50" s="49">
        <v>0</v>
      </c>
      <c r="C50" s="49">
        <v>53843.579886957203</v>
      </c>
      <c r="D50" s="49">
        <v>225237.12686618892</v>
      </c>
      <c r="E50" s="49">
        <v>184720.01853062768</v>
      </c>
      <c r="F50" s="49">
        <v>32587.575934673336</v>
      </c>
      <c r="G50" s="49">
        <v>8897.0080589157387</v>
      </c>
      <c r="H50" s="49">
        <v>21507.48742363913</v>
      </c>
      <c r="I50" s="49">
        <v>17058.501576657636</v>
      </c>
      <c r="J50" s="49">
        <v>3525.661474028288</v>
      </c>
      <c r="K50" s="49">
        <v>65948.07432936292</v>
      </c>
      <c r="L50" s="49">
        <v>247507.91498136669</v>
      </c>
      <c r="M50" s="49">
        <v>48348.897646004771</v>
      </c>
      <c r="N50" s="49">
        <v>6244.1721201311257</v>
      </c>
      <c r="O50" s="49">
        <v>0</v>
      </c>
      <c r="P50" s="49">
        <f t="shared" si="0"/>
        <v>915426.0188285535</v>
      </c>
      <c r="R50" s="8">
        <v>1996</v>
      </c>
      <c r="S50" s="49">
        <v>1821.069825150762</v>
      </c>
      <c r="T50" s="49">
        <v>1622216.1315295992</v>
      </c>
      <c r="U50" s="49">
        <v>422545.16663401196</v>
      </c>
      <c r="V50" s="49">
        <v>31087.059333762551</v>
      </c>
      <c r="W50" s="49">
        <v>44884.352872729309</v>
      </c>
      <c r="X50" s="49">
        <v>206677.77565138193</v>
      </c>
      <c r="Y50" s="49">
        <v>41081.516965441464</v>
      </c>
      <c r="Z50" s="49">
        <v>18715.437853713964</v>
      </c>
      <c r="AA50" s="49">
        <v>12617.519494933598</v>
      </c>
      <c r="AB50" s="49">
        <v>50730.939104774254</v>
      </c>
      <c r="AC50" s="49">
        <v>487469.9995298452</v>
      </c>
      <c r="AD50" s="49">
        <v>72564.130935804642</v>
      </c>
      <c r="AE50" s="49">
        <v>154921.86865529418</v>
      </c>
      <c r="AF50" s="49">
        <v>44430.845037139363</v>
      </c>
      <c r="AG50" s="49">
        <v>3211763.8134235819</v>
      </c>
      <c r="AI50" s="8">
        <v>1996</v>
      </c>
      <c r="AJ50" s="49">
        <v>0</v>
      </c>
      <c r="AK50" s="49">
        <v>68.962283661983761</v>
      </c>
      <c r="AL50" s="49">
        <v>4915.9232513686638</v>
      </c>
      <c r="AM50" s="49">
        <v>46761.429147199029</v>
      </c>
      <c r="AN50" s="49">
        <v>41331.124782626881</v>
      </c>
      <c r="AO50" s="49">
        <v>339169.55291130109</v>
      </c>
      <c r="AP50" s="49">
        <v>25322.636466951426</v>
      </c>
      <c r="AQ50" s="49">
        <v>54990.943601298372</v>
      </c>
      <c r="AR50" s="49">
        <v>42703.556710380435</v>
      </c>
      <c r="AS50" s="49">
        <v>32281.426808358254</v>
      </c>
      <c r="AT50" s="49">
        <v>30580.161931612496</v>
      </c>
      <c r="AU50" s="49">
        <v>59513.18003128907</v>
      </c>
      <c r="AV50" s="49">
        <v>39552.906239594478</v>
      </c>
      <c r="AW50" s="49">
        <v>4467.5931751279522</v>
      </c>
      <c r="AX50" s="49">
        <v>721659.39734077023</v>
      </c>
      <c r="AZ50" s="49">
        <f t="shared" si="1"/>
        <v>915.42601882855354</v>
      </c>
      <c r="BA50" s="49">
        <f t="shared" si="2"/>
        <v>3211.7638134235817</v>
      </c>
      <c r="BB50" s="49">
        <f t="shared" si="3"/>
        <v>721.65939734077028</v>
      </c>
      <c r="BC50" s="56">
        <f t="shared" si="4"/>
        <v>4848.8492295929054</v>
      </c>
      <c r="BD50" s="8"/>
      <c r="BE50" s="8"/>
      <c r="BF50" s="8"/>
      <c r="BG50" s="8"/>
      <c r="BH50" s="8"/>
      <c r="BI50" s="8"/>
      <c r="BJ50" s="8"/>
      <c r="BK50" s="8"/>
      <c r="BL50" s="8"/>
    </row>
    <row r="51" spans="1:64">
      <c r="A51" s="8">
        <v>1997</v>
      </c>
      <c r="B51" s="49">
        <v>0</v>
      </c>
      <c r="C51" s="49">
        <v>20442.988005519317</v>
      </c>
      <c r="D51" s="49">
        <v>302614.60770797986</v>
      </c>
      <c r="E51" s="49">
        <v>2144.6985643751768</v>
      </c>
      <c r="F51" s="49">
        <v>203505.85666144572</v>
      </c>
      <c r="G51" s="49">
        <v>554.30104370366712</v>
      </c>
      <c r="H51" s="49">
        <v>28786.160056469576</v>
      </c>
      <c r="I51" s="49">
        <v>34625.310646481492</v>
      </c>
      <c r="J51" s="49">
        <v>9505.2932139429104</v>
      </c>
      <c r="K51" s="49">
        <v>73258.909804005496</v>
      </c>
      <c r="L51" s="49">
        <v>162613.20080123763</v>
      </c>
      <c r="M51" s="49">
        <v>16902.66893178644</v>
      </c>
      <c r="N51" s="49">
        <v>39282.506490353648</v>
      </c>
      <c r="O51" s="49">
        <v>1044.8832130935582</v>
      </c>
      <c r="P51" s="49">
        <f t="shared" si="0"/>
        <v>895281.38514039444</v>
      </c>
      <c r="R51" s="8">
        <v>1997</v>
      </c>
      <c r="S51" s="49">
        <v>1896.0744865596498</v>
      </c>
      <c r="T51" s="49">
        <v>1444124.017741336</v>
      </c>
      <c r="U51" s="49">
        <v>253653.2379596851</v>
      </c>
      <c r="V51" s="49">
        <v>26856.063847517817</v>
      </c>
      <c r="W51" s="49">
        <v>37494.012853095002</v>
      </c>
      <c r="X51" s="49">
        <v>109267.01320591949</v>
      </c>
      <c r="Y51" s="49">
        <v>57527.173055750012</v>
      </c>
      <c r="Z51" s="49">
        <v>17453.305643766569</v>
      </c>
      <c r="AA51" s="49">
        <v>22815.757099947263</v>
      </c>
      <c r="AB51" s="49">
        <v>60045.15816449804</v>
      </c>
      <c r="AC51" s="49">
        <v>404333.78214656573</v>
      </c>
      <c r="AD51" s="49">
        <v>57550.040115831587</v>
      </c>
      <c r="AE51" s="49">
        <v>156994.45174937526</v>
      </c>
      <c r="AF51" s="49">
        <v>21975.310588250806</v>
      </c>
      <c r="AG51" s="49">
        <v>2671985.3986580982</v>
      </c>
      <c r="AI51" s="8">
        <v>1997</v>
      </c>
      <c r="AJ51" s="49">
        <v>0</v>
      </c>
      <c r="AK51" s="49">
        <v>70.40120193490138</v>
      </c>
      <c r="AL51" s="49">
        <v>2346.5261055088727</v>
      </c>
      <c r="AM51" s="49">
        <v>32587.765650477428</v>
      </c>
      <c r="AN51" s="49">
        <v>36704.104684707447</v>
      </c>
      <c r="AO51" s="49">
        <v>226361.12976322899</v>
      </c>
      <c r="AP51" s="49">
        <v>16565.763920767422</v>
      </c>
      <c r="AQ51" s="49">
        <v>50166.343513935884</v>
      </c>
      <c r="AR51" s="49">
        <v>59822.677040445924</v>
      </c>
      <c r="AS51" s="49">
        <v>53396.763991377506</v>
      </c>
      <c r="AT51" s="49">
        <v>28397.01428133803</v>
      </c>
      <c r="AU51" s="49">
        <v>44263.896951205345</v>
      </c>
      <c r="AV51" s="49">
        <v>139269.10873442181</v>
      </c>
      <c r="AW51" s="49">
        <v>1862.5162793567847</v>
      </c>
      <c r="AX51" s="49">
        <v>691814.01211870625</v>
      </c>
      <c r="AZ51" s="49">
        <f t="shared" si="1"/>
        <v>895.28138514039449</v>
      </c>
      <c r="BA51" s="49">
        <f t="shared" si="2"/>
        <v>2671.9853986580983</v>
      </c>
      <c r="BB51" s="49">
        <f t="shared" si="3"/>
        <v>691.81401211870627</v>
      </c>
      <c r="BC51" s="56">
        <f t="shared" si="4"/>
        <v>4259.0807959171989</v>
      </c>
      <c r="BD51" s="8"/>
      <c r="BE51" s="8"/>
      <c r="BF51" s="8"/>
      <c r="BG51" s="8"/>
      <c r="BH51" s="8"/>
      <c r="BI51" s="8"/>
      <c r="BJ51" s="8"/>
      <c r="BK51" s="8"/>
      <c r="BL51" s="8"/>
    </row>
    <row r="52" spans="1:64">
      <c r="A52" s="8">
        <v>1998</v>
      </c>
      <c r="B52" s="49">
        <v>0</v>
      </c>
      <c r="C52" s="49">
        <v>37308.149146279342</v>
      </c>
      <c r="D52" s="49">
        <v>174209.97016126206</v>
      </c>
      <c r="E52" s="49">
        <v>284644.57799640921</v>
      </c>
      <c r="F52" s="49">
        <v>24038.689271490653</v>
      </c>
      <c r="G52" s="49">
        <v>9033.7806016769828</v>
      </c>
      <c r="H52" s="49">
        <v>39128.214694594921</v>
      </c>
      <c r="I52" s="49">
        <v>72249.655377131508</v>
      </c>
      <c r="J52" s="49">
        <v>7907.4947073685107</v>
      </c>
      <c r="K52" s="49">
        <v>79942.442743496664</v>
      </c>
      <c r="L52" s="49">
        <v>187918.01634256443</v>
      </c>
      <c r="M52" s="49">
        <v>18521.051850349108</v>
      </c>
      <c r="N52" s="49">
        <v>6533.1060682739935</v>
      </c>
      <c r="O52" s="49">
        <v>0</v>
      </c>
      <c r="P52" s="49">
        <f t="shared" si="0"/>
        <v>941435.14896089735</v>
      </c>
      <c r="R52" s="8">
        <v>1998</v>
      </c>
      <c r="S52" s="49">
        <v>2854.1429101330914</v>
      </c>
      <c r="T52" s="49">
        <v>1128039.8351595227</v>
      </c>
      <c r="U52" s="49">
        <v>279505.67215796601</v>
      </c>
      <c r="V52" s="49">
        <v>38212.502227502009</v>
      </c>
      <c r="W52" s="49">
        <v>41679.299299635095</v>
      </c>
      <c r="X52" s="49">
        <v>113244.59814840142</v>
      </c>
      <c r="Y52" s="49">
        <v>48411.016630966064</v>
      </c>
      <c r="Z52" s="49">
        <v>11988.580295914222</v>
      </c>
      <c r="AA52" s="49">
        <v>13949.453769437005</v>
      </c>
      <c r="AB52" s="49">
        <v>40837.235827740122</v>
      </c>
      <c r="AC52" s="49">
        <v>531179.54488513013</v>
      </c>
      <c r="AD52" s="49">
        <v>129487.14074321486</v>
      </c>
      <c r="AE52" s="49">
        <v>358482.57172287669</v>
      </c>
      <c r="AF52" s="49">
        <v>55175.380447895273</v>
      </c>
      <c r="AG52" s="49">
        <v>2793046.9742263346</v>
      </c>
      <c r="AI52" s="8">
        <v>1998</v>
      </c>
      <c r="AJ52" s="49">
        <v>0</v>
      </c>
      <c r="AK52" s="49">
        <v>57.303605288508926</v>
      </c>
      <c r="AL52" s="49">
        <v>1299.9537347862581</v>
      </c>
      <c r="AM52" s="49">
        <v>29343.470842567516</v>
      </c>
      <c r="AN52" s="49">
        <v>23062.495511134333</v>
      </c>
      <c r="AO52" s="49">
        <v>287915.37868452223</v>
      </c>
      <c r="AP52" s="49">
        <v>26224.413728855139</v>
      </c>
      <c r="AQ52" s="49">
        <v>76379.901770310054</v>
      </c>
      <c r="AR52" s="49">
        <v>33925.78247704442</v>
      </c>
      <c r="AS52" s="49">
        <v>34954.130109435231</v>
      </c>
      <c r="AT52" s="49">
        <v>24824.899499813251</v>
      </c>
      <c r="AU52" s="49">
        <v>26051.592309717802</v>
      </c>
      <c r="AV52" s="49">
        <v>171567.90528597738</v>
      </c>
      <c r="AW52" s="49">
        <v>2063.2039043279192</v>
      </c>
      <c r="AX52" s="49">
        <v>737670.43146378011</v>
      </c>
      <c r="AZ52" s="49">
        <f t="shared" si="1"/>
        <v>941.43514896089732</v>
      </c>
      <c r="BA52" s="49">
        <f t="shared" si="2"/>
        <v>2793.0469742263344</v>
      </c>
      <c r="BB52" s="49">
        <f t="shared" si="3"/>
        <v>737.67043146378012</v>
      </c>
      <c r="BC52" s="56">
        <f t="shared" si="4"/>
        <v>4472.1525546510129</v>
      </c>
      <c r="BD52" s="8"/>
      <c r="BE52" s="8"/>
      <c r="BF52" s="8"/>
      <c r="BG52" s="8"/>
      <c r="BH52" s="8"/>
      <c r="BI52" s="8"/>
      <c r="BJ52" s="8"/>
      <c r="BK52" s="8"/>
      <c r="BL52" s="8"/>
    </row>
    <row r="53" spans="1:64">
      <c r="A53" s="8">
        <v>1999</v>
      </c>
      <c r="B53" s="49">
        <v>0</v>
      </c>
      <c r="C53" s="49">
        <v>20238.593393439631</v>
      </c>
      <c r="D53" s="49">
        <v>211647.77731762739</v>
      </c>
      <c r="E53" s="49">
        <v>171.87909847890546</v>
      </c>
      <c r="F53" s="49">
        <v>192779.30134758211</v>
      </c>
      <c r="G53" s="49">
        <v>237.45595515829092</v>
      </c>
      <c r="H53" s="49">
        <v>33436.590862578254</v>
      </c>
      <c r="I53" s="49">
        <v>31746.012546654161</v>
      </c>
      <c r="J53" s="49">
        <v>3572.5834216536427</v>
      </c>
      <c r="K53" s="49">
        <v>107321.4900169824</v>
      </c>
      <c r="L53" s="49">
        <v>292284.94278202811</v>
      </c>
      <c r="M53" s="49">
        <v>20498.395092472994</v>
      </c>
      <c r="N53" s="49">
        <v>22222.938573320007</v>
      </c>
      <c r="O53" s="49">
        <v>2332.098836305172</v>
      </c>
      <c r="P53" s="49">
        <f t="shared" si="0"/>
        <v>938490.05924428115</v>
      </c>
      <c r="R53" s="8">
        <v>1999</v>
      </c>
      <c r="S53" s="49">
        <v>3158.7554065106419</v>
      </c>
      <c r="T53" s="49">
        <v>987162.4866913351</v>
      </c>
      <c r="U53" s="49">
        <v>256324.8277712602</v>
      </c>
      <c r="V53" s="49">
        <v>24223.353454666751</v>
      </c>
      <c r="W53" s="49">
        <v>62695.211159990911</v>
      </c>
      <c r="X53" s="49">
        <v>109015.99625417708</v>
      </c>
      <c r="Y53" s="49">
        <v>43808.679309891042</v>
      </c>
      <c r="Z53" s="49">
        <v>26356.318602027055</v>
      </c>
      <c r="AA53" s="49">
        <v>11836.868502164638</v>
      </c>
      <c r="AB53" s="49">
        <v>71679.956352622263</v>
      </c>
      <c r="AC53" s="49">
        <v>466103.24067867751</v>
      </c>
      <c r="AD53" s="49">
        <v>72896.386766648648</v>
      </c>
      <c r="AE53" s="49">
        <v>131042.86856816852</v>
      </c>
      <c r="AF53" s="49">
        <v>17952.484917129284</v>
      </c>
      <c r="AG53" s="49">
        <v>2284257.4344352698</v>
      </c>
      <c r="AI53" s="8">
        <v>1999</v>
      </c>
      <c r="AJ53" s="49">
        <v>0</v>
      </c>
      <c r="AK53" s="49">
        <v>56.964329865605187</v>
      </c>
      <c r="AL53" s="49">
        <v>2184.7703487853878</v>
      </c>
      <c r="AM53" s="49">
        <v>28901.235304428541</v>
      </c>
      <c r="AN53" s="49">
        <v>32163.658424856403</v>
      </c>
      <c r="AO53" s="49">
        <v>473185.67053957778</v>
      </c>
      <c r="AP53" s="49">
        <v>43439.448054354056</v>
      </c>
      <c r="AQ53" s="49">
        <v>72399.833026652035</v>
      </c>
      <c r="AR53" s="49">
        <v>39793.531195136355</v>
      </c>
      <c r="AS53" s="49">
        <v>34966.869820791981</v>
      </c>
      <c r="AT53" s="49">
        <v>20260.976713976375</v>
      </c>
      <c r="AU53" s="49">
        <v>19057.247268028343</v>
      </c>
      <c r="AV53" s="49">
        <v>40864.841335350415</v>
      </c>
      <c r="AW53" s="49">
        <v>941.83357302186835</v>
      </c>
      <c r="AX53" s="49">
        <v>808216.87993482512</v>
      </c>
      <c r="AZ53" s="49">
        <f t="shared" si="1"/>
        <v>938.49005924428116</v>
      </c>
      <c r="BA53" s="49">
        <f t="shared" si="2"/>
        <v>2284.2574344352697</v>
      </c>
      <c r="BB53" s="49">
        <f t="shared" si="3"/>
        <v>808.2168799348251</v>
      </c>
      <c r="BC53" s="56">
        <f t="shared" si="4"/>
        <v>4030.9643736143757</v>
      </c>
      <c r="BD53" s="8"/>
      <c r="BE53" s="8"/>
      <c r="BF53" s="8"/>
      <c r="BG53" s="8"/>
      <c r="BH53" s="8"/>
      <c r="BI53" s="8"/>
      <c r="BJ53" s="8"/>
      <c r="BK53" s="8"/>
      <c r="BL53" s="8"/>
    </row>
    <row r="54" spans="1:64">
      <c r="A54" s="8">
        <v>2000</v>
      </c>
      <c r="B54" s="49">
        <v>0</v>
      </c>
      <c r="C54" s="49">
        <v>43591.307900951397</v>
      </c>
      <c r="D54" s="49">
        <v>264440.30160995759</v>
      </c>
      <c r="E54" s="49">
        <v>205302.6117064557</v>
      </c>
      <c r="F54" s="49">
        <v>3619.6100754298682</v>
      </c>
      <c r="G54" s="49">
        <v>4697.2448193495165</v>
      </c>
      <c r="H54" s="49">
        <v>18288.84719978194</v>
      </c>
      <c r="I54" s="49">
        <v>32204.463283313307</v>
      </c>
      <c r="J54" s="49">
        <v>5106.861158017502</v>
      </c>
      <c r="K54" s="49">
        <v>94830.583085543083</v>
      </c>
      <c r="L54" s="49">
        <v>108928.66309723609</v>
      </c>
      <c r="M54" s="49">
        <v>29543.61503337356</v>
      </c>
      <c r="N54" s="49">
        <v>15627.703716514654</v>
      </c>
      <c r="O54" s="49">
        <v>0</v>
      </c>
      <c r="P54" s="49">
        <f t="shared" si="0"/>
        <v>826181.81268592435</v>
      </c>
      <c r="R54" s="8">
        <v>2000</v>
      </c>
      <c r="S54" s="49">
        <v>2800.482486684441</v>
      </c>
      <c r="T54" s="49">
        <v>899410.31842678797</v>
      </c>
      <c r="U54" s="49">
        <v>250576.48706185675</v>
      </c>
      <c r="V54" s="49">
        <v>54028.203800767224</v>
      </c>
      <c r="W54" s="49">
        <v>124355.53998556802</v>
      </c>
      <c r="X54" s="49">
        <v>75270.338471455019</v>
      </c>
      <c r="Y54" s="49">
        <v>41369.95324929904</v>
      </c>
      <c r="Z54" s="49">
        <v>37170.488858690689</v>
      </c>
      <c r="AA54" s="49">
        <v>12908.812466854824</v>
      </c>
      <c r="AB54" s="49">
        <v>114583.05681540041</v>
      </c>
      <c r="AC54" s="49">
        <v>518143.04508034827</v>
      </c>
      <c r="AD54" s="49">
        <v>59953.666706741817</v>
      </c>
      <c r="AE54" s="49">
        <v>82252.58708087237</v>
      </c>
      <c r="AF54" s="49">
        <v>15855.724907751044</v>
      </c>
      <c r="AG54" s="49">
        <v>2288678.7053990779</v>
      </c>
      <c r="AI54" s="8">
        <v>2000</v>
      </c>
      <c r="AJ54" s="49">
        <v>0</v>
      </c>
      <c r="AK54" s="49">
        <v>62.702012311663616</v>
      </c>
      <c r="AL54" s="49">
        <v>3194.1027462516413</v>
      </c>
      <c r="AM54" s="49">
        <v>44440.209959919179</v>
      </c>
      <c r="AN54" s="49">
        <v>23868.958522388162</v>
      </c>
      <c r="AO54" s="49">
        <v>355179.35045282275</v>
      </c>
      <c r="AP54" s="49">
        <v>31531.415578409174</v>
      </c>
      <c r="AQ54" s="49">
        <v>51979.601528284322</v>
      </c>
      <c r="AR54" s="49">
        <v>36436.146743997982</v>
      </c>
      <c r="AS54" s="49">
        <v>25435.420446436459</v>
      </c>
      <c r="AT54" s="49">
        <v>17005.539431040146</v>
      </c>
      <c r="AU54" s="49">
        <v>50117.165771749576</v>
      </c>
      <c r="AV54" s="49">
        <v>71263.147976263979</v>
      </c>
      <c r="AW54" s="49">
        <v>5708.4984752388573</v>
      </c>
      <c r="AX54" s="49">
        <v>716222.25964511395</v>
      </c>
      <c r="AZ54" s="49">
        <f t="shared" si="1"/>
        <v>826.18181268592434</v>
      </c>
      <c r="BA54" s="49">
        <f t="shared" si="2"/>
        <v>2288.6787053990779</v>
      </c>
      <c r="BB54" s="49">
        <f t="shared" si="3"/>
        <v>716.22225964511392</v>
      </c>
      <c r="BC54" s="56">
        <f t="shared" si="4"/>
        <v>3831.0827777301165</v>
      </c>
      <c r="BD54" s="8"/>
      <c r="BE54" s="8"/>
      <c r="BF54" s="8"/>
      <c r="BG54" s="8"/>
      <c r="BH54" s="8"/>
      <c r="BI54" s="8"/>
      <c r="BJ54" s="8"/>
      <c r="BK54" s="8"/>
      <c r="BL54" s="8"/>
    </row>
    <row r="55" spans="1:64">
      <c r="A55" s="8">
        <v>2001</v>
      </c>
      <c r="B55" s="49">
        <v>0</v>
      </c>
      <c r="C55" s="49">
        <v>12394.249692352165</v>
      </c>
      <c r="D55" s="49">
        <v>258632.82154231242</v>
      </c>
      <c r="E55" s="49">
        <v>3138.7406805921969</v>
      </c>
      <c r="F55" s="49">
        <v>85009.911887578739</v>
      </c>
      <c r="G55" s="49">
        <v>306.82075741229841</v>
      </c>
      <c r="H55" s="49">
        <v>27412.548597560508</v>
      </c>
      <c r="I55" s="49">
        <v>51973.144840581197</v>
      </c>
      <c r="J55" s="49">
        <v>3022.2073861035706</v>
      </c>
      <c r="K55" s="49">
        <v>93082.009360557728</v>
      </c>
      <c r="L55" s="49">
        <v>246475.36045935421</v>
      </c>
      <c r="M55" s="49">
        <v>45698.536659920304</v>
      </c>
      <c r="N55" s="49">
        <v>16033.029201195846</v>
      </c>
      <c r="O55" s="49">
        <v>9604.438570660097</v>
      </c>
      <c r="P55" s="49">
        <f t="shared" si="0"/>
        <v>852783.81963618135</v>
      </c>
      <c r="R55" s="8">
        <v>2001</v>
      </c>
      <c r="S55" s="49">
        <v>1595.4063013457833</v>
      </c>
      <c r="T55" s="49">
        <v>1211476.8125265113</v>
      </c>
      <c r="U55" s="49">
        <v>395241.14072650642</v>
      </c>
      <c r="V55" s="49">
        <v>61611.121380965786</v>
      </c>
      <c r="W55" s="49">
        <v>101546.68981892458</v>
      </c>
      <c r="X55" s="49">
        <v>124427.56564051296</v>
      </c>
      <c r="Y55" s="49">
        <v>53452.842674211955</v>
      </c>
      <c r="Z55" s="49">
        <v>26887.203606030431</v>
      </c>
      <c r="AA55" s="49">
        <v>11011.51246063649</v>
      </c>
      <c r="AB55" s="49">
        <v>74748.83636662754</v>
      </c>
      <c r="AC55" s="49">
        <v>260101.91806565685</v>
      </c>
      <c r="AD55" s="49">
        <v>77402.341967823901</v>
      </c>
      <c r="AE55" s="49">
        <v>150667.43656256906</v>
      </c>
      <c r="AF55" s="49">
        <v>58921.962297800834</v>
      </c>
      <c r="AG55" s="49">
        <v>2609092.7903961237</v>
      </c>
      <c r="AI55" s="8">
        <v>2001</v>
      </c>
      <c r="AJ55" s="49">
        <v>0</v>
      </c>
      <c r="AK55" s="49">
        <v>73.648260625810877</v>
      </c>
      <c r="AL55" s="49">
        <v>4156.7514075618656</v>
      </c>
      <c r="AM55" s="49">
        <v>44509.825372177307</v>
      </c>
      <c r="AN55" s="49">
        <v>27720.352776184591</v>
      </c>
      <c r="AO55" s="49">
        <v>272819.76778197131</v>
      </c>
      <c r="AP55" s="49">
        <v>35640.75700769636</v>
      </c>
      <c r="AQ55" s="49">
        <v>49894.926578098442</v>
      </c>
      <c r="AR55" s="49">
        <v>43931.673033773906</v>
      </c>
      <c r="AS55" s="49">
        <v>35942.757086805112</v>
      </c>
      <c r="AT55" s="49">
        <v>24385.489968469337</v>
      </c>
      <c r="AU55" s="49">
        <v>49652.349291322178</v>
      </c>
      <c r="AV55" s="49">
        <v>83443.858347598245</v>
      </c>
      <c r="AW55" s="49">
        <v>4238.6077022662803</v>
      </c>
      <c r="AX55" s="49">
        <v>676410.76461455075</v>
      </c>
      <c r="AZ55" s="49">
        <f t="shared" si="1"/>
        <v>852.78381963618131</v>
      </c>
      <c r="BA55" s="49">
        <f t="shared" si="2"/>
        <v>2609.0927903961237</v>
      </c>
      <c r="BB55" s="49">
        <f t="shared" si="3"/>
        <v>676.41076461455077</v>
      </c>
      <c r="BC55" s="56">
        <f t="shared" si="4"/>
        <v>4138.2873746468558</v>
      </c>
      <c r="BD55" s="8"/>
      <c r="BE55" s="8"/>
      <c r="BF55" s="8"/>
      <c r="BG55" s="8"/>
      <c r="BH55" s="8"/>
      <c r="BI55" s="8"/>
      <c r="BJ55" s="8"/>
      <c r="BK55" s="8"/>
      <c r="BL55" s="8"/>
    </row>
    <row r="56" spans="1:64">
      <c r="A56" s="8">
        <v>2002</v>
      </c>
      <c r="B56" s="49">
        <v>0</v>
      </c>
      <c r="C56" s="49">
        <v>41414.878479428888</v>
      </c>
      <c r="D56" s="49">
        <v>228200.74474307045</v>
      </c>
      <c r="E56" s="49">
        <v>212614.18145505822</v>
      </c>
      <c r="F56" s="49">
        <v>10464.603645957632</v>
      </c>
      <c r="G56" s="49">
        <v>6401.6567814667824</v>
      </c>
      <c r="H56" s="49">
        <v>17893.302046137509</v>
      </c>
      <c r="I56" s="49">
        <v>64464.934034816863</v>
      </c>
      <c r="J56" s="49">
        <v>8260.6016556402337</v>
      </c>
      <c r="K56" s="49">
        <v>52995.139103920854</v>
      </c>
      <c r="L56" s="49">
        <v>217827.69234534414</v>
      </c>
      <c r="M56" s="49">
        <v>34720.684308498225</v>
      </c>
      <c r="N56" s="49">
        <v>3701.8483084177619</v>
      </c>
      <c r="O56" s="49">
        <v>191.98601586661286</v>
      </c>
      <c r="P56" s="49">
        <f t="shared" si="0"/>
        <v>899152.25292362424</v>
      </c>
      <c r="R56" s="8">
        <v>2002</v>
      </c>
      <c r="S56" s="49">
        <v>277.95978091111948</v>
      </c>
      <c r="T56" s="49">
        <v>1203780.1639919644</v>
      </c>
      <c r="U56" s="49">
        <v>311893.39462651772</v>
      </c>
      <c r="V56" s="49">
        <v>72973.228069784556</v>
      </c>
      <c r="W56" s="49">
        <v>79711.353614579217</v>
      </c>
      <c r="X56" s="49">
        <v>114037.83433958875</v>
      </c>
      <c r="Y56" s="49">
        <v>33320.333660640288</v>
      </c>
      <c r="Z56" s="49">
        <v>20758.12521974522</v>
      </c>
      <c r="AA56" s="49">
        <v>16985.252879887896</v>
      </c>
      <c r="AB56" s="49">
        <v>139308.94608700686</v>
      </c>
      <c r="AC56" s="49">
        <v>236535.77234346408</v>
      </c>
      <c r="AD56" s="49">
        <v>89007.068692380344</v>
      </c>
      <c r="AE56" s="49">
        <v>164036.9220745815</v>
      </c>
      <c r="AF56" s="49">
        <v>83411.193561741849</v>
      </c>
      <c r="AG56" s="49">
        <v>2566037.5489427941</v>
      </c>
      <c r="AI56" s="8">
        <v>2002</v>
      </c>
      <c r="AJ56" s="49">
        <v>0</v>
      </c>
      <c r="AK56" s="49">
        <v>0</v>
      </c>
      <c r="AL56" s="49">
        <v>2188.3030012623458</v>
      </c>
      <c r="AM56" s="49">
        <v>100422.50010905905</v>
      </c>
      <c r="AN56" s="49">
        <v>15781.611752356093</v>
      </c>
      <c r="AO56" s="49">
        <v>247906.32597437798</v>
      </c>
      <c r="AP56" s="49">
        <v>30002.59326006387</v>
      </c>
      <c r="AQ56" s="49">
        <v>46407.355144636364</v>
      </c>
      <c r="AR56" s="49">
        <v>68585.440588912199</v>
      </c>
      <c r="AS56" s="49">
        <v>41438.965070941442</v>
      </c>
      <c r="AT56" s="49">
        <v>21661.400124853597</v>
      </c>
      <c r="AU56" s="49">
        <v>40493.945001436063</v>
      </c>
      <c r="AV56" s="49">
        <v>224250.84687673615</v>
      </c>
      <c r="AW56" s="49">
        <v>6668.3351317824472</v>
      </c>
      <c r="AX56" s="49">
        <v>845807.6220364176</v>
      </c>
      <c r="AZ56" s="49">
        <f t="shared" si="1"/>
        <v>899.15225292362425</v>
      </c>
      <c r="BA56" s="49">
        <f t="shared" si="2"/>
        <v>2566.0375489427943</v>
      </c>
      <c r="BB56" s="49">
        <f t="shared" si="3"/>
        <v>845.80762203641757</v>
      </c>
      <c r="BC56" s="56">
        <f t="shared" si="4"/>
        <v>4310.9974239028361</v>
      </c>
      <c r="BD56" s="8"/>
      <c r="BE56" s="8"/>
      <c r="BF56" s="8"/>
      <c r="BG56" s="8"/>
      <c r="BH56" s="8"/>
      <c r="BI56" s="8"/>
      <c r="BJ56" s="8"/>
      <c r="BK56" s="8"/>
      <c r="BL56" s="8"/>
    </row>
    <row r="57" spans="1:64">
      <c r="A57" s="8">
        <v>2003</v>
      </c>
      <c r="B57" s="49">
        <v>0</v>
      </c>
      <c r="C57" s="49">
        <v>38638.073401406109</v>
      </c>
      <c r="D57" s="49">
        <v>296939.22343887872</v>
      </c>
      <c r="E57" s="49">
        <v>1756.981324982459</v>
      </c>
      <c r="F57" s="49">
        <v>136326.92849709812</v>
      </c>
      <c r="G57" s="49">
        <v>1370.5620659714848</v>
      </c>
      <c r="H57" s="49">
        <v>31289.951729651941</v>
      </c>
      <c r="I57" s="49">
        <v>44007.173826684579</v>
      </c>
      <c r="J57" s="49">
        <v>3677.3622527616185</v>
      </c>
      <c r="K57" s="49">
        <v>138445.66594835604</v>
      </c>
      <c r="L57" s="49">
        <v>209141.72168744667</v>
      </c>
      <c r="M57" s="49">
        <v>39452.314572414791</v>
      </c>
      <c r="N57" s="49">
        <v>50642.743230511143</v>
      </c>
      <c r="O57" s="49">
        <v>8230.5244328572917</v>
      </c>
      <c r="P57" s="49">
        <f t="shared" si="0"/>
        <v>999919.22640902107</v>
      </c>
      <c r="R57" s="8">
        <v>2003</v>
      </c>
      <c r="S57" s="49">
        <v>749.71394258613725</v>
      </c>
      <c r="T57" s="49">
        <v>1553009.0728027697</v>
      </c>
      <c r="U57" s="49">
        <v>290328.74634108273</v>
      </c>
      <c r="V57" s="49">
        <v>42465.158222992271</v>
      </c>
      <c r="W57" s="49">
        <v>49034.636381589407</v>
      </c>
      <c r="X57" s="49">
        <v>130686.57678847786</v>
      </c>
      <c r="Y57" s="49">
        <v>24546.41041878258</v>
      </c>
      <c r="Z57" s="49">
        <v>23158.766547868952</v>
      </c>
      <c r="AA57" s="49">
        <v>8718.9259170881141</v>
      </c>
      <c r="AB57" s="49">
        <v>98331.742081189674</v>
      </c>
      <c r="AC57" s="49">
        <v>240242.97811703445</v>
      </c>
      <c r="AD57" s="49">
        <v>113780.78561087424</v>
      </c>
      <c r="AE57" s="49">
        <v>94644.840389630146</v>
      </c>
      <c r="AF57" s="49">
        <v>47570.58941238017</v>
      </c>
      <c r="AG57" s="49">
        <v>2717268.9429743458</v>
      </c>
      <c r="AI57" s="8">
        <v>2003</v>
      </c>
      <c r="AJ57" s="49">
        <v>0</v>
      </c>
      <c r="AK57" s="49">
        <v>0</v>
      </c>
      <c r="AL57" s="49">
        <v>1545.5278735068437</v>
      </c>
      <c r="AM57" s="49">
        <v>53652.32875245485</v>
      </c>
      <c r="AN57" s="49">
        <v>24136.430950948008</v>
      </c>
      <c r="AO57" s="49">
        <v>354953.4829527855</v>
      </c>
      <c r="AP57" s="49">
        <v>27157.914555558891</v>
      </c>
      <c r="AQ57" s="49">
        <v>94770.06305962328</v>
      </c>
      <c r="AR57" s="49">
        <v>95969.362564480762</v>
      </c>
      <c r="AS57" s="49">
        <v>48080.705682088403</v>
      </c>
      <c r="AT57" s="49">
        <v>26564.591400298268</v>
      </c>
      <c r="AU57" s="49">
        <v>45691.294332761048</v>
      </c>
      <c r="AV57" s="49">
        <v>83725.739104192093</v>
      </c>
      <c r="AW57" s="49">
        <v>4256.1774349536072</v>
      </c>
      <c r="AX57" s="49">
        <v>860503.61866365164</v>
      </c>
      <c r="AZ57" s="49">
        <f t="shared" si="1"/>
        <v>999.91922640902112</v>
      </c>
      <c r="BA57" s="49">
        <f t="shared" si="2"/>
        <v>2717.2689429743459</v>
      </c>
      <c r="BB57" s="49">
        <f t="shared" si="3"/>
        <v>860.50361866365165</v>
      </c>
      <c r="BC57" s="56">
        <f t="shared" si="4"/>
        <v>4577.6917880470182</v>
      </c>
      <c r="BD57" s="8"/>
      <c r="BE57" s="8"/>
      <c r="BF57" s="8"/>
      <c r="BG57" s="8"/>
      <c r="BH57" s="8"/>
      <c r="BI57" s="8"/>
      <c r="BJ57" s="8"/>
      <c r="BK57" s="8"/>
      <c r="BL57" s="8"/>
    </row>
    <row r="58" spans="1:64">
      <c r="A58" s="8">
        <v>2004</v>
      </c>
      <c r="B58" s="49">
        <v>0</v>
      </c>
      <c r="C58" s="49">
        <v>18559.001469065006</v>
      </c>
      <c r="D58" s="49">
        <v>135494.25898494417</v>
      </c>
      <c r="E58" s="49">
        <v>230696.09287588418</v>
      </c>
      <c r="F58" s="49">
        <v>52355.30720540561</v>
      </c>
      <c r="G58" s="49">
        <v>17154.728555390109</v>
      </c>
      <c r="H58" s="49">
        <v>40970.73966138086</v>
      </c>
      <c r="I58" s="49">
        <v>76867.145244872707</v>
      </c>
      <c r="J58" s="49">
        <v>19596.6497085995</v>
      </c>
      <c r="K58" s="49">
        <v>73501.109659611451</v>
      </c>
      <c r="L58" s="49">
        <v>206750.49774810293</v>
      </c>
      <c r="M58" s="49">
        <v>22183.322873216159</v>
      </c>
      <c r="N58" s="49">
        <v>5445.0465469355977</v>
      </c>
      <c r="O58" s="49">
        <v>171.64466886112086</v>
      </c>
      <c r="P58" s="49">
        <f t="shared" si="0"/>
        <v>899745.54520226934</v>
      </c>
      <c r="R58" s="8">
        <v>2004</v>
      </c>
      <c r="S58" s="49">
        <v>1141.7747242052983</v>
      </c>
      <c r="T58" s="49">
        <v>1497320.1176424394</v>
      </c>
      <c r="U58" s="49">
        <v>326957.01484388881</v>
      </c>
      <c r="V58" s="49">
        <v>42579.113266677283</v>
      </c>
      <c r="W58" s="49">
        <v>38914.072430795561</v>
      </c>
      <c r="X58" s="49">
        <v>117136.3735578171</v>
      </c>
      <c r="Y58" s="49">
        <v>34358.353275039291</v>
      </c>
      <c r="Z58" s="49">
        <v>34636.92125231836</v>
      </c>
      <c r="AA58" s="49">
        <v>18017.166227356051</v>
      </c>
      <c r="AB58" s="49">
        <v>44192.669020304253</v>
      </c>
      <c r="AC58" s="49">
        <v>300193.06377561291</v>
      </c>
      <c r="AD58" s="49">
        <v>100900.4422055264</v>
      </c>
      <c r="AE58" s="49">
        <v>179813.60235551244</v>
      </c>
      <c r="AF58" s="49">
        <v>67181.610182786782</v>
      </c>
      <c r="AG58" s="49">
        <v>2803342.2947602803</v>
      </c>
      <c r="AI58" s="8">
        <v>2004</v>
      </c>
      <c r="AJ58" s="49">
        <v>0</v>
      </c>
      <c r="AK58" s="49">
        <v>0</v>
      </c>
      <c r="AL58" s="49">
        <v>840.52287251249754</v>
      </c>
      <c r="AM58" s="49">
        <v>62033.359107213771</v>
      </c>
      <c r="AN58" s="49">
        <v>19894.180396878928</v>
      </c>
      <c r="AO58" s="49">
        <v>410602.97692675208</v>
      </c>
      <c r="AP58" s="49">
        <v>15126.929728980838</v>
      </c>
      <c r="AQ58" s="49">
        <v>53174.719108110978</v>
      </c>
      <c r="AR58" s="49">
        <v>71112.356953321811</v>
      </c>
      <c r="AS58" s="49">
        <v>24475.802606053188</v>
      </c>
      <c r="AT58" s="49">
        <v>22345.36569940524</v>
      </c>
      <c r="AU58" s="49">
        <v>23620.504359367493</v>
      </c>
      <c r="AV58" s="49">
        <v>63809.49684743485</v>
      </c>
      <c r="AW58" s="49">
        <v>4759.3398404129894</v>
      </c>
      <c r="AX58" s="49">
        <v>771795.55444644461</v>
      </c>
      <c r="AZ58" s="49">
        <f t="shared" si="1"/>
        <v>899.74554520226934</v>
      </c>
      <c r="BA58" s="49">
        <f t="shared" si="2"/>
        <v>2803.3422947602803</v>
      </c>
      <c r="BB58" s="49">
        <f t="shared" si="3"/>
        <v>771.79555444644461</v>
      </c>
      <c r="BC58" s="56">
        <f t="shared" si="4"/>
        <v>4474.8833944089947</v>
      </c>
      <c r="BD58" s="8"/>
      <c r="BE58" s="8"/>
      <c r="BF58" s="8"/>
      <c r="BG58" s="8"/>
      <c r="BH58" s="8"/>
      <c r="BI58" s="8"/>
      <c r="BJ58" s="8"/>
      <c r="BK58" s="8"/>
      <c r="BL58" s="8"/>
    </row>
    <row r="59" spans="1:64">
      <c r="A59" s="8">
        <v>2005</v>
      </c>
      <c r="B59" s="49">
        <v>0</v>
      </c>
      <c r="C59" s="49">
        <v>24772.631949703216</v>
      </c>
      <c r="D59" s="49">
        <v>320302.69242072554</v>
      </c>
      <c r="E59" s="49">
        <v>51629.603706297712</v>
      </c>
      <c r="F59" s="49">
        <v>188818.28952815023</v>
      </c>
      <c r="G59" s="49">
        <v>5598.1723329709657</v>
      </c>
      <c r="H59" s="49">
        <v>36873.557198791517</v>
      </c>
      <c r="I59" s="49">
        <v>74858.894549038523</v>
      </c>
      <c r="J59" s="49">
        <v>14865.35402577726</v>
      </c>
      <c r="K59" s="49">
        <v>165895.42249040329</v>
      </c>
      <c r="L59" s="49">
        <v>241100.85851063888</v>
      </c>
      <c r="M59" s="49">
        <v>44882.265522276837</v>
      </c>
      <c r="N59" s="49">
        <v>65538.153318685159</v>
      </c>
      <c r="O59" s="49">
        <v>5368.7422210574359</v>
      </c>
      <c r="P59" s="49">
        <f t="shared" si="0"/>
        <v>1240504.6377745166</v>
      </c>
      <c r="R59" s="8">
        <v>2005</v>
      </c>
      <c r="S59" s="49">
        <v>496.00950654767894</v>
      </c>
      <c r="T59" s="49">
        <v>1390084.6112877571</v>
      </c>
      <c r="U59" s="49">
        <v>243040.17519153663</v>
      </c>
      <c r="V59" s="49">
        <v>63153.020311443252</v>
      </c>
      <c r="W59" s="49">
        <v>95267.242555917735</v>
      </c>
      <c r="X59" s="49">
        <v>200355.45167015286</v>
      </c>
      <c r="Y59" s="49">
        <v>41718.759203624439</v>
      </c>
      <c r="Z59" s="49">
        <v>15339.120023128067</v>
      </c>
      <c r="AA59" s="49">
        <v>10475.810393810612</v>
      </c>
      <c r="AB59" s="49">
        <v>46704.299552306598</v>
      </c>
      <c r="AC59" s="49">
        <v>271233.5708624922</v>
      </c>
      <c r="AD59" s="49">
        <v>64882.268664247982</v>
      </c>
      <c r="AE59" s="49">
        <v>163498.28414807731</v>
      </c>
      <c r="AF59" s="49">
        <v>30910.813403682547</v>
      </c>
      <c r="AG59" s="49">
        <v>2637159.4367747242</v>
      </c>
      <c r="AI59" s="8">
        <v>2005</v>
      </c>
      <c r="AJ59" s="49">
        <v>0</v>
      </c>
      <c r="AK59" s="49">
        <v>0</v>
      </c>
      <c r="AL59" s="49">
        <v>5885.3503628887574</v>
      </c>
      <c r="AM59" s="49">
        <v>80150.470074246507</v>
      </c>
      <c r="AN59" s="49">
        <v>23924.577335516427</v>
      </c>
      <c r="AO59" s="49">
        <v>369417.78571035119</v>
      </c>
      <c r="AP59" s="49">
        <v>17540.43331350767</v>
      </c>
      <c r="AQ59" s="49">
        <v>39337.398181176693</v>
      </c>
      <c r="AR59" s="49">
        <v>70930.93076020162</v>
      </c>
      <c r="AS59" s="49">
        <v>24429.934610626391</v>
      </c>
      <c r="AT59" s="49">
        <v>15469.923873484939</v>
      </c>
      <c r="AU59" s="49">
        <v>16057.68610936301</v>
      </c>
      <c r="AV59" s="49">
        <v>57320.426165348224</v>
      </c>
      <c r="AW59" s="49">
        <v>1571.7218335748075</v>
      </c>
      <c r="AX59" s="49">
        <v>722036.63833028637</v>
      </c>
      <c r="AZ59" s="49">
        <f t="shared" si="1"/>
        <v>1240.5046377745166</v>
      </c>
      <c r="BA59" s="49">
        <f t="shared" si="2"/>
        <v>2637.1594367747243</v>
      </c>
      <c r="BB59" s="49">
        <f t="shared" si="3"/>
        <v>722.03663833028634</v>
      </c>
      <c r="BC59" s="56">
        <f t="shared" si="4"/>
        <v>4599.7007128795276</v>
      </c>
      <c r="BD59" s="8"/>
      <c r="BE59" s="8"/>
      <c r="BF59" s="8"/>
      <c r="BG59" s="8"/>
      <c r="BH59" s="8"/>
      <c r="BI59" s="8"/>
      <c r="BJ59" s="8"/>
      <c r="BK59" s="8"/>
      <c r="BL59" s="8"/>
    </row>
    <row r="60" spans="1:64">
      <c r="A60" s="8">
        <v>2006</v>
      </c>
      <c r="B60" s="49">
        <v>0</v>
      </c>
      <c r="C60" s="49">
        <v>13576.590320250531</v>
      </c>
      <c r="D60" s="49">
        <v>270461.71646816051</v>
      </c>
      <c r="E60" s="49">
        <v>143594.41690530366</v>
      </c>
      <c r="F60" s="49">
        <v>59760.282991475135</v>
      </c>
      <c r="G60" s="49">
        <v>8670.0995372490215</v>
      </c>
      <c r="H60" s="49">
        <v>18994.722359231506</v>
      </c>
      <c r="I60" s="49">
        <v>88804.217211713956</v>
      </c>
      <c r="J60" s="49">
        <v>7128.9960013266364</v>
      </c>
      <c r="K60" s="49">
        <v>61995.982505285021</v>
      </c>
      <c r="L60" s="49">
        <v>96224.008563521813</v>
      </c>
      <c r="M60" s="49">
        <v>7851.0495996298432</v>
      </c>
      <c r="N60" s="49">
        <v>3144.3110463167973</v>
      </c>
      <c r="O60" s="49">
        <v>0</v>
      </c>
      <c r="P60" s="49">
        <f t="shared" si="0"/>
        <v>780206.39350946434</v>
      </c>
      <c r="R60" s="8">
        <v>2006</v>
      </c>
      <c r="S60" s="49">
        <v>364.36575450534986</v>
      </c>
      <c r="T60" s="49">
        <v>1311031.5212557658</v>
      </c>
      <c r="U60" s="49">
        <v>428502.16796356498</v>
      </c>
      <c r="V60" s="49">
        <v>106371.92278692531</v>
      </c>
      <c r="W60" s="49">
        <v>90530.013826842202</v>
      </c>
      <c r="X60" s="49">
        <v>164521.23361020096</v>
      </c>
      <c r="Y60" s="49">
        <v>50948.849107283226</v>
      </c>
      <c r="Z60" s="49">
        <v>36637.367158550922</v>
      </c>
      <c r="AA60" s="49">
        <v>10554.566995971774</v>
      </c>
      <c r="AB60" s="49">
        <v>48389.889532036534</v>
      </c>
      <c r="AC60" s="49">
        <v>330796.65637244872</v>
      </c>
      <c r="AD60" s="49">
        <v>69080.694468488859</v>
      </c>
      <c r="AE60" s="49">
        <v>146613.67076795374</v>
      </c>
      <c r="AF60" s="49">
        <v>67372.695730587147</v>
      </c>
      <c r="AG60" s="49">
        <v>2861715.6153311254</v>
      </c>
      <c r="AI60" s="8">
        <v>2006</v>
      </c>
      <c r="AJ60" s="49">
        <v>0</v>
      </c>
      <c r="AK60" s="49">
        <v>266.64768094676754</v>
      </c>
      <c r="AL60" s="49">
        <v>6631.9011318994335</v>
      </c>
      <c r="AM60" s="49">
        <v>76793.198651449959</v>
      </c>
      <c r="AN60" s="49">
        <v>28008.40875981034</v>
      </c>
      <c r="AO60" s="49">
        <v>344384.57338857488</v>
      </c>
      <c r="AP60" s="49">
        <v>17731.376035878784</v>
      </c>
      <c r="AQ60" s="49">
        <v>20153.980298532901</v>
      </c>
      <c r="AR60" s="49">
        <v>42013.109713960141</v>
      </c>
      <c r="AS60" s="49">
        <v>21936.671790218617</v>
      </c>
      <c r="AT60" s="49">
        <v>16298.781731530678</v>
      </c>
      <c r="AU60" s="49">
        <v>28460.151823889602</v>
      </c>
      <c r="AV60" s="49">
        <v>97595.398527820871</v>
      </c>
      <c r="AW60" s="49">
        <v>4272.5864437686369</v>
      </c>
      <c r="AX60" s="49">
        <v>704546.7859782814</v>
      </c>
      <c r="AZ60" s="49">
        <f t="shared" si="1"/>
        <v>780.20639350946431</v>
      </c>
      <c r="BA60" s="49">
        <f t="shared" si="2"/>
        <v>2861.7156153311253</v>
      </c>
      <c r="BB60" s="49">
        <f t="shared" si="3"/>
        <v>704.54678597828138</v>
      </c>
      <c r="BC60" s="56">
        <f t="shared" si="4"/>
        <v>4346.4687948188712</v>
      </c>
      <c r="BD60" s="8"/>
      <c r="BE60" s="8"/>
      <c r="BF60" s="8"/>
      <c r="BG60" s="8"/>
      <c r="BH60" s="8"/>
      <c r="BI60" s="8"/>
      <c r="BJ60" s="8"/>
      <c r="BK60" s="8"/>
      <c r="BL60" s="8"/>
    </row>
    <row r="61" spans="1:64">
      <c r="A61" s="8">
        <v>2007</v>
      </c>
      <c r="B61" s="49">
        <v>0</v>
      </c>
      <c r="C61" s="49">
        <v>36307.938877711204</v>
      </c>
      <c r="D61" s="49">
        <v>413420.53819783789</v>
      </c>
      <c r="E61" s="49">
        <v>33249.173738189311</v>
      </c>
      <c r="F61" s="49">
        <v>211045.73305599287</v>
      </c>
      <c r="G61" s="49">
        <v>353.84713580593154</v>
      </c>
      <c r="H61" s="49">
        <v>30519.856251005171</v>
      </c>
      <c r="I61" s="49">
        <v>60242.065726154411</v>
      </c>
      <c r="J61" s="49">
        <v>4351.2153206716339</v>
      </c>
      <c r="K61" s="49">
        <v>148548.64704110892</v>
      </c>
      <c r="L61" s="49">
        <v>204760.8699907249</v>
      </c>
      <c r="M61" s="49">
        <v>29642.822096237982</v>
      </c>
      <c r="N61" s="49">
        <v>31251.998622470837</v>
      </c>
      <c r="O61" s="49">
        <v>7731.753442799999</v>
      </c>
      <c r="P61" s="49">
        <f t="shared" si="0"/>
        <v>1211426.4594967109</v>
      </c>
      <c r="R61" s="8">
        <v>2007</v>
      </c>
      <c r="S61" s="49">
        <v>338.36894640304973</v>
      </c>
      <c r="T61" s="49">
        <v>1124924.2630394143</v>
      </c>
      <c r="U61" s="49">
        <v>429461.92929191201</v>
      </c>
      <c r="V61" s="49">
        <v>83826.400660064013</v>
      </c>
      <c r="W61" s="49">
        <v>88825.227101046301</v>
      </c>
      <c r="X61" s="49">
        <v>154691.48025438029</v>
      </c>
      <c r="Y61" s="49">
        <v>45331.25713176815</v>
      </c>
      <c r="Z61" s="49">
        <v>17354.092558618671</v>
      </c>
      <c r="AA61" s="49">
        <v>9694.8810899040054</v>
      </c>
      <c r="AB61" s="49">
        <v>65254.920735800275</v>
      </c>
      <c r="AC61" s="49">
        <v>229381.1153468854</v>
      </c>
      <c r="AD61" s="49">
        <v>44751.989597062733</v>
      </c>
      <c r="AE61" s="49">
        <v>102477.9100505783</v>
      </c>
      <c r="AF61" s="49">
        <v>50459.415145960316</v>
      </c>
      <c r="AG61" s="49">
        <v>2446773.2509497977</v>
      </c>
      <c r="AI61" s="8">
        <v>2007</v>
      </c>
      <c r="AJ61" s="49">
        <v>0</v>
      </c>
      <c r="AK61" s="49">
        <v>0</v>
      </c>
      <c r="AL61" s="49">
        <v>3592.1448688554315</v>
      </c>
      <c r="AM61" s="49">
        <v>117705.68946751968</v>
      </c>
      <c r="AN61" s="49">
        <v>32966.998749461069</v>
      </c>
      <c r="AO61" s="49">
        <v>359832.33084258024</v>
      </c>
      <c r="AP61" s="49">
        <v>16122.484828395414</v>
      </c>
      <c r="AQ61" s="49">
        <v>26509.230152492928</v>
      </c>
      <c r="AR61" s="49">
        <v>50021.546979379978</v>
      </c>
      <c r="AS61" s="49">
        <v>25793.108973227983</v>
      </c>
      <c r="AT61" s="49">
        <v>18675.003670056209</v>
      </c>
      <c r="AU61" s="49">
        <v>21095.473024319479</v>
      </c>
      <c r="AV61" s="49">
        <v>14076.266172883405</v>
      </c>
      <c r="AW61" s="49">
        <v>1015.3489169066866</v>
      </c>
      <c r="AX61" s="49">
        <v>687405.62664607854</v>
      </c>
      <c r="AZ61" s="49">
        <f t="shared" si="1"/>
        <v>1211.426459496711</v>
      </c>
      <c r="BA61" s="49">
        <f t="shared" si="2"/>
        <v>2446.7732509497978</v>
      </c>
      <c r="BB61" s="49">
        <f t="shared" si="3"/>
        <v>687.40562664607853</v>
      </c>
      <c r="BC61" s="56">
        <f t="shared" si="4"/>
        <v>4345.6053370925874</v>
      </c>
      <c r="BD61" s="8"/>
      <c r="BE61" s="8"/>
      <c r="BF61" s="8"/>
      <c r="BG61" s="8"/>
      <c r="BH61" s="8"/>
      <c r="BI61" s="8"/>
      <c r="BJ61" s="8"/>
      <c r="BK61" s="8"/>
      <c r="BL61" s="8"/>
    </row>
    <row r="62" spans="1:64">
      <c r="A62" s="8">
        <v>2008</v>
      </c>
      <c r="B62" s="49">
        <v>0</v>
      </c>
      <c r="C62" s="49">
        <v>17021.007362649587</v>
      </c>
      <c r="D62" s="49">
        <v>259423.30552896854</v>
      </c>
      <c r="E62" s="49">
        <v>181069.3294408959</v>
      </c>
      <c r="F62" s="49">
        <v>26486.548192134178</v>
      </c>
      <c r="G62" s="49">
        <v>8342.0043055117894</v>
      </c>
      <c r="H62" s="49">
        <v>43374.700004453101</v>
      </c>
      <c r="I62" s="49">
        <v>27502.137979033669</v>
      </c>
      <c r="J62" s="49">
        <v>2682.7965954323877</v>
      </c>
      <c r="K62" s="49">
        <v>98508.393339257906</v>
      </c>
      <c r="L62" s="49">
        <v>93846.949427093117</v>
      </c>
      <c r="M62" s="49">
        <v>7572.5467942124988</v>
      </c>
      <c r="N62" s="49">
        <v>2571.9554684024024</v>
      </c>
      <c r="O62" s="49">
        <v>89.913043478260889</v>
      </c>
      <c r="P62" s="49">
        <f t="shared" si="0"/>
        <v>768491.58748152328</v>
      </c>
      <c r="R62" s="8">
        <v>2008</v>
      </c>
      <c r="S62" s="49">
        <v>746.8482314173574</v>
      </c>
      <c r="T62" s="49">
        <v>906471.98650554812</v>
      </c>
      <c r="U62" s="49">
        <v>498795.25028845324</v>
      </c>
      <c r="V62" s="49">
        <v>74385.139511233501</v>
      </c>
      <c r="W62" s="49">
        <v>96534.586146549744</v>
      </c>
      <c r="X62" s="49">
        <v>139469.88339124245</v>
      </c>
      <c r="Y62" s="49">
        <v>41717.848637270828</v>
      </c>
      <c r="Z62" s="49">
        <v>21165.98844807881</v>
      </c>
      <c r="AA62" s="49">
        <v>10272.035125987477</v>
      </c>
      <c r="AB62" s="49">
        <v>91536.253075458764</v>
      </c>
      <c r="AC62" s="49">
        <v>216521.74736700274</v>
      </c>
      <c r="AD62" s="49">
        <v>23583.540471563887</v>
      </c>
      <c r="AE62" s="49">
        <v>86428.427942014823</v>
      </c>
      <c r="AF62" s="49">
        <v>30808.87648644788</v>
      </c>
      <c r="AG62" s="49">
        <v>2238438.4116282696</v>
      </c>
      <c r="AI62" s="8">
        <v>2008</v>
      </c>
      <c r="AJ62" s="49">
        <v>0</v>
      </c>
      <c r="AK62" s="49">
        <v>165.89760103700365</v>
      </c>
      <c r="AL62" s="49">
        <v>3244.513300201017</v>
      </c>
      <c r="AM62" s="49">
        <v>85218.049326976703</v>
      </c>
      <c r="AN62" s="49">
        <v>32054.455618767781</v>
      </c>
      <c r="AO62" s="49">
        <v>338621.82213456876</v>
      </c>
      <c r="AP62" s="49">
        <v>12091.036988390808</v>
      </c>
      <c r="AQ62" s="49">
        <v>21895.419310731766</v>
      </c>
      <c r="AR62" s="49">
        <v>39496.909918551835</v>
      </c>
      <c r="AS62" s="49">
        <v>10084.918725519876</v>
      </c>
      <c r="AT62" s="49">
        <v>8640.1348309981768</v>
      </c>
      <c r="AU62" s="49">
        <v>20916.788071869672</v>
      </c>
      <c r="AV62" s="49">
        <v>16714.588004561992</v>
      </c>
      <c r="AW62" s="49">
        <v>2377.0469180968289</v>
      </c>
      <c r="AX62" s="49">
        <v>591521.58075027214</v>
      </c>
      <c r="AZ62" s="49">
        <f t="shared" si="1"/>
        <v>768.49158748152331</v>
      </c>
      <c r="BA62" s="49">
        <f t="shared" si="2"/>
        <v>2238.4384116282695</v>
      </c>
      <c r="BB62" s="49">
        <f t="shared" si="3"/>
        <v>591.52158075027216</v>
      </c>
      <c r="BC62" s="56">
        <f t="shared" si="4"/>
        <v>3598.4515798600651</v>
      </c>
      <c r="BD62" s="8"/>
      <c r="BE62" s="8"/>
      <c r="BF62" s="8"/>
      <c r="BG62" s="8"/>
      <c r="BH62" s="8"/>
      <c r="BI62" s="8"/>
      <c r="BJ62" s="8"/>
      <c r="BK62" s="8"/>
      <c r="BL62" s="8"/>
    </row>
    <row r="63" spans="1:64">
      <c r="A63" s="8">
        <v>2009</v>
      </c>
      <c r="B63" s="49">
        <v>0</v>
      </c>
      <c r="C63" s="49">
        <v>28098.552863490488</v>
      </c>
      <c r="D63" s="49">
        <v>528053.07273212948</v>
      </c>
      <c r="E63" s="49">
        <v>10593.934733435071</v>
      </c>
      <c r="F63" s="49">
        <v>404728.12758006051</v>
      </c>
      <c r="G63" s="49">
        <v>319.3909439748175</v>
      </c>
      <c r="H63" s="49">
        <v>26807.503709312459</v>
      </c>
      <c r="I63" s="49">
        <v>64560.734331999229</v>
      </c>
      <c r="J63" s="49">
        <v>5290.3005878785889</v>
      </c>
      <c r="K63" s="49">
        <v>47129.347412874464</v>
      </c>
      <c r="L63" s="49">
        <v>142596.78678776629</v>
      </c>
      <c r="M63" s="49">
        <v>48732.394912000949</v>
      </c>
      <c r="N63" s="49">
        <v>20471.372417475366</v>
      </c>
      <c r="O63" s="49">
        <v>23783.429659246722</v>
      </c>
      <c r="P63" s="49">
        <f t="shared" si="0"/>
        <v>1351164.9486716443</v>
      </c>
      <c r="R63" s="8">
        <v>2009</v>
      </c>
      <c r="S63" s="49">
        <v>1374.3353465904809</v>
      </c>
      <c r="T63" s="49">
        <v>1151194.8148838708</v>
      </c>
      <c r="U63" s="49">
        <v>799550.96744651266</v>
      </c>
      <c r="V63" s="49">
        <v>61504.725155006381</v>
      </c>
      <c r="W63" s="49">
        <v>87569.625294016572</v>
      </c>
      <c r="X63" s="49">
        <v>126325.90923582274</v>
      </c>
      <c r="Y63" s="49">
        <v>52855.798098799583</v>
      </c>
      <c r="Z63" s="49">
        <v>22573.871483058741</v>
      </c>
      <c r="AA63" s="49">
        <v>10575.741378008564</v>
      </c>
      <c r="AB63" s="49">
        <v>60599.125779303555</v>
      </c>
      <c r="AC63" s="49">
        <v>192921.36125351608</v>
      </c>
      <c r="AD63" s="49">
        <v>37132.172466320531</v>
      </c>
      <c r="AE63" s="49">
        <v>98451.706463395196</v>
      </c>
      <c r="AF63" s="49">
        <v>21393.144895396897</v>
      </c>
      <c r="AG63" s="49">
        <v>2724023.2991796187</v>
      </c>
      <c r="AI63" s="8">
        <v>2009</v>
      </c>
      <c r="AJ63" s="49">
        <v>0</v>
      </c>
      <c r="AK63" s="49">
        <v>0</v>
      </c>
      <c r="AL63" s="49">
        <v>2933.8344966348204</v>
      </c>
      <c r="AM63" s="49">
        <v>68763.017981632904</v>
      </c>
      <c r="AN63" s="49">
        <v>45056.980124000453</v>
      </c>
      <c r="AO63" s="49">
        <v>358775.43165964069</v>
      </c>
      <c r="AP63" s="49">
        <v>18398.557618557712</v>
      </c>
      <c r="AQ63" s="49">
        <v>23281.802891043186</v>
      </c>
      <c r="AR63" s="49">
        <v>39251.828862626862</v>
      </c>
      <c r="AS63" s="49">
        <v>15076.651169924549</v>
      </c>
      <c r="AT63" s="49">
        <v>11454.962687240699</v>
      </c>
      <c r="AU63" s="49">
        <v>14738.791542056335</v>
      </c>
      <c r="AV63" s="49">
        <v>15498.697713935755</v>
      </c>
      <c r="AW63" s="49">
        <v>1160.8610782678609</v>
      </c>
      <c r="AX63" s="49">
        <v>614391.41782556183</v>
      </c>
      <c r="AZ63" s="49">
        <f t="shared" si="1"/>
        <v>1351.1649486716444</v>
      </c>
      <c r="BA63" s="49">
        <f t="shared" si="2"/>
        <v>2724.0232991796188</v>
      </c>
      <c r="BB63" s="49">
        <f t="shared" si="3"/>
        <v>614.3914178255618</v>
      </c>
      <c r="BC63" s="56">
        <f t="shared" si="4"/>
        <v>4689.5796656768243</v>
      </c>
      <c r="BD63" s="8"/>
      <c r="BE63" s="8"/>
      <c r="BF63" s="8"/>
      <c r="BG63" s="8"/>
      <c r="BH63" s="8"/>
      <c r="BI63" s="8"/>
      <c r="BJ63" s="8"/>
      <c r="BK63" s="8"/>
      <c r="BL63" s="8"/>
    </row>
    <row r="64" spans="1:64">
      <c r="A64" s="8">
        <v>2010</v>
      </c>
      <c r="B64" s="49">
        <v>0</v>
      </c>
      <c r="C64" s="49">
        <v>20204.414428365006</v>
      </c>
      <c r="D64" s="49">
        <v>261736.6380973768</v>
      </c>
      <c r="E64" s="49">
        <v>258515.94827429845</v>
      </c>
      <c r="F64" s="49">
        <v>30453.843785842444</v>
      </c>
      <c r="G64" s="49">
        <v>10656.34904353435</v>
      </c>
      <c r="H64" s="49">
        <v>6111.9153292800693</v>
      </c>
      <c r="I64" s="49">
        <v>30388.480681258741</v>
      </c>
      <c r="J64" s="49">
        <v>1471.9098807365644</v>
      </c>
      <c r="K64" s="49">
        <v>177171.03682321651</v>
      </c>
      <c r="L64" s="49">
        <v>143497.78729400938</v>
      </c>
      <c r="M64" s="49">
        <v>15698.965798422021</v>
      </c>
      <c r="N64" s="49">
        <v>4932.2285821773821</v>
      </c>
      <c r="O64" s="49">
        <v>131.70192929817671</v>
      </c>
      <c r="P64" s="49">
        <f t="shared" si="0"/>
        <v>960971.21994781599</v>
      </c>
      <c r="R64" s="8">
        <v>2010</v>
      </c>
      <c r="S64" s="49">
        <v>1276.6168972412129</v>
      </c>
      <c r="T64" s="49">
        <v>899444.43068400118</v>
      </c>
      <c r="U64" s="49">
        <v>820817.79269437271</v>
      </c>
      <c r="V64" s="49">
        <v>101986.06868358119</v>
      </c>
      <c r="W64" s="49">
        <v>83167.965115014711</v>
      </c>
      <c r="X64" s="49">
        <v>157066.23158914837</v>
      </c>
      <c r="Y64" s="49">
        <v>27024.882630975295</v>
      </c>
      <c r="Z64" s="49">
        <v>17740.561916981755</v>
      </c>
      <c r="AA64" s="49">
        <v>13030.932117233286</v>
      </c>
      <c r="AB64" s="49">
        <v>78814.175917996283</v>
      </c>
      <c r="AC64" s="49">
        <v>232831.07689980892</v>
      </c>
      <c r="AD64" s="49">
        <v>22238.667979635004</v>
      </c>
      <c r="AE64" s="49">
        <v>65468.698211538256</v>
      </c>
      <c r="AF64" s="49">
        <v>30290.2274098698</v>
      </c>
      <c r="AG64" s="49">
        <v>2551198.3287473968</v>
      </c>
      <c r="AI64" s="8">
        <v>2010</v>
      </c>
      <c r="AJ64" s="49">
        <v>0</v>
      </c>
      <c r="AK64" s="49">
        <v>0</v>
      </c>
      <c r="AL64" s="49">
        <v>3596.1565152443977</v>
      </c>
      <c r="AM64" s="49">
        <v>69621.23964763635</v>
      </c>
      <c r="AN64" s="49">
        <v>43176.954636361872</v>
      </c>
      <c r="AO64" s="49">
        <v>330727.67445874104</v>
      </c>
      <c r="AP64" s="49">
        <v>19513.965320138876</v>
      </c>
      <c r="AQ64" s="49">
        <v>20486.499262549896</v>
      </c>
      <c r="AR64" s="49">
        <v>44468.318427998915</v>
      </c>
      <c r="AS64" s="49">
        <v>24209.77025693149</v>
      </c>
      <c r="AT64" s="49">
        <v>9716.5610568207867</v>
      </c>
      <c r="AU64" s="49">
        <v>14487.966446809349</v>
      </c>
      <c r="AV64" s="49">
        <v>248042.94578319858</v>
      </c>
      <c r="AW64" s="49">
        <v>4756.2497194988755</v>
      </c>
      <c r="AX64" s="49">
        <v>832804.30153193057</v>
      </c>
      <c r="AZ64" s="49">
        <f t="shared" si="1"/>
        <v>960.97121994781594</v>
      </c>
      <c r="BA64" s="49">
        <f t="shared" si="2"/>
        <v>2551.1983287473968</v>
      </c>
      <c r="BB64" s="49">
        <f t="shared" si="3"/>
        <v>832.80430153193061</v>
      </c>
      <c r="BC64" s="56">
        <f t="shared" si="4"/>
        <v>4344.9738502271439</v>
      </c>
    </row>
    <row r="65" spans="1:65">
      <c r="A65" s="8">
        <v>2011</v>
      </c>
      <c r="B65" s="49">
        <v>0</v>
      </c>
      <c r="C65" s="49">
        <v>13973.40142989229</v>
      </c>
      <c r="D65" s="49">
        <v>378382.41050179471</v>
      </c>
      <c r="E65" s="49">
        <v>10886.741712361083</v>
      </c>
      <c r="F65" s="49">
        <v>405079.7740084586</v>
      </c>
      <c r="G65" s="49">
        <v>313.75646711211192</v>
      </c>
      <c r="H65" s="49">
        <v>19430.20814847713</v>
      </c>
      <c r="I65" s="49">
        <v>37774.339180128831</v>
      </c>
      <c r="J65" s="49">
        <v>1510.1898888700168</v>
      </c>
      <c r="K65" s="49">
        <v>85261.083617697674</v>
      </c>
      <c r="L65" s="49">
        <v>244958.54570366303</v>
      </c>
      <c r="M65" s="49">
        <v>11481.787670156113</v>
      </c>
      <c r="N65" s="49">
        <v>63998.694071383557</v>
      </c>
      <c r="O65" s="49">
        <v>15281.293744492938</v>
      </c>
      <c r="P65" s="49">
        <f t="shared" si="0"/>
        <v>1288332.2261444882</v>
      </c>
      <c r="R65" s="8">
        <v>2011</v>
      </c>
      <c r="S65" s="49">
        <v>741.15964232832152</v>
      </c>
      <c r="T65" s="49">
        <v>753487.25071790128</v>
      </c>
      <c r="U65" s="49">
        <v>583714.14982207073</v>
      </c>
      <c r="V65" s="49">
        <v>107059.98572888027</v>
      </c>
      <c r="W65" s="49">
        <v>68867.705702134394</v>
      </c>
      <c r="X65" s="49">
        <v>179453.923756164</v>
      </c>
      <c r="Y65" s="49">
        <v>41916.985287475814</v>
      </c>
      <c r="Z65" s="49">
        <v>22888.938758960016</v>
      </c>
      <c r="AA65" s="49">
        <v>11565.114250088136</v>
      </c>
      <c r="AB65" s="49">
        <v>43925.639449937102</v>
      </c>
      <c r="AC65" s="49">
        <v>233252.52035954467</v>
      </c>
      <c r="AD65" s="49">
        <v>49062.954104830962</v>
      </c>
      <c r="AE65" s="49">
        <v>173398.15228519449</v>
      </c>
      <c r="AF65" s="49">
        <v>31248.233204179156</v>
      </c>
      <c r="AG65" s="49">
        <v>2300582.7130696895</v>
      </c>
      <c r="AI65" s="8">
        <v>2011</v>
      </c>
      <c r="AJ65" s="49">
        <v>0</v>
      </c>
      <c r="AK65" s="49">
        <v>0</v>
      </c>
      <c r="AL65" s="49">
        <v>4780.5749538578957</v>
      </c>
      <c r="AM65" s="49">
        <v>79415.528757643653</v>
      </c>
      <c r="AN65" s="49">
        <v>37920.535698818174</v>
      </c>
      <c r="AO65" s="49">
        <v>277436.53646073741</v>
      </c>
      <c r="AP65" s="49">
        <v>33434.806480831496</v>
      </c>
      <c r="AQ65" s="49">
        <v>27747.202115457083</v>
      </c>
      <c r="AR65" s="49">
        <v>77490.030198834749</v>
      </c>
      <c r="AS65" s="49">
        <v>37111.931766608883</v>
      </c>
      <c r="AT65" s="49">
        <v>13938.235423288985</v>
      </c>
      <c r="AU65" s="49">
        <v>28090.781455994071</v>
      </c>
      <c r="AV65" s="49">
        <v>49493.925224965031</v>
      </c>
      <c r="AW65" s="49">
        <v>2537.4741755993205</v>
      </c>
      <c r="AX65" s="49">
        <v>669397.56271263689</v>
      </c>
      <c r="AZ65" s="49">
        <f t="shared" si="1"/>
        <v>1288.3322261444882</v>
      </c>
      <c r="BA65" s="49">
        <f t="shared" si="2"/>
        <v>2300.5827130696894</v>
      </c>
      <c r="BB65" s="49">
        <f t="shared" si="3"/>
        <v>669.39756271263684</v>
      </c>
      <c r="BC65" s="56">
        <f t="shared" si="4"/>
        <v>4258.3125019268145</v>
      </c>
    </row>
    <row r="66" spans="1:65">
      <c r="A66" s="8">
        <v>2012</v>
      </c>
      <c r="B66" s="49">
        <v>0</v>
      </c>
      <c r="C66" s="49">
        <v>5624.2477889356833</v>
      </c>
      <c r="D66" s="49">
        <v>283964.69078737934</v>
      </c>
      <c r="E66" s="49">
        <v>315460.02106124675</v>
      </c>
      <c r="F66" s="49">
        <v>45156.031342801201</v>
      </c>
      <c r="G66" s="49">
        <v>8696.1423266204802</v>
      </c>
      <c r="H66" s="49">
        <v>4117.031224628342</v>
      </c>
      <c r="I66" s="49">
        <v>55835.211172207295</v>
      </c>
      <c r="J66" s="49">
        <v>3617.7709726046442</v>
      </c>
      <c r="K66" s="49">
        <v>75806.557747986168</v>
      </c>
      <c r="L66" s="49">
        <v>112547.47944432881</v>
      </c>
      <c r="M66" s="49">
        <v>14873.264314741988</v>
      </c>
      <c r="N66" s="49">
        <v>7006.4007202142056</v>
      </c>
      <c r="O66" s="49">
        <v>78.014371257485024</v>
      </c>
      <c r="P66" s="49">
        <f t="shared" si="0"/>
        <v>932782.8632749524</v>
      </c>
      <c r="R66" s="8">
        <v>2012</v>
      </c>
      <c r="S66" s="49">
        <v>579.29634598435587</v>
      </c>
      <c r="T66" s="49">
        <v>704360.62828463071</v>
      </c>
      <c r="U66" s="49">
        <v>679790.22410305555</v>
      </c>
      <c r="V66" s="49">
        <v>130766.48670719001</v>
      </c>
      <c r="W66" s="49">
        <v>94622.772430610697</v>
      </c>
      <c r="X66" s="49">
        <v>196342.92744669862</v>
      </c>
      <c r="Y66" s="49">
        <v>23800.418552554213</v>
      </c>
      <c r="Z66" s="49">
        <v>21778.93233269031</v>
      </c>
      <c r="AA66" s="49">
        <v>14616.959224199734</v>
      </c>
      <c r="AB66" s="49">
        <v>82464.386119332441</v>
      </c>
      <c r="AC66" s="49">
        <v>307257.02752922539</v>
      </c>
      <c r="AD66" s="49">
        <v>50654.334086688934</v>
      </c>
      <c r="AE66" s="49">
        <v>101009.87291446707</v>
      </c>
      <c r="AF66" s="49">
        <v>37450.597357906692</v>
      </c>
      <c r="AG66" s="49">
        <v>2445494.8634352344</v>
      </c>
      <c r="AI66" s="8">
        <v>2012</v>
      </c>
      <c r="AJ66" s="49">
        <v>0</v>
      </c>
      <c r="AK66" s="49">
        <v>0</v>
      </c>
      <c r="AL66" s="49">
        <v>3499.4367530199065</v>
      </c>
      <c r="AM66" s="49">
        <v>103204.76798239365</v>
      </c>
      <c r="AN66" s="49">
        <v>47741.674987101818</v>
      </c>
      <c r="AO66" s="49">
        <v>258566.03172816007</v>
      </c>
      <c r="AP66" s="49">
        <v>24325.724753165472</v>
      </c>
      <c r="AQ66" s="49">
        <v>28916.305960911264</v>
      </c>
      <c r="AR66" s="49">
        <v>56181.599597266053</v>
      </c>
      <c r="AS66" s="49">
        <v>39634.513754557986</v>
      </c>
      <c r="AT66" s="49">
        <v>12994.168916022845</v>
      </c>
      <c r="AU66" s="49">
        <v>26311.221703773572</v>
      </c>
      <c r="AV66" s="49">
        <v>19188.17924999358</v>
      </c>
      <c r="AW66" s="49">
        <v>5381.990970744132</v>
      </c>
      <c r="AX66" s="49">
        <v>625945.61635711044</v>
      </c>
      <c r="AZ66" s="49">
        <f t="shared" si="1"/>
        <v>932.78286327495243</v>
      </c>
      <c r="BA66" s="49">
        <f t="shared" si="2"/>
        <v>2445.4948634352345</v>
      </c>
      <c r="BB66" s="49">
        <f t="shared" si="3"/>
        <v>625.94561635711045</v>
      </c>
      <c r="BC66" s="56">
        <f t="shared" si="4"/>
        <v>4004.2233430672973</v>
      </c>
    </row>
    <row r="67" spans="1:65">
      <c r="A67" s="8">
        <v>2013</v>
      </c>
      <c r="B67" s="49">
        <v>0</v>
      </c>
      <c r="C67" s="49">
        <v>10563.073898931787</v>
      </c>
      <c r="D67" s="49">
        <v>378087.79185057199</v>
      </c>
      <c r="E67" s="49">
        <v>3966.0677287699209</v>
      </c>
      <c r="F67" s="49">
        <v>70500.38866132425</v>
      </c>
      <c r="G67" s="49">
        <v>305.96219620751327</v>
      </c>
      <c r="H67" s="49">
        <v>22296.601537168786</v>
      </c>
      <c r="I67" s="49">
        <v>59092.684003247261</v>
      </c>
      <c r="J67" s="49">
        <v>7634.9695740578536</v>
      </c>
      <c r="K67" s="49">
        <v>189107.0601990819</v>
      </c>
      <c r="L67" s="49">
        <v>326586.23395931476</v>
      </c>
      <c r="M67" s="49">
        <v>42610.208292448689</v>
      </c>
      <c r="N67" s="49">
        <v>48242.956783977424</v>
      </c>
      <c r="O67" s="49">
        <v>22961.161847909701</v>
      </c>
      <c r="P67" s="49">
        <f t="shared" si="0"/>
        <v>1181955.1605330117</v>
      </c>
      <c r="R67" s="8">
        <v>2013</v>
      </c>
      <c r="S67" s="49">
        <v>554.65241401737501</v>
      </c>
      <c r="T67" s="49">
        <v>884217.0985072304</v>
      </c>
      <c r="U67" s="49">
        <v>728609.013059141</v>
      </c>
      <c r="V67" s="49">
        <v>112628.89138208157</v>
      </c>
      <c r="W67" s="49">
        <v>132724.41744261858</v>
      </c>
      <c r="X67" s="49">
        <v>194335.29172367466</v>
      </c>
      <c r="Y67" s="49">
        <v>43985.477037757155</v>
      </c>
      <c r="Z67" s="49">
        <v>22139.973768350173</v>
      </c>
      <c r="AA67" s="49">
        <v>11956.454352203566</v>
      </c>
      <c r="AB67" s="49">
        <v>77668.053229207973</v>
      </c>
      <c r="AC67" s="49">
        <v>279507.60383838002</v>
      </c>
      <c r="AD67" s="49">
        <v>48587.819258225485</v>
      </c>
      <c r="AE67" s="49">
        <v>82649.643025938858</v>
      </c>
      <c r="AF67" s="49">
        <v>47645.943810621051</v>
      </c>
      <c r="AG67" s="49">
        <v>2667210.3328494485</v>
      </c>
      <c r="AI67" s="8">
        <v>2013</v>
      </c>
      <c r="AJ67" s="49">
        <v>0</v>
      </c>
      <c r="AK67" s="49">
        <v>0</v>
      </c>
      <c r="AL67" s="49">
        <v>3973.1164009910908</v>
      </c>
      <c r="AM67" s="49">
        <v>110342.98272983725</v>
      </c>
      <c r="AN67" s="49">
        <v>57504.063592988517</v>
      </c>
      <c r="AO67" s="49">
        <v>224483.62563685057</v>
      </c>
      <c r="AP67" s="49">
        <v>31917.883966435449</v>
      </c>
      <c r="AQ67" s="49">
        <v>32312.563603412538</v>
      </c>
      <c r="AR67" s="49">
        <v>50848.591003908092</v>
      </c>
      <c r="AS67" s="49">
        <v>27946.764789208515</v>
      </c>
      <c r="AT67" s="49">
        <v>12686.253700433139</v>
      </c>
      <c r="AU67" s="49">
        <v>12290.225325813506</v>
      </c>
      <c r="AV67" s="49">
        <v>33325.630107308723</v>
      </c>
      <c r="AW67" s="49">
        <v>3487.6311785748981</v>
      </c>
      <c r="AX67" s="49">
        <v>601119.33203576226</v>
      </c>
      <c r="AZ67" s="49">
        <f t="shared" si="1"/>
        <v>1181.9551605330116</v>
      </c>
      <c r="BA67" s="49">
        <f t="shared" si="2"/>
        <v>2667.2103328494486</v>
      </c>
      <c r="BB67" s="49">
        <f t="shared" si="3"/>
        <v>601.11933203576223</v>
      </c>
      <c r="BC67" s="56">
        <f t="shared" si="4"/>
        <v>4450.2848254182227</v>
      </c>
    </row>
    <row r="68" spans="1:65">
      <c r="A68" s="8">
        <v>2014</v>
      </c>
      <c r="B68" s="49">
        <v>0</v>
      </c>
      <c r="C68" s="49">
        <v>4071.8650788870432</v>
      </c>
      <c r="D68" s="49">
        <v>296836.37738886283</v>
      </c>
      <c r="E68" s="49">
        <v>17188.746769909176</v>
      </c>
      <c r="F68" s="49">
        <v>104762.67866692462</v>
      </c>
      <c r="G68" s="49">
        <v>9359.2922693534965</v>
      </c>
      <c r="H68" s="49">
        <v>6133.7467780656307</v>
      </c>
      <c r="I68" s="49">
        <v>29544.176639923378</v>
      </c>
      <c r="J68" s="49">
        <v>3952.0048528005013</v>
      </c>
      <c r="K68" s="49">
        <v>98785.934906662063</v>
      </c>
      <c r="L68" s="49">
        <v>163908.24526288584</v>
      </c>
      <c r="M68" s="49">
        <v>30283.790062880496</v>
      </c>
      <c r="N68" s="49">
        <v>17339.410218935674</v>
      </c>
      <c r="O68" s="49">
        <v>136.488</v>
      </c>
      <c r="P68" s="49">
        <f t="shared" si="0"/>
        <v>782302.75689609069</v>
      </c>
      <c r="R68" s="8">
        <v>2014</v>
      </c>
      <c r="S68" s="49">
        <v>574.43059284214223</v>
      </c>
      <c r="T68" s="49">
        <v>793033.07364998572</v>
      </c>
      <c r="U68" s="49">
        <v>1023521.2859625578</v>
      </c>
      <c r="V68" s="49">
        <v>154259.46073538615</v>
      </c>
      <c r="W68" s="49">
        <v>193801.34676906181</v>
      </c>
      <c r="X68" s="49">
        <v>177819.37047944948</v>
      </c>
      <c r="Y68" s="49">
        <v>22662.553432549343</v>
      </c>
      <c r="Z68" s="49">
        <v>11126.497719409628</v>
      </c>
      <c r="AA68" s="49">
        <v>10891.122342768218</v>
      </c>
      <c r="AB68" s="49">
        <v>33271.543849638198</v>
      </c>
      <c r="AC68" s="49">
        <v>166721.37215800301</v>
      </c>
      <c r="AD68" s="49">
        <v>30360.045333794715</v>
      </c>
      <c r="AE68" s="49">
        <v>112122.73439399549</v>
      </c>
      <c r="AF68" s="49">
        <v>40148.547856351652</v>
      </c>
      <c r="AG68" s="49">
        <v>2770313.3852757937</v>
      </c>
      <c r="AI68" s="8">
        <v>2014</v>
      </c>
      <c r="AJ68" s="49">
        <v>0</v>
      </c>
      <c r="AK68" s="49">
        <v>0</v>
      </c>
      <c r="AL68" s="49">
        <v>3220.6935673590951</v>
      </c>
      <c r="AM68" s="49">
        <v>90498.345750489592</v>
      </c>
      <c r="AN68" s="49">
        <v>43023.958099721865</v>
      </c>
      <c r="AO68" s="49">
        <v>339751.73223974567</v>
      </c>
      <c r="AP68" s="49">
        <v>12726.511394409648</v>
      </c>
      <c r="AQ68" s="49">
        <v>37973.222325444556</v>
      </c>
      <c r="AR68" s="49">
        <v>47806.363111410748</v>
      </c>
      <c r="AS68" s="49">
        <v>33500.443052171024</v>
      </c>
      <c r="AT68" s="49">
        <v>16731.409556731516</v>
      </c>
      <c r="AU68" s="49">
        <v>30362.414592622157</v>
      </c>
      <c r="AV68" s="49">
        <v>159293.62347465512</v>
      </c>
      <c r="AW68" s="49">
        <v>5899.7442559041774</v>
      </c>
      <c r="AX68" s="49">
        <v>820788.46142066515</v>
      </c>
      <c r="AZ68" s="49">
        <f t="shared" si="1"/>
        <v>782.30275689609073</v>
      </c>
      <c r="BA68" s="49">
        <f t="shared" si="2"/>
        <v>2770.3133852757937</v>
      </c>
      <c r="BB68" s="49">
        <f t="shared" si="3"/>
        <v>820.78846142066516</v>
      </c>
      <c r="BC68" s="56">
        <f t="shared" si="4"/>
        <v>4373.4046035925494</v>
      </c>
    </row>
    <row r="69" spans="1:65">
      <c r="A69" s="35">
        <v>2015</v>
      </c>
      <c r="B69" s="35">
        <v>0</v>
      </c>
      <c r="C69" s="53">
        <v>6486.1639600308363</v>
      </c>
      <c r="D69" s="53">
        <v>172557.62595765656</v>
      </c>
      <c r="E69" s="53">
        <v>8723.5145476797661</v>
      </c>
      <c r="F69" s="53">
        <v>338462.05340519693</v>
      </c>
      <c r="G69" s="53">
        <v>341.59048121449388</v>
      </c>
      <c r="H69" s="53">
        <v>60447.780267932008</v>
      </c>
      <c r="I69" s="53">
        <v>83456.590488515038</v>
      </c>
      <c r="J69" s="53">
        <v>27863.133457537107</v>
      </c>
      <c r="K69" s="53">
        <v>244790.00356433704</v>
      </c>
      <c r="L69" s="53">
        <v>152471.24336576095</v>
      </c>
      <c r="M69" s="53">
        <v>33996.770858069161</v>
      </c>
      <c r="N69" s="53">
        <v>35076.924379668853</v>
      </c>
      <c r="O69" s="53">
        <v>11604.463672799999</v>
      </c>
      <c r="P69" s="53">
        <f t="shared" si="0"/>
        <v>1176277.8584063989</v>
      </c>
      <c r="R69" s="31">
        <v>2015</v>
      </c>
      <c r="S69" s="53">
        <v>1715.5904405845292</v>
      </c>
      <c r="T69" s="53">
        <v>757434.4657691922</v>
      </c>
      <c r="U69" s="53">
        <v>1091159.7276210734</v>
      </c>
      <c r="V69" s="53">
        <v>171420.01512178424</v>
      </c>
      <c r="W69" s="53">
        <v>129732.86650419624</v>
      </c>
      <c r="X69" s="53">
        <v>147261.171792754</v>
      </c>
      <c r="Y69" s="53">
        <v>43003.425855627327</v>
      </c>
      <c r="Z69" s="53">
        <v>19417.291928539711</v>
      </c>
      <c r="AA69" s="53">
        <v>18742.936369496776</v>
      </c>
      <c r="AB69" s="53">
        <v>39313.829644842364</v>
      </c>
      <c r="AC69" s="53">
        <v>302195.7968626013</v>
      </c>
      <c r="AD69" s="53">
        <v>51434.929613025815</v>
      </c>
      <c r="AE69" s="53">
        <v>100921.43344934621</v>
      </c>
      <c r="AF69" s="53">
        <v>34736.62795137029</v>
      </c>
      <c r="AG69" s="53">
        <v>2908490.1089244341</v>
      </c>
      <c r="AI69" s="31">
        <v>2015</v>
      </c>
      <c r="AJ69" s="53">
        <v>0</v>
      </c>
      <c r="AK69" s="53">
        <v>0</v>
      </c>
      <c r="AL69" s="53">
        <v>4500.8320597342499</v>
      </c>
      <c r="AM69" s="53">
        <v>112601.08162168865</v>
      </c>
      <c r="AN69" s="53">
        <v>44723.284351369053</v>
      </c>
      <c r="AO69" s="53">
        <v>461270.9417617633</v>
      </c>
      <c r="AP69" s="53">
        <v>32832.304110159945</v>
      </c>
      <c r="AQ69" s="53">
        <v>33738.511379317875</v>
      </c>
      <c r="AR69" s="53">
        <v>46614.150253944681</v>
      </c>
      <c r="AS69" s="53">
        <v>31476.847064797341</v>
      </c>
      <c r="AT69" s="53">
        <v>14110.152347694133</v>
      </c>
      <c r="AU69" s="53">
        <v>10866.250330481947</v>
      </c>
      <c r="AV69" s="53">
        <v>16647.361884369398</v>
      </c>
      <c r="AW69" s="53">
        <v>3279.766744274521</v>
      </c>
      <c r="AX69" s="53">
        <v>812661.48390959506</v>
      </c>
      <c r="AZ69" s="53">
        <f t="shared" si="1"/>
        <v>1176.277858406399</v>
      </c>
      <c r="BA69" s="53">
        <f t="shared" si="2"/>
        <v>2908.490108924434</v>
      </c>
      <c r="BB69" s="53">
        <f t="shared" si="3"/>
        <v>812.66148390959506</v>
      </c>
      <c r="BC69" s="57">
        <f t="shared" si="4"/>
        <v>4897.4294512404276</v>
      </c>
    </row>
    <row r="71" spans="1:65">
      <c r="BM71" s="58"/>
    </row>
    <row r="72" spans="1:65">
      <c r="BM72" s="58"/>
    </row>
  </sheetData>
  <mergeCells count="1">
    <mergeCell ref="AZ1:BC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List of Supplem. Tables (ST) </vt:lpstr>
      <vt:lpstr>Which Dataset to Use</vt:lpstr>
      <vt:lpstr>Revision Chronology</vt:lpstr>
      <vt:lpstr>Map</vt:lpstr>
      <vt:lpstr>ST 1-4 Nat-orig ret (nos)52-15</vt:lpstr>
      <vt:lpstr>ST 5-8 Hatchery ret (nos) 52-15</vt:lpstr>
      <vt:lpstr>ST 9-12 Total ret (nos) 52-15</vt:lpstr>
      <vt:lpstr>ST 13-16 Tot ret (bioma) 52-15</vt:lpstr>
      <vt:lpstr>ST 17-20Tot biom (mat+yng)52-15</vt:lpstr>
      <vt:lpstr>ST 21-24 N Pac time series</vt:lpstr>
      <vt:lpstr>'List of Supplem. Tables (ST) '!_Hlk506471386</vt:lpstr>
      <vt:lpstr>'List of Supplem. Tables (ST) '!_Hlk506471509</vt:lpstr>
      <vt:lpstr>'List of Supplem. Tables (ST) '!_Hlk506471752</vt:lpstr>
      <vt:lpstr>'List of Supplem. Tables (ST) '!_Hlk506471813</vt:lpstr>
      <vt:lpstr>'List of Supplem. Tables (ST) '!_Hlk506471996</vt:lpstr>
      <vt:lpstr>'ST 1-4 Nat-orig ret (nos)52-15'!Print_Area</vt:lpstr>
    </vt:vector>
  </TitlesOfParts>
  <Company>Natural Resources Consultants,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Pacific Salmon Abundance and Biomass, 1925-2015</dc:title>
  <dc:creator>Greg Ruggerone</dc:creator>
  <cp:lastModifiedBy>Laura Hendee</cp:lastModifiedBy>
  <cp:lastPrinted>2010-07-09T18:01:52Z</cp:lastPrinted>
  <dcterms:created xsi:type="dcterms:W3CDTF">2010-06-30T23:32:52Z</dcterms:created>
  <dcterms:modified xsi:type="dcterms:W3CDTF">2019-03-07T17:39:46Z</dcterms:modified>
</cp:coreProperties>
</file>