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Documents/Grad School/Classes and Research/Climate-Energy-Water-Nexus/WEAP-SWITCH paper 2/Figures/"/>
    </mc:Choice>
  </mc:AlternateContent>
  <xr:revisionPtr revIDLastSave="0" documentId="8_{2B528009-3B83-F841-BDB7-D4B52FE23A90}" xr6:coauthVersionLast="47" xr6:coauthVersionMax="47" xr10:uidLastSave="{00000000-0000-0000-0000-000000000000}"/>
  <bookViews>
    <workbookView xWindow="11980" yWindow="5900" windowWidth="35300" windowHeight="16940"/>
  </bookViews>
  <sheets>
    <sheet name="Summary of Total BuildGen" sheetId="2" r:id="rId1"/>
    <sheet name="Cooling + Hydropower and Water 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31" i="2"/>
  <c r="C30" i="2"/>
  <c r="C29" i="2"/>
  <c r="C28" i="2"/>
  <c r="C27" i="2"/>
  <c r="B28" i="2"/>
  <c r="B29" i="2"/>
  <c r="B30" i="2"/>
  <c r="B31" i="2"/>
  <c r="B32" i="2"/>
  <c r="B33" i="2"/>
  <c r="B27" i="2"/>
  <c r="B23" i="2"/>
  <c r="B22" i="2"/>
  <c r="B21" i="2"/>
  <c r="B20" i="2"/>
  <c r="D19" i="2"/>
  <c r="D18" i="2"/>
  <c r="C19" i="2"/>
  <c r="B19" i="2"/>
  <c r="C18" i="2"/>
  <c r="B18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D2" i="2"/>
  <c r="C2" i="2"/>
  <c r="B2" i="2"/>
</calcChain>
</file>

<file path=xl/sharedStrings.xml><?xml version="1.0" encoding="utf-8"?>
<sst xmlns="http://schemas.openxmlformats.org/spreadsheetml/2006/main" count="357" uniqueCount="38">
  <si>
    <t>Scenario</t>
  </si>
  <si>
    <t>Baseline_Scenario</t>
  </si>
  <si>
    <t>gen_energy_source</t>
  </si>
  <si>
    <t>CumulativelDelta_BuildGen_MW</t>
  </si>
  <si>
    <t>CumulativeBuildGen_MW</t>
  </si>
  <si>
    <t>CumulativeBaselineBuildGen_MW</t>
  </si>
  <si>
    <t>TotalCumulativelDelta_BuildGen_MW</t>
  </si>
  <si>
    <t>ACCESS-1.0</t>
  </si>
  <si>
    <t>Baseline no CC</t>
  </si>
  <si>
    <t>Battery Storage</t>
  </si>
  <si>
    <t>Biomass</t>
  </si>
  <si>
    <t>Coal</t>
  </si>
  <si>
    <t>Gas</t>
  </si>
  <si>
    <t>Geothermal</t>
  </si>
  <si>
    <t>Solar</t>
  </si>
  <si>
    <t>Wind</t>
  </si>
  <si>
    <t>CCSM</t>
  </si>
  <si>
    <t>CESM1-BGC</t>
  </si>
  <si>
    <t>CESM1-CAM5</t>
  </si>
  <si>
    <t>CMCC-CM</t>
  </si>
  <si>
    <t>CMCC-CMS</t>
  </si>
  <si>
    <t>CNRM-CM5</t>
  </si>
  <si>
    <t>CanESM</t>
  </si>
  <si>
    <t>GFDL-CM3</t>
  </si>
  <si>
    <t>GFDL-ESM2M</t>
  </si>
  <si>
    <t>HadGEM2-CC</t>
  </si>
  <si>
    <t>HadGEM2-ES</t>
  </si>
  <si>
    <t>MIROC5</t>
  </si>
  <si>
    <t>MPI-ESM-LR</t>
  </si>
  <si>
    <t>bcc-csm1-1</t>
  </si>
  <si>
    <t>Max</t>
  </si>
  <si>
    <t>Min</t>
  </si>
  <si>
    <t>Max Scenario</t>
  </si>
  <si>
    <t>Min Scenario</t>
  </si>
  <si>
    <t>Max % change</t>
  </si>
  <si>
    <t>Min % change</t>
  </si>
  <si>
    <t>MaxCumulativeDelta_BuildGen_MW</t>
  </si>
  <si>
    <t>Scenario with MaxCumulativeDelta_BuildGen_MW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</si>
</sst>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33" sqref="B33"/>
    </sheetView>
  </sheetViews>
  <sheetFormatPr baseColWidth="10" defaultRowHeight="16" x14ac:dyDescent="0.2"/>
  <cols>
    <col min="1" max="1" width="17.1640625" bestFit="1" customWidth="1"/>
    <col min="2" max="2" width="31.83203125" bestFit="1" customWidth="1"/>
    <col min="3" max="3" width="43.83203125" bestFit="1" customWidth="1"/>
    <col min="4" max="4" width="29.83203125" bestFit="1" customWidth="1"/>
    <col min="5" max="5" width="33" bestFit="1" customWidth="1"/>
    <col min="6" max="6" width="12.5" bestFit="1" customWidth="1"/>
    <col min="7" max="7" width="17.1640625" bestFit="1" customWidth="1"/>
  </cols>
  <sheetData>
    <row r="1" spans="1:5" x14ac:dyDescent="0.2">
      <c r="A1" s="3" t="s">
        <v>0</v>
      </c>
      <c r="B1" s="3" t="s">
        <v>3</v>
      </c>
      <c r="C1" s="3" t="s">
        <v>4</v>
      </c>
      <c r="D1" s="3" t="s">
        <v>5</v>
      </c>
    </row>
    <row r="2" spans="1:5" x14ac:dyDescent="0.2">
      <c r="A2" t="s">
        <v>7</v>
      </c>
      <c r="B2" s="2">
        <f>SUMIFS('Cooling + Hydropower and Water '!D:D,'Cooling + Hydropower and Water '!$A:$A,'Summary of Total BuildGen'!$A2)</f>
        <v>120413.48523569499</v>
      </c>
      <c r="C2" s="2">
        <f>SUMIFS('Cooling + Hydropower and Water '!E:E,'Cooling + Hydropower and Water '!$A:$A,'Summary of Total BuildGen'!$A2)</f>
        <v>1080031.220389236</v>
      </c>
      <c r="D2" s="2">
        <f>SUMIFS('Cooling + Hydropower and Water '!F:F,'Cooling + Hydropower and Water '!$A:$A,'Summary of Total BuildGen'!$A2)</f>
        <v>959617.73515354097</v>
      </c>
      <c r="E2" s="2"/>
    </row>
    <row r="3" spans="1:5" x14ac:dyDescent="0.2">
      <c r="A3" t="s">
        <v>16</v>
      </c>
      <c r="B3" s="2">
        <f>SUMIFS('Cooling + Hydropower and Water '!D:D,'Cooling + Hydropower and Water '!$A:$A,'Summary of Total BuildGen'!$A3)</f>
        <v>99123.033053802996</v>
      </c>
      <c r="C3" s="2">
        <f>SUMIFS('Cooling + Hydropower and Water '!E:E,'Cooling + Hydropower and Water '!$A:$A,'Summary of Total BuildGen'!$A3)</f>
        <v>1058740.7682073442</v>
      </c>
      <c r="D3" s="2">
        <f>SUMIFS('Cooling + Hydropower and Water '!F:F,'Cooling + Hydropower and Water '!$A:$A,'Summary of Total BuildGen'!$A3)</f>
        <v>959617.73515354097</v>
      </c>
      <c r="E3" s="2"/>
    </row>
    <row r="4" spans="1:5" x14ac:dyDescent="0.2">
      <c r="A4" t="s">
        <v>17</v>
      </c>
      <c r="B4" s="2">
        <f>SUMIFS('Cooling + Hydropower and Water '!D:D,'Cooling + Hydropower and Water '!$A:$A,'Summary of Total BuildGen'!$A4)</f>
        <v>29510.812099367999</v>
      </c>
      <c r="C4" s="2">
        <f>SUMIFS('Cooling + Hydropower and Water '!E:E,'Cooling + Hydropower and Water '!$A:$A,'Summary of Total BuildGen'!$A4)</f>
        <v>989128.54725290905</v>
      </c>
      <c r="D4" s="2">
        <f>SUMIFS('Cooling + Hydropower and Water '!F:F,'Cooling + Hydropower and Water '!$A:$A,'Summary of Total BuildGen'!$A4)</f>
        <v>959617.73515354097</v>
      </c>
      <c r="E4" s="2"/>
    </row>
    <row r="5" spans="1:5" x14ac:dyDescent="0.2">
      <c r="A5" t="s">
        <v>18</v>
      </c>
      <c r="B5" s="2">
        <f>SUMIFS('Cooling + Hydropower and Water '!D:D,'Cooling + Hydropower and Water '!$A:$A,'Summary of Total BuildGen'!$A5)</f>
        <v>76530.876702428999</v>
      </c>
      <c r="C5" s="2">
        <f>SUMIFS('Cooling + Hydropower and Water '!E:E,'Cooling + Hydropower and Water '!$A:$A,'Summary of Total BuildGen'!$A5)</f>
        <v>1036148.61185597</v>
      </c>
      <c r="D5" s="2">
        <f>SUMIFS('Cooling + Hydropower and Water '!F:F,'Cooling + Hydropower and Water '!$A:$A,'Summary of Total BuildGen'!$A5)</f>
        <v>959617.73515354097</v>
      </c>
      <c r="E5" s="2"/>
    </row>
    <row r="6" spans="1:5" x14ac:dyDescent="0.2">
      <c r="A6" t="s">
        <v>19</v>
      </c>
      <c r="B6" s="2">
        <f>SUMIFS('Cooling + Hydropower and Water '!D:D,'Cooling + Hydropower and Water '!$A:$A,'Summary of Total BuildGen'!$A6)</f>
        <v>94660.758596354004</v>
      </c>
      <c r="C6" s="2">
        <f>SUMIFS('Cooling + Hydropower and Water '!E:E,'Cooling + Hydropower and Water '!$A:$A,'Summary of Total BuildGen'!$A6)</f>
        <v>1054278.4937498951</v>
      </c>
      <c r="D6" s="2">
        <f>SUMIFS('Cooling + Hydropower and Water '!F:F,'Cooling + Hydropower and Water '!$A:$A,'Summary of Total BuildGen'!$A6)</f>
        <v>959617.73515354097</v>
      </c>
      <c r="E6" s="2"/>
    </row>
    <row r="7" spans="1:5" x14ac:dyDescent="0.2">
      <c r="A7" t="s">
        <v>20</v>
      </c>
      <c r="B7" s="2">
        <f>SUMIFS('Cooling + Hydropower and Water '!D:D,'Cooling + Hydropower and Water '!$A:$A,'Summary of Total BuildGen'!$A7)</f>
        <v>94985.638137319009</v>
      </c>
      <c r="C7" s="2">
        <f>SUMIFS('Cooling + Hydropower and Water '!E:E,'Cooling + Hydropower and Water '!$A:$A,'Summary of Total BuildGen'!$A7)</f>
        <v>1054603.3732908601</v>
      </c>
      <c r="D7" s="2">
        <f>SUMIFS('Cooling + Hydropower and Water '!F:F,'Cooling + Hydropower and Water '!$A:$A,'Summary of Total BuildGen'!$A7)</f>
        <v>959617.73515354097</v>
      </c>
      <c r="E7" s="2"/>
    </row>
    <row r="8" spans="1:5" x14ac:dyDescent="0.2">
      <c r="A8" t="s">
        <v>21</v>
      </c>
      <c r="B8" s="2">
        <f>SUMIFS('Cooling + Hydropower and Water '!D:D,'Cooling + Hydropower and Water '!$A:$A,'Summary of Total BuildGen'!$A8)</f>
        <v>42218.064628605985</v>
      </c>
      <c r="C8" s="2">
        <f>SUMIFS('Cooling + Hydropower and Water '!E:E,'Cooling + Hydropower and Water '!$A:$A,'Summary of Total BuildGen'!$A8)</f>
        <v>1001835.7997821469</v>
      </c>
      <c r="D8" s="2">
        <f>SUMIFS('Cooling + Hydropower and Water '!F:F,'Cooling + Hydropower and Water '!$A:$A,'Summary of Total BuildGen'!$A8)</f>
        <v>959617.73515354097</v>
      </c>
      <c r="E8" s="2"/>
    </row>
    <row r="9" spans="1:5" x14ac:dyDescent="0.2">
      <c r="A9" t="s">
        <v>22</v>
      </c>
      <c r="B9" s="2">
        <f>SUMIFS('Cooling + Hydropower and Water '!D:D,'Cooling + Hydropower and Water '!$A:$A,'Summary of Total BuildGen'!$A9)</f>
        <v>23715.501895262001</v>
      </c>
      <c r="C9" s="2">
        <f>SUMIFS('Cooling + Hydropower and Water '!E:E,'Cooling + Hydropower and Water '!$A:$A,'Summary of Total BuildGen'!$A9)</f>
        <v>983333.23704880301</v>
      </c>
      <c r="D9" s="2">
        <f>SUMIFS('Cooling + Hydropower and Water '!F:F,'Cooling + Hydropower and Water '!$A:$A,'Summary of Total BuildGen'!$A9)</f>
        <v>959617.73515354097</v>
      </c>
      <c r="E9" s="2"/>
    </row>
    <row r="10" spans="1:5" x14ac:dyDescent="0.2">
      <c r="A10" t="s">
        <v>23</v>
      </c>
      <c r="B10" s="2">
        <f>SUMIFS('Cooling + Hydropower and Water '!D:D,'Cooling + Hydropower and Water '!$A:$A,'Summary of Total BuildGen'!$A10)</f>
        <v>40543.405111656037</v>
      </c>
      <c r="C10" s="2">
        <f>SUMIFS('Cooling + Hydropower and Water '!E:E,'Cooling + Hydropower and Water '!$A:$A,'Summary of Total BuildGen'!$A10)</f>
        <v>1000161.1402651969</v>
      </c>
      <c r="D10" s="2">
        <f>SUMIFS('Cooling + Hydropower and Water '!F:F,'Cooling + Hydropower and Water '!$A:$A,'Summary of Total BuildGen'!$A10)</f>
        <v>959617.73515354097</v>
      </c>
      <c r="E10" s="2"/>
    </row>
    <row r="11" spans="1:5" x14ac:dyDescent="0.2">
      <c r="A11" t="s">
        <v>24</v>
      </c>
      <c r="B11" s="2">
        <f>SUMIFS('Cooling + Hydropower and Water '!D:D,'Cooling + Hydropower and Water '!$A:$A,'Summary of Total BuildGen'!$A11)</f>
        <v>124500.899055901</v>
      </c>
      <c r="C11" s="2">
        <f>SUMIFS('Cooling + Hydropower and Water '!E:E,'Cooling + Hydropower and Water '!$A:$A,'Summary of Total BuildGen'!$A11)</f>
        <v>1084118.634209442</v>
      </c>
      <c r="D11" s="2">
        <f>SUMIFS('Cooling + Hydropower and Water '!F:F,'Cooling + Hydropower and Water '!$A:$A,'Summary of Total BuildGen'!$A11)</f>
        <v>959617.73515354097</v>
      </c>
      <c r="E11" s="2"/>
    </row>
    <row r="12" spans="1:5" x14ac:dyDescent="0.2">
      <c r="A12" t="s">
        <v>25</v>
      </c>
      <c r="B12" s="2">
        <f>SUMIFS('Cooling + Hydropower and Water '!D:D,'Cooling + Hydropower and Water '!$A:$A,'Summary of Total BuildGen'!$A12)</f>
        <v>78303.972051669989</v>
      </c>
      <c r="C12" s="2">
        <f>SUMIFS('Cooling + Hydropower and Water '!E:E,'Cooling + Hydropower and Water '!$A:$A,'Summary of Total BuildGen'!$A12)</f>
        <v>1037921.7072052109</v>
      </c>
      <c r="D12" s="2">
        <f>SUMIFS('Cooling + Hydropower and Water '!F:F,'Cooling + Hydropower and Water '!$A:$A,'Summary of Total BuildGen'!$A12)</f>
        <v>959617.73515354097</v>
      </c>
      <c r="E12" s="2"/>
    </row>
    <row r="13" spans="1:5" x14ac:dyDescent="0.2">
      <c r="A13" t="s">
        <v>26</v>
      </c>
      <c r="B13" s="2">
        <f>SUMIFS('Cooling + Hydropower and Water '!D:D,'Cooling + Hydropower and Water '!$A:$A,'Summary of Total BuildGen'!$A13)</f>
        <v>139095.31381501499</v>
      </c>
      <c r="C13" s="2">
        <f>SUMIFS('Cooling + Hydropower and Water '!E:E,'Cooling + Hydropower and Water '!$A:$A,'Summary of Total BuildGen'!$A13)</f>
        <v>1098713.0489685561</v>
      </c>
      <c r="D13" s="2">
        <f>SUMIFS('Cooling + Hydropower and Water '!F:F,'Cooling + Hydropower and Water '!$A:$A,'Summary of Total BuildGen'!$A13)</f>
        <v>959617.73515354097</v>
      </c>
      <c r="E13" s="2"/>
    </row>
    <row r="14" spans="1:5" x14ac:dyDescent="0.2">
      <c r="A14" t="s">
        <v>27</v>
      </c>
      <c r="B14" s="2">
        <f>SUMIFS('Cooling + Hydropower and Water '!D:D,'Cooling + Hydropower and Water '!$A:$A,'Summary of Total BuildGen'!$A14)</f>
        <v>64881.004743084995</v>
      </c>
      <c r="C14" s="2">
        <f>SUMIFS('Cooling + Hydropower and Water '!E:E,'Cooling + Hydropower and Water '!$A:$A,'Summary of Total BuildGen'!$A14)</f>
        <v>1024498.739896626</v>
      </c>
      <c r="D14" s="2">
        <f>SUMIFS('Cooling + Hydropower and Water '!F:F,'Cooling + Hydropower and Water '!$A:$A,'Summary of Total BuildGen'!$A14)</f>
        <v>959617.73515354097</v>
      </c>
      <c r="E14" s="2"/>
    </row>
    <row r="15" spans="1:5" x14ac:dyDescent="0.2">
      <c r="A15" t="s">
        <v>28</v>
      </c>
      <c r="B15" s="2">
        <f>SUMIFS('Cooling + Hydropower and Water '!D:D,'Cooling + Hydropower and Water '!$A:$A,'Summary of Total BuildGen'!$A15)</f>
        <v>72768.855459375991</v>
      </c>
      <c r="C15" s="2">
        <f>SUMIFS('Cooling + Hydropower and Water '!E:E,'Cooling + Hydropower and Water '!$A:$A,'Summary of Total BuildGen'!$A15)</f>
        <v>1032386.590612917</v>
      </c>
      <c r="D15" s="2">
        <f>SUMIFS('Cooling + Hydropower and Water '!F:F,'Cooling + Hydropower and Water '!$A:$A,'Summary of Total BuildGen'!$A15)</f>
        <v>959617.73515354097</v>
      </c>
      <c r="E15" s="2"/>
    </row>
    <row r="16" spans="1:5" x14ac:dyDescent="0.2">
      <c r="A16" t="s">
        <v>29</v>
      </c>
      <c r="B16" s="2">
        <f>SUMIFS('Cooling + Hydropower and Water '!D:D,'Cooling + Hydropower and Water '!$A:$A,'Summary of Total BuildGen'!$A16)</f>
        <v>43187.791633935005</v>
      </c>
      <c r="C16" s="2">
        <f>SUMIFS('Cooling + Hydropower and Water '!E:E,'Cooling + Hydropower and Water '!$A:$A,'Summary of Total BuildGen'!$A16)</f>
        <v>1002805.5267874759</v>
      </c>
      <c r="D16" s="2">
        <f>SUMIFS('Cooling + Hydropower and Water '!F:F,'Cooling + Hydropower and Water '!$A:$A,'Summary of Total BuildGen'!$A16)</f>
        <v>959617.73515354097</v>
      </c>
      <c r="E16" s="2"/>
    </row>
    <row r="18" spans="1:5" x14ac:dyDescent="0.2">
      <c r="A18" t="s">
        <v>30</v>
      </c>
      <c r="B18" s="4">
        <f>MAX(B2:B16)</f>
        <v>139095.31381501499</v>
      </c>
      <c r="C18" s="2">
        <f>MAX(C2:C16)</f>
        <v>1098713.0489685561</v>
      </c>
      <c r="D18" s="2">
        <f>MAX(D2:D16)</f>
        <v>959617.73515354097</v>
      </c>
      <c r="E18" s="2"/>
    </row>
    <row r="19" spans="1:5" x14ac:dyDescent="0.2">
      <c r="A19" t="s">
        <v>31</v>
      </c>
      <c r="B19" s="4">
        <f>MIN(B2:B16)</f>
        <v>23715.501895262001</v>
      </c>
      <c r="C19" s="2">
        <f>MIN(C2:C16)</f>
        <v>983333.23704880301</v>
      </c>
      <c r="D19" s="2">
        <f>MIN(D2:D16)</f>
        <v>959617.73515354097</v>
      </c>
      <c r="E19" s="2"/>
    </row>
    <row r="20" spans="1:5" x14ac:dyDescent="0.2">
      <c r="A20" t="s">
        <v>34</v>
      </c>
      <c r="B20" s="5">
        <f>B18/D18</f>
        <v>0.14494866937068376</v>
      </c>
    </row>
    <row r="21" spans="1:5" x14ac:dyDescent="0.2">
      <c r="A21" t="s">
        <v>35</v>
      </c>
      <c r="B21" s="5">
        <f>B19/D19</f>
        <v>2.471348853454388E-2</v>
      </c>
    </row>
    <row r="22" spans="1:5" x14ac:dyDescent="0.2">
      <c r="A22" t="s">
        <v>32</v>
      </c>
      <c r="B22" s="3" t="str">
        <f>INDEX($A$2:$A$16,MATCH(B18,B$2:B$16,0))</f>
        <v>HadGEM2-ES</v>
      </c>
    </row>
    <row r="23" spans="1:5" x14ac:dyDescent="0.2">
      <c r="A23" t="s">
        <v>33</v>
      </c>
      <c r="B23" s="3" t="str">
        <f>INDEX($A$2:$A$16,MATCH(B19,B$2:B$16,0))</f>
        <v>CanESM</v>
      </c>
    </row>
    <row r="26" spans="1:5" x14ac:dyDescent="0.2">
      <c r="A26" s="3" t="s">
        <v>2</v>
      </c>
      <c r="B26" s="3" t="s">
        <v>36</v>
      </c>
      <c r="C26" s="3" t="s">
        <v>37</v>
      </c>
    </row>
    <row r="27" spans="1:5" x14ac:dyDescent="0.2">
      <c r="A27" t="s">
        <v>9</v>
      </c>
      <c r="B27" s="4">
        <f>_xlfn.MAXIFS('Cooling + Hydropower and Water '!D:D,'Cooling + Hydropower and Water '!$C:$C,'Summary of Total BuildGen'!$A27)</f>
        <v>110228.451500975</v>
      </c>
      <c r="C27" t="str">
        <f>INDEX('Cooling + Hydropower and Water '!$A:$A,MATCH('Summary of Total BuildGen'!$B27,'Cooling + Hydropower and Water '!$D:$D,0))</f>
        <v>GFDL-ESM2M</v>
      </c>
    </row>
    <row r="28" spans="1:5" x14ac:dyDescent="0.2">
      <c r="A28" t="s">
        <v>10</v>
      </c>
      <c r="B28" s="2">
        <f>_xlfn.MAXIFS('Cooling + Hydropower and Water '!D:D,'Cooling + Hydropower and Water '!$C:$C,'Summary of Total BuildGen'!$A28)</f>
        <v>7227.1167820000001</v>
      </c>
      <c r="C28" t="str">
        <f>INDEX('Cooling + Hydropower and Water '!$A:$A,MATCH('Summary of Total BuildGen'!$B28,'Cooling + Hydropower and Water '!$D:$D,0))</f>
        <v>CanESM</v>
      </c>
    </row>
    <row r="29" spans="1:5" x14ac:dyDescent="0.2">
      <c r="A29" t="s">
        <v>11</v>
      </c>
      <c r="B29" s="2">
        <f>_xlfn.MAXIFS('Cooling + Hydropower and Water '!D:D,'Cooling + Hydropower and Water '!$C:$C,'Summary of Total BuildGen'!$A29)</f>
        <v>1.2014999999999999E-5</v>
      </c>
      <c r="C29" t="str">
        <f>INDEX('Cooling + Hydropower and Water '!$A:$A,MATCH('Summary of Total BuildGen'!$B29,'Cooling + Hydropower and Water '!$D:$D,0))</f>
        <v>CESM1-BGC</v>
      </c>
    </row>
    <row r="30" spans="1:5" x14ac:dyDescent="0.2">
      <c r="A30" t="s">
        <v>12</v>
      </c>
      <c r="B30" s="2">
        <f>_xlfn.MAXIFS('Cooling + Hydropower and Water '!D:D,'Cooling + Hydropower and Water '!$C:$C,'Summary of Total BuildGen'!$A30)</f>
        <v>-21179.754000000001</v>
      </c>
      <c r="C30" t="str">
        <f>INDEX('Cooling + Hydropower and Water '!$A:$A,MATCH('Summary of Total BuildGen'!$B30,'Cooling + Hydropower and Water '!$D:$D,0))</f>
        <v>ACCESS-1.0</v>
      </c>
    </row>
    <row r="31" spans="1:5" x14ac:dyDescent="0.2">
      <c r="A31" t="s">
        <v>13</v>
      </c>
      <c r="B31" s="2">
        <f>_xlfn.MAXIFS('Cooling + Hydropower and Water '!D:D,'Cooling + Hydropower and Water '!$C:$C,'Summary of Total BuildGen'!$A31)</f>
        <v>720</v>
      </c>
      <c r="C31" t="str">
        <f>INDEX('Cooling + Hydropower and Water '!$A:$A,MATCH('Summary of Total BuildGen'!$B31,'Cooling + Hydropower and Water '!$D:$D,0))</f>
        <v>CCSM</v>
      </c>
    </row>
    <row r="32" spans="1:5" x14ac:dyDescent="0.2">
      <c r="A32" t="s">
        <v>14</v>
      </c>
      <c r="B32" s="4">
        <f>_xlfn.MAXIFS('Cooling + Hydropower and Water '!D:D,'Cooling + Hydropower and Water '!$C:$C,'Summary of Total BuildGen'!$A32)</f>
        <v>77662.241118774007</v>
      </c>
      <c r="C32" t="str">
        <f>INDEX('Cooling + Hydropower and Water '!$A:$A,MATCH('Summary of Total BuildGen'!$B32,'Cooling + Hydropower and Water '!$D:$D,0))</f>
        <v>HadGEM2-ES</v>
      </c>
    </row>
    <row r="33" spans="1:3" x14ac:dyDescent="0.2">
      <c r="A33" t="s">
        <v>15</v>
      </c>
      <c r="B33" s="2">
        <f>_xlfn.MAXIFS('Cooling + Hydropower and Water '!D:D,'Cooling + Hydropower and Water '!$C:$C,'Summary of Total BuildGen'!$A33)</f>
        <v>13677.090529515999</v>
      </c>
      <c r="C33" t="str">
        <f>INDEX('Cooling + Hydropower and Water '!$A:$A,MATCH('Summary of Total BuildGen'!$B33,'Cooling + Hydropower and Water '!$D:$D,0))</f>
        <v>GFDL-CM3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C1" activeCellId="1" sqref="A1:A1048576 C1:C1048576"/>
    </sheetView>
  </sheetViews>
  <sheetFormatPr baseColWidth="10" defaultRowHeight="16" x14ac:dyDescent="0.2"/>
  <cols>
    <col min="1" max="1" width="12.5" bestFit="1" customWidth="1"/>
    <col min="2" max="2" width="16.33203125" bestFit="1" customWidth="1"/>
    <col min="3" max="3" width="17.1640625" bestFit="1" customWidth="1"/>
    <col min="4" max="4" width="28.6640625" bestFit="1" customWidth="1"/>
    <col min="5" max="5" width="22.6640625" bestFit="1" customWidth="1"/>
    <col min="6" max="6" width="29.83203125" bestFit="1" customWidth="1"/>
    <col min="7" max="7" width="3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87545.371962670004</v>
      </c>
      <c r="E2">
        <v>304782.13601044001</v>
      </c>
      <c r="F2">
        <v>217236.76404777</v>
      </c>
      <c r="G2">
        <v>120413.485235695</v>
      </c>
    </row>
    <row r="3" spans="1:7" x14ac:dyDescent="0.2">
      <c r="A3" t="s">
        <v>7</v>
      </c>
      <c r="B3" t="s">
        <v>8</v>
      </c>
      <c r="C3" t="s">
        <v>10</v>
      </c>
      <c r="D3">
        <v>-8250.8951510000006</v>
      </c>
      <c r="E3">
        <v>9939.5353790000008</v>
      </c>
      <c r="F3">
        <v>18190.430530000001</v>
      </c>
      <c r="G3">
        <v>120413.485235695</v>
      </c>
    </row>
    <row r="4" spans="1:7" x14ac:dyDescent="0.2">
      <c r="A4" t="s">
        <v>7</v>
      </c>
      <c r="B4" t="s">
        <v>8</v>
      </c>
      <c r="C4" t="s">
        <v>11</v>
      </c>
      <c r="D4">
        <v>0</v>
      </c>
      <c r="E4">
        <v>0</v>
      </c>
      <c r="F4">
        <v>0</v>
      </c>
      <c r="G4">
        <v>120413.485235695</v>
      </c>
    </row>
    <row r="5" spans="1:7" x14ac:dyDescent="0.2">
      <c r="A5" t="s">
        <v>7</v>
      </c>
      <c r="B5" t="s">
        <v>8</v>
      </c>
      <c r="C5" t="s">
        <v>12</v>
      </c>
      <c r="D5">
        <v>-21179.754000000001</v>
      </c>
      <c r="E5">
        <v>53759.74</v>
      </c>
      <c r="F5">
        <v>74939.494000000006</v>
      </c>
      <c r="G5">
        <v>120413.485235695</v>
      </c>
    </row>
    <row r="6" spans="1:7" x14ac:dyDescent="0.2">
      <c r="A6" t="s">
        <v>7</v>
      </c>
      <c r="B6" t="s">
        <v>8</v>
      </c>
      <c r="C6" t="s">
        <v>13</v>
      </c>
      <c r="D6">
        <v>0</v>
      </c>
      <c r="E6">
        <v>0</v>
      </c>
      <c r="F6">
        <v>0</v>
      </c>
      <c r="G6">
        <v>120413.485235695</v>
      </c>
    </row>
    <row r="7" spans="1:7" x14ac:dyDescent="0.2">
      <c r="A7" t="s">
        <v>7</v>
      </c>
      <c r="B7" t="s">
        <v>8</v>
      </c>
      <c r="C7" t="s">
        <v>14</v>
      </c>
      <c r="D7">
        <v>57954.600806476999</v>
      </c>
      <c r="E7">
        <v>517738.14852142299</v>
      </c>
      <c r="F7">
        <v>459783.54771494598</v>
      </c>
      <c r="G7">
        <v>120413.485235695</v>
      </c>
    </row>
    <row r="8" spans="1:7" x14ac:dyDescent="0.2">
      <c r="A8" t="s">
        <v>7</v>
      </c>
      <c r="B8" t="s">
        <v>8</v>
      </c>
      <c r="C8" t="s">
        <v>15</v>
      </c>
      <c r="D8">
        <v>4344.1616175479903</v>
      </c>
      <c r="E8">
        <v>193811.660478373</v>
      </c>
      <c r="F8">
        <v>189467.498860825</v>
      </c>
      <c r="G8">
        <v>120413.485235695</v>
      </c>
    </row>
    <row r="9" spans="1:7" x14ac:dyDescent="0.2">
      <c r="A9" t="s">
        <v>16</v>
      </c>
      <c r="B9" t="s">
        <v>8</v>
      </c>
      <c r="C9" t="s">
        <v>9</v>
      </c>
      <c r="D9">
        <v>90297.211874568995</v>
      </c>
      <c r="E9">
        <v>307533.97592233901</v>
      </c>
      <c r="F9">
        <v>217236.76404777</v>
      </c>
      <c r="G9">
        <v>99123.033053802996</v>
      </c>
    </row>
    <row r="10" spans="1:7" x14ac:dyDescent="0.2">
      <c r="A10" t="s">
        <v>16</v>
      </c>
      <c r="B10" t="s">
        <v>8</v>
      </c>
      <c r="C10" t="s">
        <v>10</v>
      </c>
      <c r="D10">
        <v>-2747.9284293999999</v>
      </c>
      <c r="E10">
        <v>15442.502100600001</v>
      </c>
      <c r="F10">
        <v>18190.430530000001</v>
      </c>
      <c r="G10">
        <v>99123.033053802996</v>
      </c>
    </row>
    <row r="11" spans="1:7" x14ac:dyDescent="0.2">
      <c r="A11" t="s">
        <v>16</v>
      </c>
      <c r="B11" t="s">
        <v>8</v>
      </c>
      <c r="C11" t="s">
        <v>11</v>
      </c>
      <c r="D11">
        <v>0</v>
      </c>
      <c r="E11">
        <v>0</v>
      </c>
      <c r="F11">
        <v>0</v>
      </c>
      <c r="G11">
        <v>99123.033053802996</v>
      </c>
    </row>
    <row r="12" spans="1:7" x14ac:dyDescent="0.2">
      <c r="A12" t="s">
        <v>16</v>
      </c>
      <c r="B12" t="s">
        <v>8</v>
      </c>
      <c r="C12" t="s">
        <v>12</v>
      </c>
      <c r="D12">
        <v>-22389.478923913</v>
      </c>
      <c r="E12">
        <v>52550.015076087002</v>
      </c>
      <c r="F12">
        <v>74939.494000000006</v>
      </c>
      <c r="G12">
        <v>99123.033053802996</v>
      </c>
    </row>
    <row r="13" spans="1:7" x14ac:dyDescent="0.2">
      <c r="A13" t="s">
        <v>16</v>
      </c>
      <c r="B13" t="s">
        <v>8</v>
      </c>
      <c r="C13" t="s">
        <v>13</v>
      </c>
      <c r="D13">
        <v>720</v>
      </c>
      <c r="E13">
        <v>720</v>
      </c>
      <c r="F13">
        <v>0</v>
      </c>
      <c r="G13">
        <v>99123.033053802996</v>
      </c>
    </row>
    <row r="14" spans="1:7" x14ac:dyDescent="0.2">
      <c r="A14" t="s">
        <v>16</v>
      </c>
      <c r="B14" t="s">
        <v>8</v>
      </c>
      <c r="C14" t="s">
        <v>14</v>
      </c>
      <c r="D14">
        <v>33234.495052077</v>
      </c>
      <c r="E14">
        <v>493018.04276702303</v>
      </c>
      <c r="F14">
        <v>459783.54771494598</v>
      </c>
      <c r="G14">
        <v>99123.033053802996</v>
      </c>
    </row>
    <row r="15" spans="1:7" x14ac:dyDescent="0.2">
      <c r="A15" t="s">
        <v>16</v>
      </c>
      <c r="B15" t="s">
        <v>8</v>
      </c>
      <c r="C15" t="s">
        <v>15</v>
      </c>
      <c r="D15">
        <v>8.7334804699930793</v>
      </c>
      <c r="E15">
        <v>189476.23234129499</v>
      </c>
      <c r="F15">
        <v>189467.498860825</v>
      </c>
      <c r="G15">
        <v>99123.033053802996</v>
      </c>
    </row>
    <row r="16" spans="1:7" x14ac:dyDescent="0.2">
      <c r="A16" t="s">
        <v>17</v>
      </c>
      <c r="B16" t="s">
        <v>8</v>
      </c>
      <c r="C16" t="s">
        <v>9</v>
      </c>
      <c r="D16">
        <v>44256.902692821997</v>
      </c>
      <c r="E16">
        <v>261493.66674059199</v>
      </c>
      <c r="F16">
        <v>217236.76404777</v>
      </c>
      <c r="G16">
        <v>29510.812099367999</v>
      </c>
    </row>
    <row r="17" spans="1:7" x14ac:dyDescent="0.2">
      <c r="A17" t="s">
        <v>17</v>
      </c>
      <c r="B17" t="s">
        <v>8</v>
      </c>
      <c r="C17" t="s">
        <v>10</v>
      </c>
      <c r="D17">
        <v>6319.2851535480004</v>
      </c>
      <c r="E17">
        <v>24509.715683547998</v>
      </c>
      <c r="F17">
        <v>18190.430530000001</v>
      </c>
      <c r="G17">
        <v>29510.812099367999</v>
      </c>
    </row>
    <row r="18" spans="1:7" x14ac:dyDescent="0.2">
      <c r="A18" t="s">
        <v>17</v>
      </c>
      <c r="B18" t="s">
        <v>8</v>
      </c>
      <c r="C18" t="s">
        <v>11</v>
      </c>
      <c r="D18" s="1">
        <v>1.2014999999999999E-5</v>
      </c>
      <c r="E18" s="1">
        <v>1.2014999999999999E-5</v>
      </c>
      <c r="F18">
        <v>0</v>
      </c>
      <c r="G18">
        <v>29510.812099367999</v>
      </c>
    </row>
    <row r="19" spans="1:7" x14ac:dyDescent="0.2">
      <c r="A19" t="s">
        <v>17</v>
      </c>
      <c r="B19" t="s">
        <v>8</v>
      </c>
      <c r="C19" t="s">
        <v>12</v>
      </c>
      <c r="D19">
        <v>-22048.552743215001</v>
      </c>
      <c r="E19">
        <v>52890.941256785001</v>
      </c>
      <c r="F19">
        <v>74939.494000000006</v>
      </c>
      <c r="G19">
        <v>29510.812099367999</v>
      </c>
    </row>
    <row r="20" spans="1:7" x14ac:dyDescent="0.2">
      <c r="A20" t="s">
        <v>17</v>
      </c>
      <c r="B20" t="s">
        <v>8</v>
      </c>
      <c r="C20" t="s">
        <v>13</v>
      </c>
      <c r="D20" s="1">
        <v>7.1077999999999999E-5</v>
      </c>
      <c r="E20" s="1">
        <v>7.1077999999999999E-5</v>
      </c>
      <c r="F20">
        <v>0</v>
      </c>
      <c r="G20">
        <v>29510.812099367999</v>
      </c>
    </row>
    <row r="21" spans="1:7" x14ac:dyDescent="0.2">
      <c r="A21" t="s">
        <v>17</v>
      </c>
      <c r="B21" t="s">
        <v>8</v>
      </c>
      <c r="C21" t="s">
        <v>14</v>
      </c>
      <c r="D21">
        <v>-7660.0359045559899</v>
      </c>
      <c r="E21">
        <v>452123.51181038999</v>
      </c>
      <c r="F21">
        <v>459783.54771494598</v>
      </c>
      <c r="G21">
        <v>29510.812099367999</v>
      </c>
    </row>
    <row r="22" spans="1:7" x14ac:dyDescent="0.2">
      <c r="A22" t="s">
        <v>17</v>
      </c>
      <c r="B22" t="s">
        <v>8</v>
      </c>
      <c r="C22" t="s">
        <v>15</v>
      </c>
      <c r="D22">
        <v>8643.2128176759907</v>
      </c>
      <c r="E22">
        <v>198110.71167850099</v>
      </c>
      <c r="F22">
        <v>189467.498860825</v>
      </c>
      <c r="G22">
        <v>29510.812099367999</v>
      </c>
    </row>
    <row r="23" spans="1:7" x14ac:dyDescent="0.2">
      <c r="A23" t="s">
        <v>18</v>
      </c>
      <c r="B23" t="s">
        <v>8</v>
      </c>
      <c r="C23" t="s">
        <v>9</v>
      </c>
      <c r="D23">
        <v>78964.906740905994</v>
      </c>
      <c r="E23">
        <v>296201.67078867601</v>
      </c>
      <c r="F23">
        <v>217236.76404777</v>
      </c>
      <c r="G23">
        <v>76530.876702428999</v>
      </c>
    </row>
    <row r="24" spans="1:7" x14ac:dyDescent="0.2">
      <c r="A24" t="s">
        <v>18</v>
      </c>
      <c r="B24" t="s">
        <v>8</v>
      </c>
      <c r="C24" t="s">
        <v>10</v>
      </c>
      <c r="D24">
        <v>1010.387613</v>
      </c>
      <c r="E24">
        <v>19200.818143</v>
      </c>
      <c r="F24">
        <v>18190.430530000001</v>
      </c>
      <c r="G24">
        <v>76530.876702428999</v>
      </c>
    </row>
    <row r="25" spans="1:7" x14ac:dyDescent="0.2">
      <c r="A25" t="s">
        <v>18</v>
      </c>
      <c r="B25" t="s">
        <v>8</v>
      </c>
      <c r="C25" t="s">
        <v>11</v>
      </c>
      <c r="D25">
        <v>0</v>
      </c>
      <c r="E25">
        <v>0</v>
      </c>
      <c r="F25">
        <v>0</v>
      </c>
      <c r="G25">
        <v>76530.876702428999</v>
      </c>
    </row>
    <row r="26" spans="1:7" x14ac:dyDescent="0.2">
      <c r="A26" t="s">
        <v>18</v>
      </c>
      <c r="B26" t="s">
        <v>8</v>
      </c>
      <c r="C26" t="s">
        <v>12</v>
      </c>
      <c r="D26">
        <v>-24536.181830899</v>
      </c>
      <c r="E26">
        <v>50403.312169101002</v>
      </c>
      <c r="F26">
        <v>74939.494000000006</v>
      </c>
      <c r="G26">
        <v>76530.876702428999</v>
      </c>
    </row>
    <row r="27" spans="1:7" x14ac:dyDescent="0.2">
      <c r="A27" t="s">
        <v>18</v>
      </c>
      <c r="B27" t="s">
        <v>8</v>
      </c>
      <c r="C27" t="s">
        <v>13</v>
      </c>
      <c r="D27">
        <v>0</v>
      </c>
      <c r="E27">
        <v>0</v>
      </c>
      <c r="F27">
        <v>0</v>
      </c>
      <c r="G27">
        <v>76530.876702428999</v>
      </c>
    </row>
    <row r="28" spans="1:7" x14ac:dyDescent="0.2">
      <c r="A28" t="s">
        <v>18</v>
      </c>
      <c r="B28" t="s">
        <v>8</v>
      </c>
      <c r="C28" t="s">
        <v>14</v>
      </c>
      <c r="D28">
        <v>46513.446416427003</v>
      </c>
      <c r="E28">
        <v>506296.99413137301</v>
      </c>
      <c r="F28">
        <v>459783.54771494598</v>
      </c>
      <c r="G28">
        <v>76530.876702428999</v>
      </c>
    </row>
    <row r="29" spans="1:7" x14ac:dyDescent="0.2">
      <c r="A29" t="s">
        <v>18</v>
      </c>
      <c r="B29" t="s">
        <v>8</v>
      </c>
      <c r="C29" t="s">
        <v>15</v>
      </c>
      <c r="D29">
        <v>-25421.682237004999</v>
      </c>
      <c r="E29">
        <v>164045.81662381999</v>
      </c>
      <c r="F29">
        <v>189467.498860825</v>
      </c>
      <c r="G29">
        <v>76530.876702428999</v>
      </c>
    </row>
    <row r="30" spans="1:7" x14ac:dyDescent="0.2">
      <c r="A30" t="s">
        <v>19</v>
      </c>
      <c r="B30" t="s">
        <v>8</v>
      </c>
      <c r="C30" t="s">
        <v>9</v>
      </c>
      <c r="D30">
        <v>93036.886535896003</v>
      </c>
      <c r="E30">
        <v>310273.65058366599</v>
      </c>
      <c r="F30">
        <v>217236.76404777</v>
      </c>
      <c r="G30">
        <v>94660.758596354004</v>
      </c>
    </row>
    <row r="31" spans="1:7" x14ac:dyDescent="0.2">
      <c r="A31" t="s">
        <v>19</v>
      </c>
      <c r="B31" t="s">
        <v>8</v>
      </c>
      <c r="C31" t="s">
        <v>10</v>
      </c>
      <c r="D31">
        <v>-5310.8547412999997</v>
      </c>
      <c r="E31">
        <v>12879.5757887</v>
      </c>
      <c r="F31">
        <v>18190.430530000001</v>
      </c>
      <c r="G31">
        <v>94660.758596354004</v>
      </c>
    </row>
    <row r="32" spans="1:7" x14ac:dyDescent="0.2">
      <c r="A32" t="s">
        <v>19</v>
      </c>
      <c r="B32" t="s">
        <v>8</v>
      </c>
      <c r="C32" t="s">
        <v>11</v>
      </c>
      <c r="D32">
        <v>0</v>
      </c>
      <c r="E32">
        <v>0</v>
      </c>
      <c r="F32">
        <v>0</v>
      </c>
      <c r="G32">
        <v>94660.758596354004</v>
      </c>
    </row>
    <row r="33" spans="1:7" x14ac:dyDescent="0.2">
      <c r="A33" t="s">
        <v>19</v>
      </c>
      <c r="B33" t="s">
        <v>8</v>
      </c>
      <c r="C33" t="s">
        <v>12</v>
      </c>
      <c r="D33">
        <v>-26732.146344982</v>
      </c>
      <c r="E33">
        <v>48207.347655017998</v>
      </c>
      <c r="F33">
        <v>74939.494000000006</v>
      </c>
      <c r="G33">
        <v>94660.758596354004</v>
      </c>
    </row>
    <row r="34" spans="1:7" x14ac:dyDescent="0.2">
      <c r="A34" t="s">
        <v>19</v>
      </c>
      <c r="B34" t="s">
        <v>8</v>
      </c>
      <c r="C34" t="s">
        <v>13</v>
      </c>
      <c r="D34">
        <v>0</v>
      </c>
      <c r="E34">
        <v>0</v>
      </c>
      <c r="F34">
        <v>0</v>
      </c>
      <c r="G34">
        <v>94660.758596354004</v>
      </c>
    </row>
    <row r="35" spans="1:7" x14ac:dyDescent="0.2">
      <c r="A35" t="s">
        <v>19</v>
      </c>
      <c r="B35" t="s">
        <v>8</v>
      </c>
      <c r="C35" t="s">
        <v>14</v>
      </c>
      <c r="D35">
        <v>61276.361794285003</v>
      </c>
      <c r="E35">
        <v>521059.90950923099</v>
      </c>
      <c r="F35">
        <v>459783.54771494598</v>
      </c>
      <c r="G35">
        <v>94660.758596354004</v>
      </c>
    </row>
    <row r="36" spans="1:7" x14ac:dyDescent="0.2">
      <c r="A36" t="s">
        <v>19</v>
      </c>
      <c r="B36" t="s">
        <v>8</v>
      </c>
      <c r="C36" t="s">
        <v>15</v>
      </c>
      <c r="D36">
        <v>-27609.488647545</v>
      </c>
      <c r="E36">
        <v>161858.01021328001</v>
      </c>
      <c r="F36">
        <v>189467.498860825</v>
      </c>
      <c r="G36">
        <v>94660.758596354004</v>
      </c>
    </row>
    <row r="37" spans="1:7" x14ac:dyDescent="0.2">
      <c r="A37" t="s">
        <v>20</v>
      </c>
      <c r="B37" t="s">
        <v>8</v>
      </c>
      <c r="C37" t="s">
        <v>9</v>
      </c>
      <c r="D37">
        <v>97750.239952229997</v>
      </c>
      <c r="E37">
        <v>314987.00400000002</v>
      </c>
      <c r="F37">
        <v>217236.76404777</v>
      </c>
      <c r="G37">
        <v>94985.638137318994</v>
      </c>
    </row>
    <row r="38" spans="1:7" x14ac:dyDescent="0.2">
      <c r="A38" t="s">
        <v>20</v>
      </c>
      <c r="B38" t="s">
        <v>8</v>
      </c>
      <c r="C38" t="s">
        <v>10</v>
      </c>
      <c r="D38">
        <v>-6580.6140930000001</v>
      </c>
      <c r="E38">
        <v>11609.816436999999</v>
      </c>
      <c r="F38">
        <v>18190.430530000001</v>
      </c>
      <c r="G38">
        <v>94985.638137318994</v>
      </c>
    </row>
    <row r="39" spans="1:7" x14ac:dyDescent="0.2">
      <c r="A39" t="s">
        <v>20</v>
      </c>
      <c r="B39" t="s">
        <v>8</v>
      </c>
      <c r="C39" t="s">
        <v>11</v>
      </c>
      <c r="D39">
        <v>0</v>
      </c>
      <c r="E39">
        <v>0</v>
      </c>
      <c r="F39">
        <v>0</v>
      </c>
      <c r="G39">
        <v>94985.638137318994</v>
      </c>
    </row>
    <row r="40" spans="1:7" x14ac:dyDescent="0.2">
      <c r="A40" t="s">
        <v>20</v>
      </c>
      <c r="B40" t="s">
        <v>8</v>
      </c>
      <c r="C40" t="s">
        <v>12</v>
      </c>
      <c r="D40">
        <v>-27174.138999999999</v>
      </c>
      <c r="E40">
        <v>47765.355000000003</v>
      </c>
      <c r="F40">
        <v>74939.494000000006</v>
      </c>
      <c r="G40">
        <v>94985.638137318994</v>
      </c>
    </row>
    <row r="41" spans="1:7" x14ac:dyDescent="0.2">
      <c r="A41" t="s">
        <v>20</v>
      </c>
      <c r="B41" t="s">
        <v>8</v>
      </c>
      <c r="C41" t="s">
        <v>13</v>
      </c>
      <c r="D41">
        <v>0</v>
      </c>
      <c r="E41">
        <v>0</v>
      </c>
      <c r="F41">
        <v>0</v>
      </c>
      <c r="G41">
        <v>94985.638137318994</v>
      </c>
    </row>
    <row r="42" spans="1:7" x14ac:dyDescent="0.2">
      <c r="A42" t="s">
        <v>20</v>
      </c>
      <c r="B42" t="s">
        <v>8</v>
      </c>
      <c r="C42" t="s">
        <v>14</v>
      </c>
      <c r="D42">
        <v>57349.631938913997</v>
      </c>
      <c r="E42">
        <v>517133.17965385999</v>
      </c>
      <c r="F42">
        <v>459783.54771494598</v>
      </c>
      <c r="G42">
        <v>94985.638137318994</v>
      </c>
    </row>
    <row r="43" spans="1:7" x14ac:dyDescent="0.2">
      <c r="A43" t="s">
        <v>20</v>
      </c>
      <c r="B43" t="s">
        <v>8</v>
      </c>
      <c r="C43" t="s">
        <v>15</v>
      </c>
      <c r="D43">
        <v>-26359.480660825</v>
      </c>
      <c r="E43">
        <v>163108.01819999999</v>
      </c>
      <c r="F43">
        <v>189467.498860825</v>
      </c>
      <c r="G43">
        <v>94985.638137318994</v>
      </c>
    </row>
    <row r="44" spans="1:7" x14ac:dyDescent="0.2">
      <c r="A44" t="s">
        <v>21</v>
      </c>
      <c r="B44" t="s">
        <v>8</v>
      </c>
      <c r="C44" t="s">
        <v>9</v>
      </c>
      <c r="D44">
        <v>56926.829975362998</v>
      </c>
      <c r="E44">
        <v>274163.59402313299</v>
      </c>
      <c r="F44">
        <v>217236.76404777</v>
      </c>
      <c r="G44">
        <v>42218.064628606</v>
      </c>
    </row>
    <row r="45" spans="1:7" x14ac:dyDescent="0.2">
      <c r="A45" t="s">
        <v>21</v>
      </c>
      <c r="B45" t="s">
        <v>8</v>
      </c>
      <c r="C45" t="s">
        <v>10</v>
      </c>
      <c r="D45">
        <v>11.084849986000901</v>
      </c>
      <c r="E45">
        <v>18201.515379986002</v>
      </c>
      <c r="F45">
        <v>18190.430530000001</v>
      </c>
      <c r="G45">
        <v>42218.064628606</v>
      </c>
    </row>
    <row r="46" spans="1:7" x14ac:dyDescent="0.2">
      <c r="A46" t="s">
        <v>21</v>
      </c>
      <c r="B46" t="s">
        <v>8</v>
      </c>
      <c r="C46" t="s">
        <v>11</v>
      </c>
      <c r="D46">
        <v>0</v>
      </c>
      <c r="E46">
        <v>0</v>
      </c>
      <c r="F46">
        <v>0</v>
      </c>
      <c r="G46">
        <v>42218.064628606</v>
      </c>
    </row>
    <row r="47" spans="1:7" x14ac:dyDescent="0.2">
      <c r="A47" t="s">
        <v>21</v>
      </c>
      <c r="B47" t="s">
        <v>8</v>
      </c>
      <c r="C47" t="s">
        <v>12</v>
      </c>
      <c r="D47">
        <v>-23693.568990707001</v>
      </c>
      <c r="E47">
        <v>51245.925009293001</v>
      </c>
      <c r="F47">
        <v>74939.494000000006</v>
      </c>
      <c r="G47">
        <v>42218.064628606</v>
      </c>
    </row>
    <row r="48" spans="1:7" x14ac:dyDescent="0.2">
      <c r="A48" t="s">
        <v>21</v>
      </c>
      <c r="B48" t="s">
        <v>8</v>
      </c>
      <c r="C48" t="s">
        <v>13</v>
      </c>
      <c r="D48">
        <v>0</v>
      </c>
      <c r="E48">
        <v>0</v>
      </c>
      <c r="F48">
        <v>0</v>
      </c>
      <c r="G48">
        <v>42218.064628606</v>
      </c>
    </row>
    <row r="49" spans="1:7" x14ac:dyDescent="0.2">
      <c r="A49" t="s">
        <v>21</v>
      </c>
      <c r="B49" t="s">
        <v>8</v>
      </c>
      <c r="C49" t="s">
        <v>14</v>
      </c>
      <c r="D49">
        <v>14957.287497969</v>
      </c>
      <c r="E49">
        <v>474740.83521291497</v>
      </c>
      <c r="F49">
        <v>459783.54771494598</v>
      </c>
      <c r="G49">
        <v>42218.064628606</v>
      </c>
    </row>
    <row r="50" spans="1:7" x14ac:dyDescent="0.2">
      <c r="A50" t="s">
        <v>21</v>
      </c>
      <c r="B50" t="s">
        <v>8</v>
      </c>
      <c r="C50" t="s">
        <v>15</v>
      </c>
      <c r="D50">
        <v>-5983.5687040050097</v>
      </c>
      <c r="E50">
        <v>183483.93015681999</v>
      </c>
      <c r="F50">
        <v>189467.498860825</v>
      </c>
      <c r="G50">
        <v>42218.064628606</v>
      </c>
    </row>
    <row r="51" spans="1:7" x14ac:dyDescent="0.2">
      <c r="A51" t="s">
        <v>22</v>
      </c>
      <c r="B51" t="s">
        <v>8</v>
      </c>
      <c r="C51" t="s">
        <v>9</v>
      </c>
      <c r="D51">
        <v>34113.223371788998</v>
      </c>
      <c r="E51">
        <v>251349.98741955901</v>
      </c>
      <c r="F51">
        <v>217236.76404777</v>
      </c>
      <c r="G51">
        <v>23715.501895262001</v>
      </c>
    </row>
    <row r="52" spans="1:7" x14ac:dyDescent="0.2">
      <c r="A52" t="s">
        <v>22</v>
      </c>
      <c r="B52" t="s">
        <v>8</v>
      </c>
      <c r="C52" t="s">
        <v>10</v>
      </c>
      <c r="D52">
        <v>7227.1167820000001</v>
      </c>
      <c r="E52">
        <v>25417.547311999999</v>
      </c>
      <c r="F52">
        <v>18190.430530000001</v>
      </c>
      <c r="G52">
        <v>23715.501895262001</v>
      </c>
    </row>
    <row r="53" spans="1:7" x14ac:dyDescent="0.2">
      <c r="A53" t="s">
        <v>22</v>
      </c>
      <c r="B53" t="s">
        <v>8</v>
      </c>
      <c r="C53" t="s">
        <v>11</v>
      </c>
      <c r="D53">
        <v>0</v>
      </c>
      <c r="E53">
        <v>0</v>
      </c>
      <c r="F53">
        <v>0</v>
      </c>
      <c r="G53">
        <v>23715.501895262001</v>
      </c>
    </row>
    <row r="54" spans="1:7" x14ac:dyDescent="0.2">
      <c r="A54" t="s">
        <v>22</v>
      </c>
      <c r="B54" t="s">
        <v>8</v>
      </c>
      <c r="C54" t="s">
        <v>12</v>
      </c>
      <c r="D54">
        <v>-22272.113983321</v>
      </c>
      <c r="E54">
        <v>52667.380016679002</v>
      </c>
      <c r="F54">
        <v>74939.494000000006</v>
      </c>
      <c r="G54">
        <v>23715.501895262001</v>
      </c>
    </row>
    <row r="55" spans="1:7" x14ac:dyDescent="0.2">
      <c r="A55" t="s">
        <v>22</v>
      </c>
      <c r="B55" t="s">
        <v>8</v>
      </c>
      <c r="C55" t="s">
        <v>13</v>
      </c>
      <c r="D55">
        <v>0</v>
      </c>
      <c r="E55">
        <v>0</v>
      </c>
      <c r="F55">
        <v>0</v>
      </c>
      <c r="G55">
        <v>23715.501895262001</v>
      </c>
    </row>
    <row r="56" spans="1:7" x14ac:dyDescent="0.2">
      <c r="A56" t="s">
        <v>22</v>
      </c>
      <c r="B56" t="s">
        <v>8</v>
      </c>
      <c r="C56" t="s">
        <v>14</v>
      </c>
      <c r="D56">
        <v>656.787166076017</v>
      </c>
      <c r="E56">
        <v>460440.33488102199</v>
      </c>
      <c r="F56">
        <v>459783.54771494598</v>
      </c>
      <c r="G56">
        <v>23715.501895262001</v>
      </c>
    </row>
    <row r="57" spans="1:7" x14ac:dyDescent="0.2">
      <c r="A57" t="s">
        <v>22</v>
      </c>
      <c r="B57" t="s">
        <v>8</v>
      </c>
      <c r="C57" t="s">
        <v>15</v>
      </c>
      <c r="D57">
        <v>3990.4885587179901</v>
      </c>
      <c r="E57">
        <v>193457.987419543</v>
      </c>
      <c r="F57">
        <v>189467.498860825</v>
      </c>
      <c r="G57">
        <v>23715.501895262001</v>
      </c>
    </row>
    <row r="58" spans="1:7" x14ac:dyDescent="0.2">
      <c r="A58" t="s">
        <v>23</v>
      </c>
      <c r="B58" t="s">
        <v>8</v>
      </c>
      <c r="C58" t="s">
        <v>9</v>
      </c>
      <c r="D58">
        <v>46594.939025838001</v>
      </c>
      <c r="E58">
        <v>263831.70307360799</v>
      </c>
      <c r="F58">
        <v>217236.76404777</v>
      </c>
      <c r="G58">
        <v>40543.405111656</v>
      </c>
    </row>
    <row r="59" spans="1:7" x14ac:dyDescent="0.2">
      <c r="A59" t="s">
        <v>23</v>
      </c>
      <c r="B59" t="s">
        <v>8</v>
      </c>
      <c r="C59" t="s">
        <v>10</v>
      </c>
      <c r="D59">
        <v>4241.5684506999996</v>
      </c>
      <c r="E59">
        <v>22431.998980699998</v>
      </c>
      <c r="F59">
        <v>18190.430530000001</v>
      </c>
      <c r="G59">
        <v>40543.405111656</v>
      </c>
    </row>
    <row r="60" spans="1:7" x14ac:dyDescent="0.2">
      <c r="A60" t="s">
        <v>23</v>
      </c>
      <c r="B60" t="s">
        <v>8</v>
      </c>
      <c r="C60" t="s">
        <v>11</v>
      </c>
      <c r="D60">
        <v>0</v>
      </c>
      <c r="E60">
        <v>0</v>
      </c>
      <c r="F60">
        <v>0</v>
      </c>
      <c r="G60">
        <v>40543.405111656</v>
      </c>
    </row>
    <row r="61" spans="1:7" x14ac:dyDescent="0.2">
      <c r="A61" t="s">
        <v>23</v>
      </c>
      <c r="B61" t="s">
        <v>8</v>
      </c>
      <c r="C61" t="s">
        <v>12</v>
      </c>
      <c r="D61">
        <v>-21312.643559861001</v>
      </c>
      <c r="E61">
        <v>53626.850440139002</v>
      </c>
      <c r="F61">
        <v>74939.494000000006</v>
      </c>
      <c r="G61">
        <v>40543.405111656</v>
      </c>
    </row>
    <row r="62" spans="1:7" x14ac:dyDescent="0.2">
      <c r="A62" t="s">
        <v>23</v>
      </c>
      <c r="B62" t="s">
        <v>8</v>
      </c>
      <c r="C62" t="s">
        <v>13</v>
      </c>
      <c r="D62">
        <v>0</v>
      </c>
      <c r="E62">
        <v>0</v>
      </c>
      <c r="F62">
        <v>0</v>
      </c>
      <c r="G62">
        <v>40543.405111656</v>
      </c>
    </row>
    <row r="63" spans="1:7" x14ac:dyDescent="0.2">
      <c r="A63" t="s">
        <v>23</v>
      </c>
      <c r="B63" t="s">
        <v>8</v>
      </c>
      <c r="C63" t="s">
        <v>14</v>
      </c>
      <c r="D63">
        <v>-2657.54933453696</v>
      </c>
      <c r="E63">
        <v>457125.99838040897</v>
      </c>
      <c r="F63">
        <v>459783.54771494598</v>
      </c>
      <c r="G63">
        <v>40543.405111656</v>
      </c>
    </row>
    <row r="64" spans="1:7" x14ac:dyDescent="0.2">
      <c r="A64" t="s">
        <v>23</v>
      </c>
      <c r="B64" t="s">
        <v>8</v>
      </c>
      <c r="C64" t="s">
        <v>15</v>
      </c>
      <c r="D64">
        <v>13677.090529515999</v>
      </c>
      <c r="E64">
        <v>203144.58939034099</v>
      </c>
      <c r="F64">
        <v>189467.498860825</v>
      </c>
      <c r="G64">
        <v>40543.405111656</v>
      </c>
    </row>
    <row r="65" spans="1:7" x14ac:dyDescent="0.2">
      <c r="A65" t="s">
        <v>24</v>
      </c>
      <c r="B65" t="s">
        <v>8</v>
      </c>
      <c r="C65" t="s">
        <v>9</v>
      </c>
      <c r="D65">
        <v>110228.451500975</v>
      </c>
      <c r="E65">
        <v>327465.21554874501</v>
      </c>
      <c r="F65">
        <v>217236.76404777</v>
      </c>
      <c r="G65">
        <v>124500.899055901</v>
      </c>
    </row>
    <row r="66" spans="1:7" x14ac:dyDescent="0.2">
      <c r="A66" t="s">
        <v>24</v>
      </c>
      <c r="B66" t="s">
        <v>8</v>
      </c>
      <c r="C66" t="s">
        <v>10</v>
      </c>
      <c r="D66">
        <v>-7206.8082039999999</v>
      </c>
      <c r="E66">
        <v>10983.622326000001</v>
      </c>
      <c r="F66">
        <v>18190.430530000001</v>
      </c>
      <c r="G66">
        <v>124500.899055901</v>
      </c>
    </row>
    <row r="67" spans="1:7" x14ac:dyDescent="0.2">
      <c r="A67" t="s">
        <v>24</v>
      </c>
      <c r="B67" t="s">
        <v>8</v>
      </c>
      <c r="C67" t="s">
        <v>11</v>
      </c>
      <c r="D67">
        <v>0</v>
      </c>
      <c r="E67">
        <v>0</v>
      </c>
      <c r="F67">
        <v>0</v>
      </c>
      <c r="G67">
        <v>124500.899055901</v>
      </c>
    </row>
    <row r="68" spans="1:7" x14ac:dyDescent="0.2">
      <c r="A68" t="s">
        <v>24</v>
      </c>
      <c r="B68" t="s">
        <v>8</v>
      </c>
      <c r="C68" t="s">
        <v>12</v>
      </c>
      <c r="D68">
        <v>-27220.643880784999</v>
      </c>
      <c r="E68">
        <v>47718.850119215</v>
      </c>
      <c r="F68">
        <v>74939.494000000006</v>
      </c>
      <c r="G68">
        <v>124500.899055901</v>
      </c>
    </row>
    <row r="69" spans="1:7" x14ac:dyDescent="0.2">
      <c r="A69" t="s">
        <v>24</v>
      </c>
      <c r="B69" t="s">
        <v>8</v>
      </c>
      <c r="C69" t="s">
        <v>13</v>
      </c>
      <c r="D69">
        <v>659</v>
      </c>
      <c r="E69">
        <v>659</v>
      </c>
      <c r="F69">
        <v>0</v>
      </c>
      <c r="G69">
        <v>124500.899055901</v>
      </c>
    </row>
    <row r="70" spans="1:7" x14ac:dyDescent="0.2">
      <c r="A70" t="s">
        <v>24</v>
      </c>
      <c r="B70" t="s">
        <v>8</v>
      </c>
      <c r="C70" t="s">
        <v>14</v>
      </c>
      <c r="D70">
        <v>65778.143384486</v>
      </c>
      <c r="E70">
        <v>525561.69109943195</v>
      </c>
      <c r="F70">
        <v>459783.54771494598</v>
      </c>
      <c r="G70">
        <v>124500.899055901</v>
      </c>
    </row>
    <row r="71" spans="1:7" x14ac:dyDescent="0.2">
      <c r="A71" t="s">
        <v>24</v>
      </c>
      <c r="B71" t="s">
        <v>8</v>
      </c>
      <c r="C71" t="s">
        <v>15</v>
      </c>
      <c r="D71">
        <v>-17737.243744775002</v>
      </c>
      <c r="E71">
        <v>171730.25511604999</v>
      </c>
      <c r="F71">
        <v>189467.498860825</v>
      </c>
      <c r="G71">
        <v>124500.899055901</v>
      </c>
    </row>
    <row r="72" spans="1:7" x14ac:dyDescent="0.2">
      <c r="A72" t="s">
        <v>25</v>
      </c>
      <c r="B72" t="s">
        <v>8</v>
      </c>
      <c r="C72" t="s">
        <v>9</v>
      </c>
      <c r="D72">
        <v>72414.95404456</v>
      </c>
      <c r="E72">
        <v>289651.71809232997</v>
      </c>
      <c r="F72">
        <v>217236.76404777</v>
      </c>
      <c r="G72">
        <v>78303.972051670004</v>
      </c>
    </row>
    <row r="73" spans="1:7" x14ac:dyDescent="0.2">
      <c r="A73" t="s">
        <v>25</v>
      </c>
      <c r="B73" t="s">
        <v>8</v>
      </c>
      <c r="C73" t="s">
        <v>10</v>
      </c>
      <c r="D73">
        <v>-3182.761814</v>
      </c>
      <c r="E73">
        <v>15007.668716</v>
      </c>
      <c r="F73">
        <v>18190.430530000001</v>
      </c>
      <c r="G73">
        <v>78303.972051670004</v>
      </c>
    </row>
    <row r="74" spans="1:7" x14ac:dyDescent="0.2">
      <c r="A74" t="s">
        <v>25</v>
      </c>
      <c r="B74" t="s">
        <v>8</v>
      </c>
      <c r="C74" t="s">
        <v>11</v>
      </c>
      <c r="D74">
        <v>0</v>
      </c>
      <c r="E74">
        <v>0</v>
      </c>
      <c r="F74">
        <v>0</v>
      </c>
      <c r="G74">
        <v>78303.972051670004</v>
      </c>
    </row>
    <row r="75" spans="1:7" x14ac:dyDescent="0.2">
      <c r="A75" t="s">
        <v>25</v>
      </c>
      <c r="B75" t="s">
        <v>8</v>
      </c>
      <c r="C75" t="s">
        <v>12</v>
      </c>
      <c r="D75">
        <v>-22474.022000000001</v>
      </c>
      <c r="E75">
        <v>52465.472000000002</v>
      </c>
      <c r="F75">
        <v>74939.494000000006</v>
      </c>
      <c r="G75">
        <v>78303.972051670004</v>
      </c>
    </row>
    <row r="76" spans="1:7" x14ac:dyDescent="0.2">
      <c r="A76" t="s">
        <v>25</v>
      </c>
      <c r="B76" t="s">
        <v>8</v>
      </c>
      <c r="C76" t="s">
        <v>13</v>
      </c>
      <c r="D76">
        <v>0</v>
      </c>
      <c r="E76">
        <v>0</v>
      </c>
      <c r="F76">
        <v>0</v>
      </c>
      <c r="G76">
        <v>78303.972051670004</v>
      </c>
    </row>
    <row r="77" spans="1:7" x14ac:dyDescent="0.2">
      <c r="A77" t="s">
        <v>25</v>
      </c>
      <c r="B77" t="s">
        <v>8</v>
      </c>
      <c r="C77" t="s">
        <v>14</v>
      </c>
      <c r="D77">
        <v>23496.520971843001</v>
      </c>
      <c r="E77">
        <v>483280.06868678902</v>
      </c>
      <c r="F77">
        <v>459783.54771494598</v>
      </c>
      <c r="G77">
        <v>78303.972051670004</v>
      </c>
    </row>
    <row r="78" spans="1:7" x14ac:dyDescent="0.2">
      <c r="A78" t="s">
        <v>25</v>
      </c>
      <c r="B78" t="s">
        <v>8</v>
      </c>
      <c r="C78" t="s">
        <v>15</v>
      </c>
      <c r="D78">
        <v>8049.2808492669901</v>
      </c>
      <c r="E78">
        <v>197516.779710092</v>
      </c>
      <c r="F78">
        <v>189467.498860825</v>
      </c>
      <c r="G78">
        <v>78303.972051670004</v>
      </c>
    </row>
    <row r="79" spans="1:7" x14ac:dyDescent="0.2">
      <c r="A79" t="s">
        <v>26</v>
      </c>
      <c r="B79" t="s">
        <v>8</v>
      </c>
      <c r="C79" t="s">
        <v>9</v>
      </c>
      <c r="D79">
        <v>89448.794049214004</v>
      </c>
      <c r="E79">
        <v>306685.55809698399</v>
      </c>
      <c r="F79">
        <v>217236.76404777</v>
      </c>
      <c r="G79">
        <v>139095.31381501499</v>
      </c>
    </row>
    <row r="80" spans="1:7" x14ac:dyDescent="0.2">
      <c r="A80" t="s">
        <v>26</v>
      </c>
      <c r="B80" t="s">
        <v>8</v>
      </c>
      <c r="C80" t="s">
        <v>10</v>
      </c>
      <c r="D80">
        <v>-9219.2568269999992</v>
      </c>
      <c r="E80">
        <v>8971.1737030000004</v>
      </c>
      <c r="F80">
        <v>18190.430530000001</v>
      </c>
      <c r="G80">
        <v>139095.31381501499</v>
      </c>
    </row>
    <row r="81" spans="1:7" x14ac:dyDescent="0.2">
      <c r="A81" t="s">
        <v>26</v>
      </c>
      <c r="B81" t="s">
        <v>8</v>
      </c>
      <c r="C81" t="s">
        <v>11</v>
      </c>
      <c r="D81">
        <v>0</v>
      </c>
      <c r="E81">
        <v>0</v>
      </c>
      <c r="F81">
        <v>0</v>
      </c>
      <c r="G81">
        <v>139095.31381501499</v>
      </c>
    </row>
    <row r="82" spans="1:7" x14ac:dyDescent="0.2">
      <c r="A82" t="s">
        <v>26</v>
      </c>
      <c r="B82" t="s">
        <v>8</v>
      </c>
      <c r="C82" t="s">
        <v>12</v>
      </c>
      <c r="D82">
        <v>-27139.727200000001</v>
      </c>
      <c r="E82">
        <v>47799.766799999998</v>
      </c>
      <c r="F82">
        <v>74939.494000000006</v>
      </c>
      <c r="G82">
        <v>139095.31381501499</v>
      </c>
    </row>
    <row r="83" spans="1:7" x14ac:dyDescent="0.2">
      <c r="A83" t="s">
        <v>26</v>
      </c>
      <c r="B83" t="s">
        <v>8</v>
      </c>
      <c r="C83" t="s">
        <v>13</v>
      </c>
      <c r="D83">
        <v>0</v>
      </c>
      <c r="E83">
        <v>0</v>
      </c>
      <c r="F83">
        <v>0</v>
      </c>
      <c r="G83">
        <v>139095.31381501499</v>
      </c>
    </row>
    <row r="84" spans="1:7" x14ac:dyDescent="0.2">
      <c r="A84" t="s">
        <v>26</v>
      </c>
      <c r="B84" t="s">
        <v>8</v>
      </c>
      <c r="C84" t="s">
        <v>14</v>
      </c>
      <c r="D84">
        <v>77662.241118774007</v>
      </c>
      <c r="E84">
        <v>537445.78883372003</v>
      </c>
      <c r="F84">
        <v>459783.54771494598</v>
      </c>
      <c r="G84">
        <v>139095.31381501499</v>
      </c>
    </row>
    <row r="85" spans="1:7" x14ac:dyDescent="0.2">
      <c r="A85" t="s">
        <v>26</v>
      </c>
      <c r="B85" t="s">
        <v>8</v>
      </c>
      <c r="C85" t="s">
        <v>15</v>
      </c>
      <c r="D85">
        <v>8343.2626740269898</v>
      </c>
      <c r="E85">
        <v>197810.761534852</v>
      </c>
      <c r="F85">
        <v>189467.498860825</v>
      </c>
      <c r="G85">
        <v>139095.31381501499</v>
      </c>
    </row>
    <row r="86" spans="1:7" x14ac:dyDescent="0.2">
      <c r="A86" t="s">
        <v>27</v>
      </c>
      <c r="B86" t="s">
        <v>8</v>
      </c>
      <c r="C86" t="s">
        <v>9</v>
      </c>
      <c r="D86">
        <v>68773.310929928004</v>
      </c>
      <c r="E86">
        <v>286010.07497769798</v>
      </c>
      <c r="F86">
        <v>217236.76404777</v>
      </c>
      <c r="G86">
        <v>64881.004743085003</v>
      </c>
    </row>
    <row r="87" spans="1:7" x14ac:dyDescent="0.2">
      <c r="A87" t="s">
        <v>27</v>
      </c>
      <c r="B87" t="s">
        <v>8</v>
      </c>
      <c r="C87" t="s">
        <v>10</v>
      </c>
      <c r="D87">
        <v>-5408.0793869999998</v>
      </c>
      <c r="E87">
        <v>12782.351143</v>
      </c>
      <c r="F87">
        <v>18190.430530000001</v>
      </c>
      <c r="G87">
        <v>64881.004743085003</v>
      </c>
    </row>
    <row r="88" spans="1:7" x14ac:dyDescent="0.2">
      <c r="A88" t="s">
        <v>27</v>
      </c>
      <c r="B88" t="s">
        <v>8</v>
      </c>
      <c r="C88" t="s">
        <v>11</v>
      </c>
      <c r="D88">
        <v>0</v>
      </c>
      <c r="E88">
        <v>0</v>
      </c>
      <c r="F88">
        <v>0</v>
      </c>
      <c r="G88">
        <v>64881.004743085003</v>
      </c>
    </row>
    <row r="89" spans="1:7" x14ac:dyDescent="0.2">
      <c r="A89" t="s">
        <v>27</v>
      </c>
      <c r="B89" t="s">
        <v>8</v>
      </c>
      <c r="C89" t="s">
        <v>12</v>
      </c>
      <c r="D89">
        <v>-25441.533984562</v>
      </c>
      <c r="E89">
        <v>49497.960015438002</v>
      </c>
      <c r="F89">
        <v>74939.494000000006</v>
      </c>
      <c r="G89">
        <v>64881.004743085003</v>
      </c>
    </row>
    <row r="90" spans="1:7" x14ac:dyDescent="0.2">
      <c r="A90" t="s">
        <v>27</v>
      </c>
      <c r="B90" t="s">
        <v>8</v>
      </c>
      <c r="C90" t="s">
        <v>13</v>
      </c>
      <c r="D90">
        <v>0</v>
      </c>
      <c r="E90">
        <v>0</v>
      </c>
      <c r="F90">
        <v>0</v>
      </c>
      <c r="G90">
        <v>64881.004743085003</v>
      </c>
    </row>
    <row r="91" spans="1:7" x14ac:dyDescent="0.2">
      <c r="A91" t="s">
        <v>27</v>
      </c>
      <c r="B91" t="s">
        <v>8</v>
      </c>
      <c r="C91" t="s">
        <v>14</v>
      </c>
      <c r="D91">
        <v>30130.022953325999</v>
      </c>
      <c r="E91">
        <v>489913.57066827198</v>
      </c>
      <c r="F91">
        <v>459783.54771494598</v>
      </c>
      <c r="G91">
        <v>64881.004743085003</v>
      </c>
    </row>
    <row r="92" spans="1:7" x14ac:dyDescent="0.2">
      <c r="A92" t="s">
        <v>27</v>
      </c>
      <c r="B92" t="s">
        <v>8</v>
      </c>
      <c r="C92" t="s">
        <v>15</v>
      </c>
      <c r="D92">
        <v>-3172.71576860701</v>
      </c>
      <c r="E92">
        <v>186294.78309221799</v>
      </c>
      <c r="F92">
        <v>189467.498860825</v>
      </c>
      <c r="G92">
        <v>64881.004743085003</v>
      </c>
    </row>
    <row r="93" spans="1:7" x14ac:dyDescent="0.2">
      <c r="A93" t="s">
        <v>28</v>
      </c>
      <c r="B93" t="s">
        <v>8</v>
      </c>
      <c r="C93" t="s">
        <v>9</v>
      </c>
      <c r="D93">
        <v>63062.953609607997</v>
      </c>
      <c r="E93">
        <v>280299.717657378</v>
      </c>
      <c r="F93">
        <v>217236.76404777</v>
      </c>
      <c r="G93">
        <v>72768.855459376005</v>
      </c>
    </row>
    <row r="94" spans="1:7" x14ac:dyDescent="0.2">
      <c r="A94" t="s">
        <v>28</v>
      </c>
      <c r="B94" t="s">
        <v>8</v>
      </c>
      <c r="C94" t="s">
        <v>10</v>
      </c>
      <c r="D94">
        <v>-1615.0097118000001</v>
      </c>
      <c r="E94">
        <v>16575.4208182</v>
      </c>
      <c r="F94">
        <v>18190.430530000001</v>
      </c>
      <c r="G94">
        <v>72768.855459376005</v>
      </c>
    </row>
    <row r="95" spans="1:7" x14ac:dyDescent="0.2">
      <c r="A95" t="s">
        <v>28</v>
      </c>
      <c r="B95" t="s">
        <v>8</v>
      </c>
      <c r="C95" t="s">
        <v>11</v>
      </c>
      <c r="D95">
        <v>0</v>
      </c>
      <c r="E95">
        <v>0</v>
      </c>
      <c r="F95">
        <v>0</v>
      </c>
      <c r="G95">
        <v>72768.855459376005</v>
      </c>
    </row>
    <row r="96" spans="1:7" x14ac:dyDescent="0.2">
      <c r="A96" t="s">
        <v>28</v>
      </c>
      <c r="B96" t="s">
        <v>8</v>
      </c>
      <c r="C96" t="s">
        <v>12</v>
      </c>
      <c r="D96">
        <v>-24100.335350302001</v>
      </c>
      <c r="E96">
        <v>50839.158649698002</v>
      </c>
      <c r="F96">
        <v>74939.494000000006</v>
      </c>
      <c r="G96">
        <v>72768.855459376005</v>
      </c>
    </row>
    <row r="97" spans="1:7" x14ac:dyDescent="0.2">
      <c r="A97" t="s">
        <v>28</v>
      </c>
      <c r="B97" t="s">
        <v>8</v>
      </c>
      <c r="C97" t="s">
        <v>13</v>
      </c>
      <c r="D97">
        <v>0</v>
      </c>
      <c r="E97">
        <v>0</v>
      </c>
      <c r="F97">
        <v>0</v>
      </c>
      <c r="G97">
        <v>72768.855459376005</v>
      </c>
    </row>
    <row r="98" spans="1:7" x14ac:dyDescent="0.2">
      <c r="A98" t="s">
        <v>28</v>
      </c>
      <c r="B98" t="s">
        <v>8</v>
      </c>
      <c r="C98" t="s">
        <v>14</v>
      </c>
      <c r="D98">
        <v>27480.580769070999</v>
      </c>
      <c r="E98">
        <v>487264.12848401698</v>
      </c>
      <c r="F98">
        <v>459783.54771494598</v>
      </c>
      <c r="G98">
        <v>72768.855459376005</v>
      </c>
    </row>
    <row r="99" spans="1:7" x14ac:dyDescent="0.2">
      <c r="A99" t="s">
        <v>28</v>
      </c>
      <c r="B99" t="s">
        <v>8</v>
      </c>
      <c r="C99" t="s">
        <v>15</v>
      </c>
      <c r="D99">
        <v>7940.6661427990002</v>
      </c>
      <c r="E99">
        <v>197408.16500362399</v>
      </c>
      <c r="F99">
        <v>189467.498860825</v>
      </c>
      <c r="G99">
        <v>72768.855459376005</v>
      </c>
    </row>
    <row r="100" spans="1:7" x14ac:dyDescent="0.2">
      <c r="A100" t="s">
        <v>29</v>
      </c>
      <c r="B100" t="s">
        <v>8</v>
      </c>
      <c r="C100" t="s">
        <v>9</v>
      </c>
      <c r="D100">
        <v>46612.434052229997</v>
      </c>
      <c r="E100">
        <v>263849.19809999998</v>
      </c>
      <c r="F100">
        <v>217236.76404777</v>
      </c>
      <c r="G100">
        <v>43187.791633934998</v>
      </c>
    </row>
    <row r="101" spans="1:7" x14ac:dyDescent="0.2">
      <c r="A101" t="s">
        <v>29</v>
      </c>
      <c r="B101" t="s">
        <v>8</v>
      </c>
      <c r="C101" t="s">
        <v>10</v>
      </c>
      <c r="D101">
        <v>6224.7862169999999</v>
      </c>
      <c r="E101">
        <v>24415.216746999999</v>
      </c>
      <c r="F101">
        <v>18190.430530000001</v>
      </c>
      <c r="G101">
        <v>43187.791633934998</v>
      </c>
    </row>
    <row r="102" spans="1:7" x14ac:dyDescent="0.2">
      <c r="A102" t="s">
        <v>29</v>
      </c>
      <c r="B102" t="s">
        <v>8</v>
      </c>
      <c r="C102" t="s">
        <v>11</v>
      </c>
      <c r="D102">
        <v>0</v>
      </c>
      <c r="E102">
        <v>0</v>
      </c>
      <c r="F102">
        <v>0</v>
      </c>
      <c r="G102">
        <v>43187.791633934998</v>
      </c>
    </row>
    <row r="103" spans="1:7" x14ac:dyDescent="0.2">
      <c r="A103" t="s">
        <v>29</v>
      </c>
      <c r="B103" t="s">
        <v>8</v>
      </c>
      <c r="C103" t="s">
        <v>12</v>
      </c>
      <c r="D103">
        <v>-21465.644</v>
      </c>
      <c r="E103">
        <v>53473.85</v>
      </c>
      <c r="F103">
        <v>74939.494000000006</v>
      </c>
      <c r="G103">
        <v>43187.791633934998</v>
      </c>
    </row>
    <row r="104" spans="1:7" x14ac:dyDescent="0.2">
      <c r="A104" t="s">
        <v>29</v>
      </c>
      <c r="B104" t="s">
        <v>8</v>
      </c>
      <c r="C104" t="s">
        <v>13</v>
      </c>
      <c r="D104">
        <v>0</v>
      </c>
      <c r="E104">
        <v>0</v>
      </c>
      <c r="F104">
        <v>0</v>
      </c>
      <c r="G104">
        <v>43187.791633934998</v>
      </c>
    </row>
    <row r="105" spans="1:7" x14ac:dyDescent="0.2">
      <c r="A105" t="s">
        <v>29</v>
      </c>
      <c r="B105" t="s">
        <v>8</v>
      </c>
      <c r="C105" t="s">
        <v>14</v>
      </c>
      <c r="D105">
        <v>4268.2956998540203</v>
      </c>
      <c r="E105">
        <v>464051.84341480001</v>
      </c>
      <c r="F105">
        <v>459783.54771494598</v>
      </c>
      <c r="G105">
        <v>43187.791633934998</v>
      </c>
    </row>
    <row r="106" spans="1:7" x14ac:dyDescent="0.2">
      <c r="A106" t="s">
        <v>29</v>
      </c>
      <c r="B106" t="s">
        <v>8</v>
      </c>
      <c r="C106" t="s">
        <v>15</v>
      </c>
      <c r="D106">
        <v>7547.9196648509896</v>
      </c>
      <c r="E106">
        <v>197015.41852567601</v>
      </c>
      <c r="F106">
        <v>189467.498860825</v>
      </c>
      <c r="G106">
        <v>43187.791633934998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of Total BuildGen</vt:lpstr>
      <vt:lpstr>Cooling + Hydropower and Water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2023-09-14T19:58:32Z</dcterms:created>
  <dcterms:modified xsi:type="dcterms:W3CDTF">2023-09-14T20:44:34Z</dcterms:modified>
</cp:coreProperties>
</file>