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esktop\Long ISME\Table 2\"/>
    </mc:Choice>
  </mc:AlternateContent>
  <bookViews>
    <workbookView xWindow="0" yWindow="0" windowWidth="20490" windowHeight="7530" tabRatio="756" activeTab="4"/>
  </bookViews>
  <sheets>
    <sheet name="raw" sheetId="4" r:id="rId1"/>
    <sheet name="UMR_PRE_ILR" sheetId="6" r:id="rId2"/>
    <sheet name="UMR_POST_ILR" sheetId="7" r:id="rId3"/>
    <sheet name="MMR" sheetId="8" r:id="rId4"/>
    <sheet name="LMR" sheetId="12" r:id="rId5"/>
    <sheet name="ILR" sheetId="9" r:id="rId6"/>
    <sheet name="MOR" sheetId="10" r:id="rId7"/>
    <sheet name="OHR" sheetId="11" r:id="rId8"/>
    <sheet name="ARR" sheetId="13" r:id="rId9"/>
    <sheet name="YZR" sheetId="14" r:id="rId10"/>
    <sheet name="Sheet1" sheetId="15" r:id="rId11"/>
    <sheet name="Sheet3" sheetId="17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38" i="12" l="1"/>
  <c r="AP38" i="12" s="1"/>
  <c r="AN38" i="12"/>
  <c r="AS38" i="12"/>
  <c r="AT38" i="12" s="1"/>
  <c r="AR38" i="12"/>
  <c r="AL44" i="12"/>
  <c r="AL38" i="12"/>
  <c r="AK38" i="12"/>
  <c r="AJ38" i="12"/>
  <c r="AG38" i="12"/>
  <c r="AH38" i="12" s="1"/>
  <c r="AF38" i="12"/>
  <c r="AC38" i="12"/>
  <c r="AD38" i="12" s="1"/>
  <c r="AB38" i="12"/>
  <c r="Z38" i="12"/>
  <c r="Y38" i="12"/>
  <c r="X38" i="12"/>
  <c r="U38" i="12"/>
  <c r="V38" i="12" s="1"/>
  <c r="T38" i="12"/>
  <c r="R38" i="12"/>
  <c r="Q38" i="12"/>
  <c r="P38" i="12"/>
  <c r="M38" i="12"/>
  <c r="N38" i="12" s="1"/>
  <c r="L38" i="12"/>
  <c r="I38" i="12"/>
  <c r="J38" i="12" s="1"/>
  <c r="H38" i="12"/>
  <c r="F38" i="12"/>
  <c r="AO18" i="8"/>
  <c r="AP18" i="8" s="1"/>
  <c r="AN18" i="8"/>
  <c r="AS18" i="8"/>
  <c r="AT18" i="8" s="1"/>
  <c r="AR18" i="8"/>
  <c r="AK18" i="8"/>
  <c r="AL18" i="8" s="1"/>
  <c r="AJ18" i="8"/>
  <c r="AD18" i="8"/>
  <c r="AG18" i="8"/>
  <c r="AH18" i="8" s="1"/>
  <c r="AF18" i="8"/>
  <c r="AC18" i="8"/>
  <c r="AB18" i="8"/>
  <c r="Z18" i="8"/>
  <c r="Y18" i="8"/>
  <c r="X18" i="8"/>
  <c r="U18" i="8"/>
  <c r="V18" i="8" s="1"/>
  <c r="T18" i="8"/>
  <c r="Q18" i="8"/>
  <c r="R18" i="8" s="1"/>
  <c r="P18" i="8"/>
  <c r="M18" i="8"/>
  <c r="N18" i="8" s="1"/>
  <c r="L18" i="8"/>
  <c r="I18" i="8"/>
  <c r="J18" i="8" s="1"/>
  <c r="H18" i="8"/>
  <c r="F18" i="8"/>
  <c r="E18" i="8" l="1"/>
  <c r="D18" i="8"/>
  <c r="AK44" i="12"/>
  <c r="AJ44" i="12"/>
  <c r="D38" i="12"/>
  <c r="E38" i="12"/>
  <c r="I11" i="14"/>
  <c r="AS11" i="14"/>
  <c r="AR11" i="14"/>
  <c r="AO11" i="14"/>
  <c r="AN11" i="14"/>
  <c r="AK11" i="14"/>
  <c r="AJ11" i="14"/>
  <c r="AG11" i="14"/>
  <c r="AF11" i="14"/>
  <c r="AC11" i="14"/>
  <c r="AB11" i="14"/>
  <c r="Y11" i="14"/>
  <c r="X11" i="14"/>
  <c r="U11" i="14"/>
  <c r="T11" i="14"/>
  <c r="Q11" i="14"/>
  <c r="P11" i="14"/>
  <c r="M11" i="14"/>
  <c r="L11" i="14"/>
  <c r="H11" i="14"/>
  <c r="E11" i="14"/>
  <c r="D11" i="14"/>
  <c r="E11" i="13"/>
  <c r="AS11" i="13"/>
  <c r="AR11" i="13"/>
  <c r="AO11" i="13"/>
  <c r="AN11" i="13"/>
  <c r="AK11" i="13"/>
  <c r="AJ11" i="13"/>
  <c r="AG11" i="13"/>
  <c r="AF11" i="13"/>
  <c r="AC11" i="13"/>
  <c r="AB11" i="13"/>
  <c r="Y11" i="13"/>
  <c r="X11" i="13"/>
  <c r="U11" i="13"/>
  <c r="T11" i="13"/>
  <c r="Q11" i="13"/>
  <c r="P11" i="13"/>
  <c r="M11" i="13"/>
  <c r="L11" i="13"/>
  <c r="I11" i="13"/>
  <c r="H11" i="13"/>
  <c r="D11" i="13"/>
  <c r="AR11" i="11"/>
  <c r="AS11" i="11"/>
  <c r="AN11" i="11"/>
  <c r="AO11" i="11"/>
  <c r="E11" i="11"/>
  <c r="D11" i="11"/>
  <c r="AK11" i="11"/>
  <c r="AJ11" i="11"/>
  <c r="AG11" i="11"/>
  <c r="AF11" i="11"/>
  <c r="AC11" i="11"/>
  <c r="AB11" i="11"/>
  <c r="Y11" i="11"/>
  <c r="X11" i="11"/>
  <c r="U11" i="11"/>
  <c r="T11" i="11"/>
  <c r="Q11" i="11"/>
  <c r="P11" i="11"/>
  <c r="M11" i="11"/>
  <c r="L11" i="11"/>
  <c r="I11" i="11"/>
  <c r="H11" i="11"/>
  <c r="I11" i="10"/>
  <c r="E11" i="10"/>
  <c r="AS11" i="10"/>
  <c r="AR11" i="10"/>
  <c r="AO11" i="10"/>
  <c r="AN11" i="10"/>
  <c r="AK11" i="10"/>
  <c r="AJ11" i="10"/>
  <c r="AG11" i="10"/>
  <c r="AF11" i="10"/>
  <c r="AC11" i="10"/>
  <c r="AB11" i="10"/>
  <c r="Y11" i="10"/>
  <c r="X11" i="10"/>
  <c r="U11" i="10"/>
  <c r="T11" i="10"/>
  <c r="Q11" i="10"/>
  <c r="P11" i="10"/>
  <c r="M11" i="10"/>
  <c r="L11" i="10"/>
  <c r="H11" i="10"/>
  <c r="D11" i="10"/>
  <c r="AC11" i="7"/>
  <c r="AB11" i="7"/>
  <c r="M11" i="7"/>
  <c r="L11" i="7"/>
  <c r="I11" i="7"/>
  <c r="H11" i="7"/>
  <c r="E11" i="7"/>
  <c r="D11" i="7"/>
  <c r="AS11" i="7"/>
  <c r="AR11" i="7"/>
  <c r="AO11" i="7"/>
  <c r="AN11" i="7"/>
  <c r="AK11" i="7"/>
  <c r="AJ11" i="7"/>
  <c r="AG11" i="7"/>
  <c r="AF11" i="7"/>
  <c r="Y11" i="7"/>
  <c r="X11" i="7"/>
  <c r="U11" i="7"/>
  <c r="T11" i="7"/>
  <c r="Q11" i="7"/>
  <c r="P11" i="7"/>
  <c r="AO11" i="9"/>
  <c r="AN11" i="9"/>
  <c r="Y11" i="9"/>
  <c r="X11" i="9"/>
  <c r="I11" i="9"/>
  <c r="H11" i="9"/>
  <c r="E11" i="9"/>
  <c r="D11" i="9"/>
  <c r="AS11" i="9"/>
  <c r="AR11" i="9"/>
  <c r="AK11" i="9"/>
  <c r="AJ11" i="9"/>
  <c r="AG11" i="9"/>
  <c r="AF11" i="9"/>
  <c r="AC11" i="9"/>
  <c r="AB11" i="9"/>
  <c r="U11" i="9"/>
  <c r="T11" i="9"/>
  <c r="Q11" i="9"/>
  <c r="P11" i="9"/>
  <c r="M11" i="9"/>
  <c r="L11" i="9"/>
  <c r="AS11" i="6"/>
  <c r="AR11" i="6"/>
  <c r="AO11" i="6"/>
  <c r="AN11" i="6"/>
  <c r="AK11" i="6"/>
  <c r="AJ11" i="6"/>
  <c r="AG11" i="6"/>
  <c r="AF11" i="6"/>
  <c r="AC11" i="6"/>
  <c r="AB11" i="6"/>
  <c r="Y11" i="6"/>
  <c r="X11" i="6"/>
  <c r="U11" i="6"/>
  <c r="T11" i="6"/>
  <c r="Q11" i="6"/>
  <c r="P11" i="6"/>
  <c r="M11" i="6"/>
  <c r="L11" i="6"/>
  <c r="I11" i="6"/>
  <c r="H11" i="6"/>
  <c r="E11" i="6"/>
  <c r="D11" i="6"/>
  <c r="AO35" i="12"/>
  <c r="E35" i="12"/>
  <c r="D35" i="12"/>
  <c r="D7" i="7" l="1"/>
  <c r="AR7" i="11"/>
  <c r="H7" i="11"/>
  <c r="D7" i="11"/>
  <c r="I7" i="13"/>
  <c r="H7" i="13"/>
  <c r="E7" i="13"/>
  <c r="D7" i="13"/>
  <c r="I7" i="14"/>
  <c r="H7" i="14"/>
  <c r="E7" i="14"/>
  <c r="D7" i="14"/>
  <c r="AS7" i="14"/>
  <c r="AR7" i="14"/>
  <c r="AO7" i="14"/>
  <c r="AN7" i="14"/>
  <c r="AK7" i="14"/>
  <c r="AJ7" i="14"/>
  <c r="AG7" i="14"/>
  <c r="AF7" i="14"/>
  <c r="AC7" i="14"/>
  <c r="AB7" i="14"/>
  <c r="Y7" i="14"/>
  <c r="X7" i="14"/>
  <c r="U7" i="14"/>
  <c r="T7" i="14"/>
  <c r="Q7" i="14"/>
  <c r="P7" i="14"/>
  <c r="M7" i="14"/>
  <c r="L7" i="14"/>
  <c r="AS7" i="13"/>
  <c r="AR7" i="13"/>
  <c r="AO7" i="13"/>
  <c r="AN7" i="13"/>
  <c r="AK7" i="13"/>
  <c r="AJ7" i="13"/>
  <c r="AG7" i="13"/>
  <c r="AF7" i="13"/>
  <c r="AC7" i="13"/>
  <c r="AB7" i="13"/>
  <c r="Y7" i="13"/>
  <c r="X7" i="13"/>
  <c r="U7" i="13"/>
  <c r="T7" i="13"/>
  <c r="Q7" i="13"/>
  <c r="P7" i="13"/>
  <c r="M7" i="13"/>
  <c r="L7" i="13"/>
  <c r="AS7" i="11"/>
  <c r="AO7" i="11"/>
  <c r="AN7" i="11"/>
  <c r="AK7" i="11"/>
  <c r="AJ7" i="11"/>
  <c r="AG7" i="11"/>
  <c r="AF7" i="11"/>
  <c r="AC7" i="11"/>
  <c r="AB7" i="11"/>
  <c r="Y7" i="11"/>
  <c r="X7" i="11"/>
  <c r="Q7" i="11"/>
  <c r="P7" i="11"/>
  <c r="M7" i="11"/>
  <c r="L7" i="11"/>
  <c r="I7" i="11"/>
  <c r="E7" i="11"/>
  <c r="AS7" i="10"/>
  <c r="AR7" i="10"/>
  <c r="AO7" i="10"/>
  <c r="AN7" i="10"/>
  <c r="AK7" i="10"/>
  <c r="AJ7" i="10"/>
  <c r="AG7" i="10"/>
  <c r="AF7" i="10"/>
  <c r="AC7" i="10"/>
  <c r="AB7" i="10"/>
  <c r="Y7" i="10"/>
  <c r="X7" i="10"/>
  <c r="U7" i="10"/>
  <c r="T7" i="10"/>
  <c r="Q7" i="10"/>
  <c r="P7" i="10"/>
  <c r="M7" i="10"/>
  <c r="L7" i="10"/>
  <c r="I7" i="10"/>
  <c r="H7" i="10"/>
  <c r="E7" i="10"/>
  <c r="D7" i="10"/>
  <c r="AS7" i="7"/>
  <c r="AR7" i="7"/>
  <c r="AO7" i="7"/>
  <c r="AN7" i="7"/>
  <c r="AK7" i="7"/>
  <c r="AJ7" i="7"/>
  <c r="AG7" i="7"/>
  <c r="AF7" i="7"/>
  <c r="AC7" i="7"/>
  <c r="AB7" i="7"/>
  <c r="Y7" i="7"/>
  <c r="X7" i="7"/>
  <c r="U7" i="7"/>
  <c r="T7" i="7"/>
  <c r="Q7" i="7"/>
  <c r="P7" i="7"/>
  <c r="M7" i="7"/>
  <c r="L7" i="7"/>
  <c r="I7" i="7"/>
  <c r="H7" i="7"/>
  <c r="E7" i="7"/>
  <c r="AS7" i="9"/>
  <c r="AR7" i="9"/>
  <c r="AO7" i="9"/>
  <c r="AN7" i="9"/>
  <c r="AK7" i="9"/>
  <c r="AJ7" i="9"/>
  <c r="AG7" i="9"/>
  <c r="AF7" i="9"/>
  <c r="AC7" i="9"/>
  <c r="AB7" i="9"/>
  <c r="Y7" i="9"/>
  <c r="X7" i="9"/>
  <c r="U7" i="9"/>
  <c r="T7" i="9"/>
  <c r="Q7" i="9"/>
  <c r="P7" i="9"/>
  <c r="M7" i="9"/>
  <c r="L7" i="9"/>
  <c r="I7" i="9"/>
  <c r="H7" i="9"/>
  <c r="E7" i="9"/>
  <c r="D7" i="9"/>
  <c r="AR7" i="6"/>
  <c r="AS7" i="6"/>
  <c r="AO7" i="6"/>
  <c r="AN7" i="6"/>
  <c r="AK7" i="6"/>
  <c r="AJ7" i="6"/>
  <c r="AG7" i="6"/>
  <c r="AF7" i="6"/>
  <c r="AC7" i="6"/>
  <c r="AB7" i="6"/>
  <c r="Y7" i="6"/>
  <c r="X7" i="6"/>
  <c r="U7" i="6"/>
  <c r="T7" i="6"/>
  <c r="Q7" i="6"/>
  <c r="P7" i="6"/>
  <c r="M7" i="6"/>
  <c r="L7" i="6"/>
  <c r="I7" i="6"/>
  <c r="H7" i="6"/>
  <c r="E7" i="6"/>
  <c r="D7" i="6"/>
  <c r="Y35" i="12" l="1"/>
  <c r="X35" i="12"/>
  <c r="AN35" i="12"/>
  <c r="AS35" i="12"/>
  <c r="AR35" i="12"/>
  <c r="AK35" i="12"/>
  <c r="AJ35" i="12"/>
  <c r="AG35" i="12"/>
  <c r="AF35" i="12"/>
  <c r="AC35" i="12"/>
  <c r="AB35" i="12"/>
  <c r="Q35" i="12"/>
  <c r="P35" i="12"/>
  <c r="U35" i="12"/>
  <c r="T35" i="12"/>
  <c r="M35" i="12"/>
  <c r="L35" i="12"/>
  <c r="I35" i="12"/>
  <c r="H35" i="12"/>
  <c r="AR8" i="12"/>
  <c r="AR4" i="12"/>
  <c r="AR32" i="12"/>
  <c r="AR28" i="12"/>
  <c r="AR24" i="12"/>
  <c r="AR20" i="12"/>
  <c r="AR16" i="12"/>
  <c r="AR12" i="12"/>
  <c r="AJ32" i="12"/>
  <c r="AJ28" i="12"/>
  <c r="AJ24" i="12"/>
  <c r="AJ20" i="12"/>
  <c r="AJ16" i="12"/>
  <c r="AJ12" i="12"/>
  <c r="AJ8" i="12"/>
  <c r="AJ4" i="12"/>
  <c r="AF32" i="12"/>
  <c r="AF28" i="12"/>
  <c r="AF24" i="12"/>
  <c r="AF20" i="12"/>
  <c r="AF16" i="12"/>
  <c r="AF12" i="12"/>
  <c r="AF8" i="12"/>
  <c r="AF4" i="12"/>
  <c r="AB32" i="12"/>
  <c r="AB28" i="12"/>
  <c r="AB24" i="12"/>
  <c r="AB20" i="12"/>
  <c r="AB16" i="12"/>
  <c r="AB12" i="12"/>
  <c r="AB8" i="12"/>
  <c r="AB4" i="12"/>
  <c r="T32" i="12"/>
  <c r="T28" i="12"/>
  <c r="T24" i="12"/>
  <c r="T20" i="12"/>
  <c r="T16" i="12"/>
  <c r="T12" i="12"/>
  <c r="T4" i="12"/>
  <c r="P32" i="12"/>
  <c r="P28" i="12"/>
  <c r="P24" i="12"/>
  <c r="P20" i="12"/>
  <c r="P16" i="12"/>
  <c r="P12" i="12"/>
  <c r="P8" i="12"/>
  <c r="P4" i="12"/>
  <c r="L32" i="12"/>
  <c r="L28" i="12"/>
  <c r="L24" i="12"/>
  <c r="L20" i="12"/>
  <c r="L16" i="12"/>
  <c r="L12" i="12"/>
  <c r="L8" i="12"/>
  <c r="L4" i="12"/>
  <c r="H32" i="12"/>
  <c r="H28" i="12"/>
  <c r="H24" i="12"/>
  <c r="H20" i="12"/>
  <c r="H16" i="12"/>
  <c r="H12" i="12"/>
  <c r="H8" i="12"/>
  <c r="H4" i="12"/>
  <c r="D4" i="12"/>
  <c r="D8" i="12"/>
  <c r="D12" i="12"/>
  <c r="D16" i="12"/>
  <c r="D20" i="12"/>
  <c r="D24" i="12"/>
  <c r="D28" i="12"/>
  <c r="D32" i="12"/>
  <c r="AS15" i="8"/>
  <c r="AR15" i="8"/>
  <c r="AK15" i="8"/>
  <c r="AJ15" i="8"/>
  <c r="AG15" i="8"/>
  <c r="AF15" i="8"/>
  <c r="AC15" i="8"/>
  <c r="AB15" i="8"/>
  <c r="U15" i="8"/>
  <c r="T15" i="8"/>
  <c r="AN15" i="8"/>
  <c r="AO15" i="8"/>
  <c r="Y15" i="8"/>
  <c r="X15" i="8"/>
  <c r="T8" i="8"/>
  <c r="T12" i="8"/>
  <c r="Q15" i="8"/>
  <c r="P15" i="8"/>
  <c r="M15" i="8"/>
  <c r="L15" i="8"/>
  <c r="H8" i="8"/>
  <c r="I15" i="8" s="1"/>
  <c r="H12" i="8"/>
  <c r="D15" i="8"/>
  <c r="E15" i="8"/>
  <c r="D12" i="8"/>
  <c r="L12" i="8"/>
  <c r="P12" i="8"/>
  <c r="AB12" i="8"/>
  <c r="AF12" i="8"/>
  <c r="AJ12" i="8"/>
  <c r="AR12" i="8"/>
  <c r="AR8" i="8"/>
  <c r="AR4" i="8"/>
  <c r="AJ8" i="8"/>
  <c r="AJ4" i="8"/>
  <c r="H15" i="8" l="1"/>
  <c r="AF8" i="8"/>
  <c r="AF4" i="8"/>
  <c r="AB8" i="8"/>
  <c r="AB4" i="8"/>
  <c r="T4" i="8"/>
  <c r="P8" i="8"/>
  <c r="P4" i="8"/>
  <c r="L8" i="8"/>
  <c r="L4" i="8"/>
  <c r="H4" i="8"/>
  <c r="D8" i="8"/>
  <c r="D4" i="8"/>
</calcChain>
</file>

<file path=xl/sharedStrings.xml><?xml version="1.0" encoding="utf-8"?>
<sst xmlns="http://schemas.openxmlformats.org/spreadsheetml/2006/main" count="1114" uniqueCount="42">
  <si>
    <t>Site</t>
  </si>
  <si>
    <t>River</t>
  </si>
  <si>
    <t>nh4 (ug/L)</t>
  </si>
  <si>
    <t>avg</t>
  </si>
  <si>
    <t>no3 (mg/L)</t>
  </si>
  <si>
    <t>po43 (ug/L)</t>
  </si>
  <si>
    <t>toc (mg/L)</t>
  </si>
  <si>
    <t>tdn (mg/L)</t>
  </si>
  <si>
    <t>ph</t>
  </si>
  <si>
    <t>temp</t>
  </si>
  <si>
    <t>tss (mg/L)</t>
  </si>
  <si>
    <t>chla (μg/L)</t>
  </si>
  <si>
    <t>partc mg/L</t>
  </si>
  <si>
    <t>partn mg/L</t>
  </si>
  <si>
    <t>Site 1</t>
  </si>
  <si>
    <t>UMR</t>
  </si>
  <si>
    <t>NA</t>
  </si>
  <si>
    <t>Site 2</t>
  </si>
  <si>
    <t>Site 3</t>
  </si>
  <si>
    <t>MMR</t>
  </si>
  <si>
    <t>Site 4</t>
  </si>
  <si>
    <t>Site 5</t>
  </si>
  <si>
    <t>Site 6</t>
  </si>
  <si>
    <t>LMR</t>
  </si>
  <si>
    <t>Site 7</t>
  </si>
  <si>
    <t>Site 8</t>
  </si>
  <si>
    <t>Site 9</t>
  </si>
  <si>
    <t>Site 10</t>
  </si>
  <si>
    <t>Site 11</t>
  </si>
  <si>
    <t>Site 12</t>
  </si>
  <si>
    <t>Site 13</t>
  </si>
  <si>
    <t>ILR</t>
  </si>
  <si>
    <t>MOR</t>
  </si>
  <si>
    <t>OHR</t>
  </si>
  <si>
    <t>ARR</t>
  </si>
  <si>
    <t>YZR</t>
  </si>
  <si>
    <t>se</t>
  </si>
  <si>
    <t>UMR Post ILR</t>
  </si>
  <si>
    <t>UMR Pre ILR</t>
  </si>
  <si>
    <t>sd</t>
  </si>
  <si>
    <t>w/o site 9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</si>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</sst>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2"/>
  <sheetViews>
    <sheetView workbookViewId="0">
      <selection activeCell="AD1" sqref="A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5</v>
      </c>
      <c r="G1" t="s">
        <v>4</v>
      </c>
      <c r="K1" t="s">
        <v>2</v>
      </c>
      <c r="O1" t="s">
        <v>7</v>
      </c>
      <c r="S1" t="s">
        <v>6</v>
      </c>
      <c r="W1" t="s">
        <v>8</v>
      </c>
      <c r="AA1" t="s">
        <v>12</v>
      </c>
      <c r="AE1" t="s">
        <v>13</v>
      </c>
      <c r="AI1" t="s">
        <v>10</v>
      </c>
      <c r="AM1" t="s">
        <v>9</v>
      </c>
      <c r="AQ1" t="s">
        <v>11</v>
      </c>
    </row>
    <row r="2" spans="1:43" x14ac:dyDescent="0.25">
      <c r="A2" t="s">
        <v>14</v>
      </c>
      <c r="B2" t="s">
        <v>15</v>
      </c>
      <c r="C2">
        <v>74</v>
      </c>
      <c r="G2">
        <v>4.03</v>
      </c>
      <c r="K2">
        <v>42.5</v>
      </c>
      <c r="O2">
        <v>4.4039999999999999</v>
      </c>
      <c r="S2">
        <v>10.96</v>
      </c>
      <c r="W2">
        <v>8.17</v>
      </c>
      <c r="AA2">
        <v>2.9314999999999998</v>
      </c>
      <c r="AE2">
        <v>0.35055000000000003</v>
      </c>
      <c r="AI2">
        <v>38.375000000000078</v>
      </c>
      <c r="AM2">
        <v>29.5</v>
      </c>
      <c r="AQ2">
        <v>20.559000000000005</v>
      </c>
    </row>
    <row r="3" spans="1:43" x14ac:dyDescent="0.25">
      <c r="A3" t="s">
        <v>14</v>
      </c>
      <c r="B3" t="s">
        <v>15</v>
      </c>
      <c r="C3">
        <v>65.699999999999989</v>
      </c>
      <c r="G3">
        <v>3.99</v>
      </c>
      <c r="K3">
        <v>0</v>
      </c>
      <c r="O3">
        <v>4.4560000000000004</v>
      </c>
      <c r="S3">
        <v>11.77</v>
      </c>
      <c r="AA3">
        <v>3.4221000000000004</v>
      </c>
      <c r="AE3">
        <v>0.40769999999999995</v>
      </c>
      <c r="AI3">
        <v>81.375000000000057</v>
      </c>
      <c r="AQ3">
        <v>19.624500000000001</v>
      </c>
    </row>
    <row r="4" spans="1:43" x14ac:dyDescent="0.25">
      <c r="A4" t="s">
        <v>14</v>
      </c>
      <c r="B4" t="s">
        <v>15</v>
      </c>
      <c r="C4">
        <v>51.7</v>
      </c>
      <c r="G4">
        <v>4.0999999999999996</v>
      </c>
      <c r="K4">
        <v>32.200000000000003</v>
      </c>
      <c r="O4">
        <v>4.3470000000000004</v>
      </c>
      <c r="S4">
        <v>9.8550000000000004</v>
      </c>
      <c r="AI4">
        <v>87.875000000000028</v>
      </c>
      <c r="AQ4">
        <v>22.428000000000004</v>
      </c>
    </row>
    <row r="6" spans="1:43" x14ac:dyDescent="0.25">
      <c r="A6" t="s">
        <v>17</v>
      </c>
      <c r="B6" t="s">
        <v>15</v>
      </c>
      <c r="C6">
        <v>94.399999999999991</v>
      </c>
      <c r="G6">
        <v>4.0568</v>
      </c>
      <c r="K6">
        <v>21.1</v>
      </c>
      <c r="O6">
        <v>4.2910000000000004</v>
      </c>
      <c r="S6">
        <v>7.8010000000000002</v>
      </c>
      <c r="W6">
        <v>7.7</v>
      </c>
      <c r="AA6">
        <v>3.2216999999999993</v>
      </c>
      <c r="AE6">
        <v>0.39615000000000006</v>
      </c>
      <c r="AI6">
        <v>63.375000000000107</v>
      </c>
      <c r="AM6">
        <v>29.2</v>
      </c>
      <c r="AQ6">
        <v>18.690000000000005</v>
      </c>
    </row>
    <row r="7" spans="1:43" x14ac:dyDescent="0.25">
      <c r="A7" t="s">
        <v>17</v>
      </c>
      <c r="B7" t="s">
        <v>15</v>
      </c>
      <c r="C7">
        <v>107</v>
      </c>
      <c r="G7">
        <v>4.0199999999999996</v>
      </c>
      <c r="K7">
        <v>19.2</v>
      </c>
      <c r="O7">
        <v>4.0620000000000003</v>
      </c>
      <c r="S7">
        <v>8.9329999999999998</v>
      </c>
      <c r="AA7">
        <v>3.0642999999999998</v>
      </c>
      <c r="AE7">
        <v>0.39700000000000008</v>
      </c>
      <c r="AI7">
        <v>57.875000000000014</v>
      </c>
      <c r="AQ7">
        <v>19.624500000000001</v>
      </c>
    </row>
    <row r="8" spans="1:43" x14ac:dyDescent="0.25">
      <c r="A8" t="s">
        <v>17</v>
      </c>
      <c r="B8" t="s">
        <v>15</v>
      </c>
      <c r="C8">
        <v>103</v>
      </c>
      <c r="G8">
        <v>4.0599999999999996</v>
      </c>
      <c r="O8">
        <v>4.32</v>
      </c>
      <c r="S8">
        <v>10.199999999999999</v>
      </c>
      <c r="AI8">
        <v>59.374999999999986</v>
      </c>
      <c r="AQ8">
        <v>21.493500000000008</v>
      </c>
    </row>
    <row r="10" spans="1:43" x14ac:dyDescent="0.25">
      <c r="A10" t="s">
        <v>18</v>
      </c>
      <c r="B10" t="s">
        <v>19</v>
      </c>
      <c r="C10">
        <v>86.3</v>
      </c>
      <c r="G10">
        <v>3.4</v>
      </c>
      <c r="K10">
        <v>0</v>
      </c>
      <c r="O10">
        <v>3.6789999999999998</v>
      </c>
      <c r="S10">
        <v>9.2279999999999998</v>
      </c>
      <c r="W10">
        <v>7.78</v>
      </c>
      <c r="AA10">
        <v>3.4263499999999998</v>
      </c>
      <c r="AE10">
        <v>0.39365000000000006</v>
      </c>
      <c r="AI10">
        <v>83.374999999999986</v>
      </c>
      <c r="AM10">
        <v>29.7</v>
      </c>
      <c r="AQ10">
        <v>25.231500000000008</v>
      </c>
    </row>
    <row r="11" spans="1:43" x14ac:dyDescent="0.25">
      <c r="A11" t="s">
        <v>18</v>
      </c>
      <c r="B11" t="s">
        <v>19</v>
      </c>
      <c r="C11">
        <v>85.1</v>
      </c>
      <c r="G11">
        <v>3.45</v>
      </c>
      <c r="K11">
        <v>21.4</v>
      </c>
      <c r="O11">
        <v>3.823</v>
      </c>
      <c r="S11">
        <v>9.6240000000000006</v>
      </c>
      <c r="AA11">
        <v>3.1537999999999999</v>
      </c>
      <c r="AE11">
        <v>0.36980000000000002</v>
      </c>
      <c r="AI11">
        <v>81.875</v>
      </c>
      <c r="AQ11">
        <v>24.296999999999993</v>
      </c>
    </row>
    <row r="12" spans="1:43" x14ac:dyDescent="0.25">
      <c r="A12" t="s">
        <v>18</v>
      </c>
      <c r="B12" t="s">
        <v>19</v>
      </c>
      <c r="C12">
        <v>78.7</v>
      </c>
      <c r="G12">
        <v>3.45</v>
      </c>
      <c r="K12">
        <v>17.899999999999999</v>
      </c>
      <c r="O12">
        <v>3.452</v>
      </c>
      <c r="S12">
        <v>9.4250000000000043</v>
      </c>
      <c r="AA12">
        <v>3.1326000000000001</v>
      </c>
      <c r="AE12">
        <v>0.37065000000000003</v>
      </c>
      <c r="AI12">
        <v>71.375000000000057</v>
      </c>
      <c r="AQ12">
        <v>24.296999999999993</v>
      </c>
    </row>
    <row r="14" spans="1:43" x14ac:dyDescent="0.25">
      <c r="A14" t="s">
        <v>20</v>
      </c>
      <c r="B14" t="s">
        <v>19</v>
      </c>
      <c r="C14">
        <v>53.699999999999996</v>
      </c>
      <c r="G14">
        <v>3.32</v>
      </c>
      <c r="K14">
        <v>0</v>
      </c>
      <c r="O14">
        <v>3.6429999999999998</v>
      </c>
      <c r="S14">
        <v>11.04</v>
      </c>
      <c r="W14">
        <v>7.8</v>
      </c>
      <c r="AA14">
        <v>3.3615499999999998</v>
      </c>
      <c r="AE14">
        <v>0.37829999999999997</v>
      </c>
      <c r="AI14">
        <v>92.375000000000085</v>
      </c>
      <c r="AM14">
        <v>29.3</v>
      </c>
      <c r="AQ14">
        <v>25.231500000000008</v>
      </c>
    </row>
    <row r="15" spans="1:43" x14ac:dyDescent="0.25">
      <c r="A15" t="s">
        <v>20</v>
      </c>
      <c r="B15" t="s">
        <v>19</v>
      </c>
      <c r="C15">
        <v>72.2</v>
      </c>
      <c r="G15">
        <v>3.39</v>
      </c>
      <c r="K15">
        <v>0</v>
      </c>
      <c r="O15">
        <v>3.5619999999999998</v>
      </c>
      <c r="S15">
        <v>9.7460000000000004</v>
      </c>
      <c r="AA15">
        <v>3.0899000000000001</v>
      </c>
      <c r="AE15">
        <v>0.37149999999999994</v>
      </c>
      <c r="AI15">
        <v>79.375</v>
      </c>
      <c r="AQ15">
        <v>24.296999999999993</v>
      </c>
    </row>
    <row r="16" spans="1:43" x14ac:dyDescent="0.25">
      <c r="A16" t="s">
        <v>20</v>
      </c>
      <c r="B16" t="s">
        <v>19</v>
      </c>
      <c r="C16">
        <v>105</v>
      </c>
      <c r="G16">
        <v>3.35</v>
      </c>
      <c r="K16">
        <v>0</v>
      </c>
      <c r="O16">
        <v>3.6560000000000001</v>
      </c>
      <c r="S16">
        <v>11.85</v>
      </c>
      <c r="AA16">
        <v>3.2404999999999999</v>
      </c>
      <c r="AE16">
        <v>0.37489999999999996</v>
      </c>
      <c r="AI16">
        <v>86.875000000000014</v>
      </c>
      <c r="AQ16">
        <v>23.362499999999997</v>
      </c>
    </row>
    <row r="18" spans="1:43" x14ac:dyDescent="0.25">
      <c r="A18" t="s">
        <v>21</v>
      </c>
      <c r="B18" t="s">
        <v>19</v>
      </c>
      <c r="C18">
        <v>57.7</v>
      </c>
      <c r="G18">
        <v>3.15</v>
      </c>
      <c r="K18">
        <v>15.100000000000001</v>
      </c>
      <c r="O18">
        <v>3.306</v>
      </c>
      <c r="S18">
        <v>6.9279999999999999</v>
      </c>
      <c r="W18">
        <v>7.77</v>
      </c>
      <c r="AA18">
        <v>3.1188499999999997</v>
      </c>
      <c r="AE18">
        <v>0.36554999999999999</v>
      </c>
      <c r="AI18">
        <v>62.875000000000007</v>
      </c>
      <c r="AM18">
        <v>29.2</v>
      </c>
      <c r="AQ18">
        <v>29.904</v>
      </c>
    </row>
    <row r="19" spans="1:43" x14ac:dyDescent="0.25">
      <c r="A19" t="s">
        <v>21</v>
      </c>
      <c r="B19" t="s">
        <v>19</v>
      </c>
      <c r="C19">
        <v>104</v>
      </c>
      <c r="G19">
        <v>3.18</v>
      </c>
      <c r="K19">
        <v>0</v>
      </c>
      <c r="O19">
        <v>3.5790000000000002</v>
      </c>
      <c r="S19">
        <v>9.5350000000000001</v>
      </c>
      <c r="AA19">
        <v>2.6882500000000005</v>
      </c>
      <c r="AE19">
        <v>0.32464999999999999</v>
      </c>
      <c r="AI19">
        <v>60.875000000000099</v>
      </c>
      <c r="AQ19">
        <v>29.904</v>
      </c>
    </row>
    <row r="20" spans="1:43" x14ac:dyDescent="0.25">
      <c r="A20" t="s">
        <v>21</v>
      </c>
      <c r="B20" t="s">
        <v>19</v>
      </c>
      <c r="C20">
        <v>106</v>
      </c>
      <c r="G20">
        <v>3.17</v>
      </c>
      <c r="K20">
        <v>0</v>
      </c>
      <c r="O20">
        <v>3.07</v>
      </c>
      <c r="S20">
        <v>8.2250000000000014</v>
      </c>
      <c r="AA20">
        <v>3.2706999999999997</v>
      </c>
      <c r="AE20">
        <v>0.38514999999999999</v>
      </c>
      <c r="AI20">
        <v>83.875000000000057</v>
      </c>
      <c r="AQ20">
        <v>28.035</v>
      </c>
    </row>
    <row r="22" spans="1:43" x14ac:dyDescent="0.25">
      <c r="A22" t="s">
        <v>22</v>
      </c>
      <c r="B22" t="s">
        <v>23</v>
      </c>
      <c r="C22">
        <v>70.8</v>
      </c>
      <c r="G22">
        <v>1.89</v>
      </c>
      <c r="K22">
        <v>48.800000000000004</v>
      </c>
      <c r="O22">
        <v>2.181</v>
      </c>
      <c r="S22">
        <v>7.13</v>
      </c>
      <c r="W22">
        <v>7.65</v>
      </c>
      <c r="AA22">
        <v>2.1949000000000001</v>
      </c>
      <c r="AE22">
        <v>0.25014999999999998</v>
      </c>
      <c r="AI22">
        <v>61.375000000000043</v>
      </c>
      <c r="AM22">
        <v>28.3</v>
      </c>
      <c r="AQ22">
        <v>18.690000000000005</v>
      </c>
    </row>
    <row r="23" spans="1:43" x14ac:dyDescent="0.25">
      <c r="A23" t="s">
        <v>22</v>
      </c>
      <c r="B23" t="s">
        <v>23</v>
      </c>
      <c r="C23">
        <v>77.8</v>
      </c>
      <c r="G23">
        <v>1.95</v>
      </c>
      <c r="K23">
        <v>50.4</v>
      </c>
      <c r="O23">
        <v>2.1909999999999998</v>
      </c>
      <c r="S23">
        <v>6.593</v>
      </c>
      <c r="AA23">
        <v>2.3716499999999998</v>
      </c>
      <c r="AE23">
        <v>0.26719999999999999</v>
      </c>
      <c r="AI23">
        <v>60.875000000000099</v>
      </c>
      <c r="AQ23">
        <v>16.821000000000002</v>
      </c>
    </row>
    <row r="24" spans="1:43" x14ac:dyDescent="0.25">
      <c r="A24" t="s">
        <v>22</v>
      </c>
      <c r="B24" t="s">
        <v>23</v>
      </c>
      <c r="C24">
        <v>94.100000000000009</v>
      </c>
      <c r="G24">
        <v>1.9</v>
      </c>
      <c r="K24">
        <v>52.8</v>
      </c>
      <c r="O24">
        <v>2.052</v>
      </c>
      <c r="S24">
        <v>4.7469999999999999</v>
      </c>
      <c r="AA24">
        <v>2.3185000000000002</v>
      </c>
      <c r="AE24">
        <v>0.26034999999999997</v>
      </c>
      <c r="AI24">
        <v>61.375000000000043</v>
      </c>
      <c r="AQ24">
        <v>18.690000000000005</v>
      </c>
    </row>
    <row r="26" spans="1:43" x14ac:dyDescent="0.25">
      <c r="A26" t="s">
        <v>24</v>
      </c>
      <c r="B26" t="s">
        <v>23</v>
      </c>
      <c r="C26">
        <v>78.5</v>
      </c>
      <c r="G26">
        <v>1.86</v>
      </c>
      <c r="K26">
        <v>15.2</v>
      </c>
      <c r="O26">
        <v>2.0299999999999998</v>
      </c>
      <c r="S26" t="s">
        <v>16</v>
      </c>
      <c r="W26">
        <v>7.64</v>
      </c>
      <c r="AA26">
        <v>2.4298500000000001</v>
      </c>
      <c r="AE26">
        <v>0.26725000000000004</v>
      </c>
      <c r="AI26">
        <v>68.875000000000043</v>
      </c>
      <c r="AM26">
        <v>28.1</v>
      </c>
      <c r="AQ26">
        <v>16.821000000000009</v>
      </c>
    </row>
    <row r="27" spans="1:43" x14ac:dyDescent="0.25">
      <c r="A27" t="s">
        <v>24</v>
      </c>
      <c r="B27" t="s">
        <v>23</v>
      </c>
      <c r="C27">
        <v>78</v>
      </c>
      <c r="G27">
        <v>1.95</v>
      </c>
      <c r="K27">
        <v>0</v>
      </c>
      <c r="O27">
        <v>1.6539999999999999</v>
      </c>
      <c r="S27" t="s">
        <v>16</v>
      </c>
      <c r="AA27">
        <v>2.2896000000000001</v>
      </c>
      <c r="AE27">
        <v>0.23039999999999999</v>
      </c>
      <c r="AI27">
        <v>64.374999999999986</v>
      </c>
      <c r="AQ27">
        <v>15.886500000000007</v>
      </c>
    </row>
    <row r="28" spans="1:43" x14ac:dyDescent="0.25">
      <c r="A28" t="s">
        <v>24</v>
      </c>
      <c r="B28" t="s">
        <v>23</v>
      </c>
      <c r="C28">
        <v>71.900000000000006</v>
      </c>
      <c r="G28">
        <v>1.86</v>
      </c>
      <c r="K28">
        <v>30.599999999999998</v>
      </c>
      <c r="O28">
        <v>1.8819999999999999</v>
      </c>
      <c r="S28" t="s">
        <v>16</v>
      </c>
      <c r="AA28">
        <v>3.0341999999999998</v>
      </c>
      <c r="AE28">
        <v>0.38285000000000002</v>
      </c>
      <c r="AI28">
        <v>54.374999999999979</v>
      </c>
      <c r="AQ28">
        <v>16.821000000000009</v>
      </c>
    </row>
    <row r="30" spans="1:43" x14ac:dyDescent="0.25">
      <c r="A30" t="s">
        <v>25</v>
      </c>
      <c r="B30" t="s">
        <v>23</v>
      </c>
      <c r="C30">
        <v>74.800000000000011</v>
      </c>
      <c r="G30">
        <v>1.49</v>
      </c>
      <c r="K30">
        <v>73.7</v>
      </c>
      <c r="O30">
        <v>1.579</v>
      </c>
      <c r="S30">
        <v>4.3330000000000002</v>
      </c>
      <c r="W30">
        <v>7.71</v>
      </c>
      <c r="AA30">
        <v>1.9260000000000002</v>
      </c>
      <c r="AE30">
        <v>0.185</v>
      </c>
      <c r="AI30">
        <v>41.874999999999964</v>
      </c>
      <c r="AM30">
        <v>28</v>
      </c>
      <c r="AQ30">
        <v>16.821000000000009</v>
      </c>
    </row>
    <row r="31" spans="1:43" x14ac:dyDescent="0.25">
      <c r="A31" t="s">
        <v>25</v>
      </c>
      <c r="B31" t="s">
        <v>23</v>
      </c>
      <c r="C31">
        <v>67.3</v>
      </c>
      <c r="G31">
        <v>1.4</v>
      </c>
      <c r="K31">
        <v>17</v>
      </c>
      <c r="O31">
        <v>1.4379999999999999</v>
      </c>
      <c r="S31">
        <v>2.4340000000000002</v>
      </c>
      <c r="AA31">
        <v>2.1048499999999999</v>
      </c>
      <c r="AE31">
        <v>0.21925</v>
      </c>
      <c r="AI31">
        <v>67.875000000000028</v>
      </c>
      <c r="AQ31">
        <v>17.755500000000001</v>
      </c>
    </row>
    <row r="32" spans="1:43" x14ac:dyDescent="0.25">
      <c r="A32" t="s">
        <v>25</v>
      </c>
      <c r="B32" t="s">
        <v>23</v>
      </c>
      <c r="C32">
        <v>72.3</v>
      </c>
      <c r="G32">
        <v>1.83</v>
      </c>
      <c r="K32">
        <v>27.400000000000002</v>
      </c>
      <c r="O32">
        <v>1.9670000000000001</v>
      </c>
      <c r="S32">
        <v>6.1529999999999996</v>
      </c>
      <c r="AA32">
        <v>2.2606000000000002</v>
      </c>
      <c r="AE32">
        <v>0.23385</v>
      </c>
      <c r="AI32">
        <v>53.375000000000092</v>
      </c>
      <c r="AQ32">
        <v>15.8865</v>
      </c>
    </row>
    <row r="34" spans="1:43" x14ac:dyDescent="0.25">
      <c r="A34" t="s">
        <v>26</v>
      </c>
      <c r="B34" t="s">
        <v>23</v>
      </c>
      <c r="C34">
        <v>76.099999999999994</v>
      </c>
      <c r="G34">
        <v>1.8</v>
      </c>
      <c r="K34">
        <v>0</v>
      </c>
      <c r="O34">
        <v>2.0449999999999999</v>
      </c>
      <c r="S34">
        <v>5.4980000000000002</v>
      </c>
      <c r="W34">
        <v>7.85</v>
      </c>
      <c r="AA34">
        <v>2.0346095140676459</v>
      </c>
      <c r="AE34">
        <v>0.24534424225493315</v>
      </c>
      <c r="AI34">
        <v>453.87499999999994</v>
      </c>
      <c r="AM34">
        <v>28.1</v>
      </c>
      <c r="AQ34">
        <v>18.690000000000005</v>
      </c>
    </row>
    <row r="35" spans="1:43" x14ac:dyDescent="0.25">
      <c r="A35" t="s">
        <v>26</v>
      </c>
      <c r="B35" t="s">
        <v>23</v>
      </c>
      <c r="C35">
        <v>86.8</v>
      </c>
      <c r="G35">
        <v>1.79</v>
      </c>
      <c r="K35">
        <v>14.6</v>
      </c>
      <c r="O35">
        <v>1.9630000000000001</v>
      </c>
      <c r="S35">
        <v>4.8600000000000003</v>
      </c>
      <c r="AA35">
        <v>1.863754035582224</v>
      </c>
      <c r="AE35">
        <v>0.2300537223772573</v>
      </c>
      <c r="AI35">
        <v>267.375</v>
      </c>
      <c r="AQ35">
        <v>18.689999999999987</v>
      </c>
    </row>
    <row r="36" spans="1:43" x14ac:dyDescent="0.25">
      <c r="A36" t="s">
        <v>26</v>
      </c>
      <c r="B36" t="s">
        <v>23</v>
      </c>
      <c r="C36">
        <v>83.7</v>
      </c>
      <c r="G36">
        <v>1.83</v>
      </c>
      <c r="K36">
        <v>38.5</v>
      </c>
      <c r="O36">
        <v>2.0499999999999998</v>
      </c>
      <c r="S36">
        <v>6.335</v>
      </c>
      <c r="AA36">
        <v>2.0772483153768371</v>
      </c>
      <c r="AE36">
        <v>0.24194634894878297</v>
      </c>
      <c r="AI36">
        <v>107.87500000000006</v>
      </c>
      <c r="AQ36">
        <v>17.755500000000001</v>
      </c>
    </row>
    <row r="38" spans="1:43" x14ac:dyDescent="0.25">
      <c r="A38" t="s">
        <v>27</v>
      </c>
      <c r="B38" t="s">
        <v>23</v>
      </c>
      <c r="C38">
        <v>52.2</v>
      </c>
      <c r="G38">
        <v>1.69</v>
      </c>
      <c r="K38">
        <v>0</v>
      </c>
      <c r="O38">
        <v>1.927</v>
      </c>
      <c r="S38">
        <v>6.9429999999999996</v>
      </c>
      <c r="W38">
        <v>7.6</v>
      </c>
      <c r="AA38">
        <v>2.0693000000000001</v>
      </c>
      <c r="AE38">
        <v>0.21239999999999998</v>
      </c>
      <c r="AI38">
        <v>32.687500000000007</v>
      </c>
      <c r="AM38">
        <v>28</v>
      </c>
      <c r="AQ38">
        <v>15.886500000000007</v>
      </c>
    </row>
    <row r="39" spans="1:43" x14ac:dyDescent="0.25">
      <c r="A39" t="s">
        <v>27</v>
      </c>
      <c r="B39" t="s">
        <v>23</v>
      </c>
      <c r="C39">
        <v>56.4</v>
      </c>
      <c r="G39">
        <v>1.68</v>
      </c>
      <c r="K39">
        <v>0</v>
      </c>
      <c r="O39">
        <v>1.9159999999999999</v>
      </c>
      <c r="S39">
        <v>6.6619999999999999</v>
      </c>
      <c r="AA39">
        <v>1.9681999999999999</v>
      </c>
      <c r="AE39">
        <v>0.19954999999999998</v>
      </c>
      <c r="AI39">
        <v>58.375000000000092</v>
      </c>
      <c r="AQ39">
        <v>15.8865</v>
      </c>
    </row>
    <row r="40" spans="1:43" x14ac:dyDescent="0.25">
      <c r="A40" t="s">
        <v>27</v>
      </c>
      <c r="B40" t="s">
        <v>23</v>
      </c>
      <c r="C40">
        <v>60.3</v>
      </c>
      <c r="G40">
        <v>1.69</v>
      </c>
      <c r="K40">
        <v>15.6</v>
      </c>
      <c r="O40">
        <v>1.921</v>
      </c>
      <c r="S40">
        <v>6.15</v>
      </c>
      <c r="AA40">
        <v>1.9843500000000001</v>
      </c>
      <c r="AE40">
        <v>0.20300000000000001</v>
      </c>
      <c r="AI40">
        <v>58.875000000000036</v>
      </c>
      <c r="AQ40">
        <v>18.689999999999998</v>
      </c>
    </row>
    <row r="42" spans="1:43" x14ac:dyDescent="0.25">
      <c r="A42" t="s">
        <v>28</v>
      </c>
      <c r="B42" t="s">
        <v>23</v>
      </c>
      <c r="C42">
        <v>72.599999999999994</v>
      </c>
      <c r="G42">
        <v>1.66</v>
      </c>
      <c r="K42">
        <v>0</v>
      </c>
      <c r="O42">
        <v>1.887</v>
      </c>
      <c r="S42">
        <v>8.2729999999999997</v>
      </c>
      <c r="W42">
        <v>7.69</v>
      </c>
      <c r="AA42">
        <v>2.1051499999999996</v>
      </c>
      <c r="AE42">
        <v>0.24834999999999999</v>
      </c>
      <c r="AI42">
        <v>48.375000000000085</v>
      </c>
      <c r="AM42">
        <v>28.4</v>
      </c>
      <c r="AQ42">
        <v>13.082999999999998</v>
      </c>
    </row>
    <row r="43" spans="1:43" x14ac:dyDescent="0.25">
      <c r="A43" t="s">
        <v>28</v>
      </c>
      <c r="B43" t="s">
        <v>23</v>
      </c>
      <c r="C43">
        <v>78.2</v>
      </c>
      <c r="G43">
        <v>1.65</v>
      </c>
      <c r="K43">
        <v>19.400000000000002</v>
      </c>
      <c r="O43">
        <v>1.952</v>
      </c>
      <c r="S43">
        <v>7.4450000000000003</v>
      </c>
      <c r="AA43">
        <v>1.6554500000000003</v>
      </c>
      <c r="AE43">
        <v>0.17985000000000001</v>
      </c>
      <c r="AI43">
        <v>33.875000000000014</v>
      </c>
      <c r="AQ43">
        <v>14.0175</v>
      </c>
    </row>
    <row r="44" spans="1:43" x14ac:dyDescent="0.25">
      <c r="A44" t="s">
        <v>28</v>
      </c>
      <c r="B44" t="s">
        <v>23</v>
      </c>
      <c r="C44">
        <v>98.199999999999989</v>
      </c>
      <c r="G44">
        <v>1.64</v>
      </c>
      <c r="K44">
        <v>14.7</v>
      </c>
      <c r="O44">
        <v>1.9339999999999999</v>
      </c>
      <c r="S44">
        <v>6.875</v>
      </c>
      <c r="AA44">
        <v>2.17</v>
      </c>
      <c r="AE44">
        <v>0.23295000000000005</v>
      </c>
      <c r="AI44">
        <v>51.874999999999972</v>
      </c>
      <c r="AQ44">
        <v>16.821000000000002</v>
      </c>
    </row>
    <row r="46" spans="1:43" x14ac:dyDescent="0.25">
      <c r="A46" t="s">
        <v>29</v>
      </c>
      <c r="B46" t="s">
        <v>23</v>
      </c>
      <c r="C46">
        <v>73.5</v>
      </c>
      <c r="G46">
        <v>1.61</v>
      </c>
      <c r="K46">
        <v>0</v>
      </c>
      <c r="O46">
        <v>1.7669999999999999</v>
      </c>
      <c r="S46">
        <v>5.2080000000000002</v>
      </c>
      <c r="W46">
        <v>7.66</v>
      </c>
      <c r="AA46">
        <v>2.3503499999999997</v>
      </c>
      <c r="AE46">
        <v>0.21749999999999997</v>
      </c>
      <c r="AI46">
        <v>48.375000000000085</v>
      </c>
      <c r="AM46">
        <v>28.7</v>
      </c>
      <c r="AQ46">
        <v>12.148499999999997</v>
      </c>
    </row>
    <row r="47" spans="1:43" x14ac:dyDescent="0.25">
      <c r="A47" t="s">
        <v>29</v>
      </c>
      <c r="B47" t="s">
        <v>23</v>
      </c>
      <c r="C47">
        <v>73</v>
      </c>
      <c r="G47">
        <v>1.61</v>
      </c>
      <c r="K47">
        <v>27.2</v>
      </c>
      <c r="O47">
        <v>1.615</v>
      </c>
      <c r="S47">
        <v>3.4380000000000002</v>
      </c>
      <c r="AA47">
        <v>2.1490999999999998</v>
      </c>
      <c r="AE47">
        <v>0.21235000000000001</v>
      </c>
      <c r="AI47">
        <v>57.875000000000014</v>
      </c>
      <c r="AQ47">
        <v>14.0175</v>
      </c>
    </row>
    <row r="48" spans="1:43" x14ac:dyDescent="0.25">
      <c r="A48" t="s">
        <v>29</v>
      </c>
      <c r="B48" t="s">
        <v>23</v>
      </c>
      <c r="C48">
        <v>71.900000000000006</v>
      </c>
      <c r="G48">
        <v>1.6</v>
      </c>
      <c r="K48">
        <v>0</v>
      </c>
      <c r="O48">
        <v>1.8180000000000001</v>
      </c>
      <c r="S48">
        <v>4.3249999999999993</v>
      </c>
      <c r="AA48">
        <v>2.3849999999999998</v>
      </c>
      <c r="AE48">
        <v>0.22175</v>
      </c>
      <c r="AI48">
        <v>62.375000000000064</v>
      </c>
      <c r="AQ48">
        <v>14.017500000000004</v>
      </c>
    </row>
    <row r="50" spans="1:43" x14ac:dyDescent="0.25">
      <c r="A50" t="s">
        <v>30</v>
      </c>
      <c r="B50" t="s">
        <v>23</v>
      </c>
      <c r="C50">
        <v>73.400000000000006</v>
      </c>
      <c r="G50">
        <v>1.61</v>
      </c>
      <c r="K50">
        <v>0</v>
      </c>
      <c r="O50">
        <v>1.9139999999999999</v>
      </c>
      <c r="S50">
        <v>6.3460000000000001</v>
      </c>
      <c r="W50">
        <v>7.67</v>
      </c>
      <c r="AA50">
        <v>2.5608500000000007</v>
      </c>
      <c r="AE50">
        <v>0.21659999999999999</v>
      </c>
      <c r="AI50">
        <v>78.875000000000057</v>
      </c>
      <c r="AM50">
        <v>29</v>
      </c>
      <c r="AQ50">
        <v>16.821000000000002</v>
      </c>
    </row>
    <row r="51" spans="1:43" x14ac:dyDescent="0.25">
      <c r="A51" t="s">
        <v>30</v>
      </c>
      <c r="B51" t="s">
        <v>23</v>
      </c>
      <c r="C51">
        <v>62.8</v>
      </c>
      <c r="G51">
        <v>1.59</v>
      </c>
      <c r="K51">
        <v>0</v>
      </c>
      <c r="O51">
        <v>1.7889999999999999</v>
      </c>
      <c r="S51">
        <v>5.9089999999999998</v>
      </c>
      <c r="AA51">
        <v>2.1864499999999998</v>
      </c>
      <c r="AE51">
        <v>0.21744999999999998</v>
      </c>
      <c r="AI51">
        <v>52.375000000000057</v>
      </c>
      <c r="AQ51">
        <v>14.952</v>
      </c>
    </row>
    <row r="52" spans="1:43" x14ac:dyDescent="0.25">
      <c r="A52" t="s">
        <v>30</v>
      </c>
      <c r="B52" t="s">
        <v>23</v>
      </c>
      <c r="C52">
        <v>72.5</v>
      </c>
      <c r="G52">
        <v>1.57</v>
      </c>
      <c r="K52">
        <v>0</v>
      </c>
      <c r="O52">
        <v>1.4710000000000001</v>
      </c>
      <c r="S52">
        <v>2.6520000000000001</v>
      </c>
      <c r="AA52">
        <v>2.0295000000000001</v>
      </c>
      <c r="AE52">
        <v>0.18484999999999999</v>
      </c>
      <c r="AI52">
        <v>48.875000000000028</v>
      </c>
      <c r="AQ52">
        <v>21.493500000000008</v>
      </c>
    </row>
    <row r="54" spans="1:43" x14ac:dyDescent="0.25">
      <c r="A54" t="s">
        <v>31</v>
      </c>
      <c r="B54" t="s">
        <v>31</v>
      </c>
      <c r="C54">
        <v>95.3</v>
      </c>
      <c r="G54">
        <v>2.4119999999999999</v>
      </c>
      <c r="K54">
        <v>33.4</v>
      </c>
      <c r="O54">
        <v>3.09</v>
      </c>
      <c r="S54">
        <v>8.3670000000000009</v>
      </c>
      <c r="W54">
        <v>8.06</v>
      </c>
      <c r="AA54">
        <v>2.4855</v>
      </c>
      <c r="AE54">
        <v>0.35610000000000003</v>
      </c>
      <c r="AI54">
        <v>37.874999999999993</v>
      </c>
      <c r="AM54">
        <v>29</v>
      </c>
      <c r="AQ54">
        <v>26.165999999999997</v>
      </c>
    </row>
    <row r="55" spans="1:43" x14ac:dyDescent="0.25">
      <c r="A55" t="s">
        <v>31</v>
      </c>
      <c r="B55" t="s">
        <v>31</v>
      </c>
      <c r="C55">
        <v>232</v>
      </c>
      <c r="G55">
        <v>2.4350000000000001</v>
      </c>
      <c r="K55">
        <v>47</v>
      </c>
      <c r="O55">
        <v>3.07</v>
      </c>
      <c r="S55">
        <v>7.8959999999999999</v>
      </c>
      <c r="AA55">
        <v>2.5683500000000006</v>
      </c>
      <c r="AE55">
        <v>0.35525000000000001</v>
      </c>
      <c r="AI55">
        <v>34.87500000000005</v>
      </c>
      <c r="AQ55">
        <v>28.035</v>
      </c>
    </row>
    <row r="56" spans="1:43" x14ac:dyDescent="0.25">
      <c r="A56" t="s">
        <v>31</v>
      </c>
      <c r="B56" t="s">
        <v>31</v>
      </c>
      <c r="C56">
        <v>137</v>
      </c>
      <c r="G56">
        <v>2.4650000000000003</v>
      </c>
      <c r="K56">
        <v>30</v>
      </c>
      <c r="O56">
        <v>3.032</v>
      </c>
      <c r="S56">
        <v>9.1050000000000004</v>
      </c>
      <c r="AA56">
        <v>2.5010499999999998</v>
      </c>
      <c r="AE56">
        <v>0.35355000000000003</v>
      </c>
      <c r="AI56">
        <v>36.875000000000107</v>
      </c>
      <c r="AQ56">
        <v>27.100500000000011</v>
      </c>
    </row>
    <row r="58" spans="1:43" x14ac:dyDescent="0.25">
      <c r="A58" t="s">
        <v>32</v>
      </c>
      <c r="B58" t="s">
        <v>32</v>
      </c>
      <c r="C58">
        <v>88</v>
      </c>
      <c r="G58">
        <v>1.42</v>
      </c>
      <c r="K58">
        <v>18</v>
      </c>
      <c r="O58">
        <v>1.667</v>
      </c>
      <c r="S58">
        <v>6.7290000000000001</v>
      </c>
      <c r="W58">
        <v>7.97</v>
      </c>
      <c r="AA58">
        <v>3.0040999999999993</v>
      </c>
      <c r="AE58">
        <v>0.35620000000000007</v>
      </c>
      <c r="AI58">
        <v>77.375000000000085</v>
      </c>
      <c r="AM58">
        <v>27.5</v>
      </c>
      <c r="AQ58">
        <v>45.79049999999998</v>
      </c>
    </row>
    <row r="59" spans="1:43" x14ac:dyDescent="0.25">
      <c r="A59" t="s">
        <v>32</v>
      </c>
      <c r="B59" t="s">
        <v>32</v>
      </c>
      <c r="C59">
        <v>92.600000000000009</v>
      </c>
      <c r="G59">
        <v>1.52</v>
      </c>
      <c r="K59">
        <v>0</v>
      </c>
      <c r="O59">
        <v>1.5860000000000001</v>
      </c>
      <c r="S59">
        <v>6.9130000000000003</v>
      </c>
      <c r="AA59">
        <v>2.9275999999999995</v>
      </c>
      <c r="AE59">
        <v>0.35019999999999996</v>
      </c>
      <c r="AI59">
        <v>72.875000000000028</v>
      </c>
      <c r="AQ59">
        <v>47.659499999999987</v>
      </c>
    </row>
    <row r="60" spans="1:43" x14ac:dyDescent="0.25">
      <c r="A60" t="s">
        <v>32</v>
      </c>
      <c r="B60" t="s">
        <v>32</v>
      </c>
      <c r="C60">
        <v>75.599999999999994</v>
      </c>
      <c r="G60">
        <v>1.44</v>
      </c>
      <c r="K60">
        <v>0</v>
      </c>
      <c r="O60">
        <v>1.611</v>
      </c>
      <c r="S60">
        <v>8.3819999999999997</v>
      </c>
      <c r="AA60">
        <v>2.9805000000000001</v>
      </c>
      <c r="AE60">
        <v>0.35365000000000002</v>
      </c>
      <c r="AI60">
        <v>85.874999999999972</v>
      </c>
      <c r="AQ60">
        <v>45.79049999999998</v>
      </c>
    </row>
    <row r="62" spans="1:43" x14ac:dyDescent="0.25">
      <c r="A62" t="s">
        <v>33</v>
      </c>
      <c r="B62" t="s">
        <v>33</v>
      </c>
      <c r="C62">
        <v>23.099999999999998</v>
      </c>
      <c r="G62">
        <v>0.97</v>
      </c>
      <c r="K62">
        <v>0</v>
      </c>
      <c r="O62">
        <v>1.179</v>
      </c>
      <c r="S62" t="s">
        <v>16</v>
      </c>
      <c r="W62">
        <v>7.41</v>
      </c>
      <c r="AA62">
        <v>1.5332999999999999</v>
      </c>
      <c r="AE62">
        <v>0.1719</v>
      </c>
      <c r="AI62">
        <v>40.875000000000078</v>
      </c>
      <c r="AM62">
        <v>28</v>
      </c>
      <c r="AQ62">
        <v>12.148500000000004</v>
      </c>
    </row>
    <row r="63" spans="1:43" x14ac:dyDescent="0.25">
      <c r="A63" t="s">
        <v>33</v>
      </c>
      <c r="B63" t="s">
        <v>33</v>
      </c>
      <c r="C63">
        <v>26.1</v>
      </c>
      <c r="G63">
        <v>0.98699999999999999</v>
      </c>
      <c r="K63">
        <v>0</v>
      </c>
      <c r="O63">
        <v>1.1830000000000001</v>
      </c>
      <c r="S63" t="s">
        <v>16</v>
      </c>
      <c r="AA63">
        <v>1.6023000000000001</v>
      </c>
      <c r="AE63">
        <v>0.1804</v>
      </c>
      <c r="AI63">
        <v>43.375000000000078</v>
      </c>
      <c r="AQ63">
        <v>12.148499999999997</v>
      </c>
    </row>
    <row r="64" spans="1:43" x14ac:dyDescent="0.25">
      <c r="A64" t="s">
        <v>33</v>
      </c>
      <c r="B64" t="s">
        <v>33</v>
      </c>
      <c r="C64">
        <v>33.200000000000003</v>
      </c>
      <c r="G64">
        <v>0.96799999999999997</v>
      </c>
      <c r="K64">
        <v>34.6</v>
      </c>
      <c r="O64">
        <v>1.1100000000000001</v>
      </c>
      <c r="S64" t="s">
        <v>16</v>
      </c>
      <c r="AA64">
        <v>1.4799000000000002</v>
      </c>
      <c r="AE64">
        <v>0.16935000000000003</v>
      </c>
      <c r="AI64">
        <v>34.375000000000099</v>
      </c>
      <c r="AQ64">
        <v>13.083</v>
      </c>
    </row>
    <row r="66" spans="1:43" x14ac:dyDescent="0.25">
      <c r="A66" t="s">
        <v>34</v>
      </c>
      <c r="B66" t="s">
        <v>34</v>
      </c>
      <c r="C66">
        <v>18.8</v>
      </c>
      <c r="G66">
        <v>0</v>
      </c>
      <c r="K66">
        <v>28.400000000000002</v>
      </c>
      <c r="O66">
        <v>0.36940000000000001</v>
      </c>
      <c r="S66">
        <v>7.9109999999999996</v>
      </c>
      <c r="W66">
        <v>8</v>
      </c>
      <c r="AA66">
        <v>2.7614999999999994</v>
      </c>
      <c r="AE66">
        <v>0.36830000000000002</v>
      </c>
      <c r="AI66">
        <v>62.375000000000064</v>
      </c>
      <c r="AM66">
        <v>28.9</v>
      </c>
      <c r="AQ66">
        <v>37.38000000000001</v>
      </c>
    </row>
    <row r="67" spans="1:43" x14ac:dyDescent="0.25">
      <c r="A67" t="s">
        <v>34</v>
      </c>
      <c r="B67" t="s">
        <v>34</v>
      </c>
      <c r="C67">
        <v>17.3</v>
      </c>
      <c r="G67">
        <v>0</v>
      </c>
      <c r="K67">
        <v>24.400000000000002</v>
      </c>
      <c r="O67">
        <v>0.35370000000000001</v>
      </c>
      <c r="S67">
        <v>7.4219999999999997</v>
      </c>
      <c r="AA67">
        <v>2.8383500000000002</v>
      </c>
      <c r="AE67">
        <v>0.40594999999999998</v>
      </c>
      <c r="AI67">
        <v>63.375000000000107</v>
      </c>
      <c r="AQ67">
        <v>34.576500000000003</v>
      </c>
    </row>
    <row r="68" spans="1:43" x14ac:dyDescent="0.25">
      <c r="A68" t="s">
        <v>34</v>
      </c>
      <c r="B68" t="s">
        <v>34</v>
      </c>
      <c r="C68">
        <v>18.599999999999998</v>
      </c>
      <c r="G68">
        <v>5.0599999999999999E-2</v>
      </c>
      <c r="K68">
        <v>25.7</v>
      </c>
      <c r="O68">
        <v>0.34429999999999999</v>
      </c>
      <c r="S68">
        <v>7.6650000000000027</v>
      </c>
      <c r="AA68">
        <v>2.3429000000000002</v>
      </c>
      <c r="AE68">
        <v>0.31430000000000002</v>
      </c>
      <c r="AI68">
        <v>46.874999999999972</v>
      </c>
      <c r="AQ68">
        <v>32.707500000000003</v>
      </c>
    </row>
    <row r="70" spans="1:43" x14ac:dyDescent="0.25">
      <c r="A70" t="s">
        <v>35</v>
      </c>
      <c r="B70" t="s">
        <v>35</v>
      </c>
      <c r="C70">
        <v>49.5</v>
      </c>
      <c r="G70">
        <v>0.55500000000000005</v>
      </c>
      <c r="K70">
        <v>0</v>
      </c>
      <c r="O70">
        <v>0.78220000000000001</v>
      </c>
      <c r="S70">
        <v>5.8460000000000001</v>
      </c>
      <c r="W70">
        <v>7.26</v>
      </c>
      <c r="AA70">
        <v>3.6158000000000006</v>
      </c>
      <c r="AE70">
        <v>0.42970000000000003</v>
      </c>
      <c r="AI70">
        <v>109.75000000000011</v>
      </c>
      <c r="AM70">
        <v>30.2</v>
      </c>
      <c r="AQ70">
        <v>37.379999999999974</v>
      </c>
    </row>
    <row r="71" spans="1:43" x14ac:dyDescent="0.25">
      <c r="A71" t="s">
        <v>35</v>
      </c>
      <c r="B71" t="s">
        <v>35</v>
      </c>
      <c r="C71">
        <v>42.6</v>
      </c>
      <c r="G71">
        <v>0.55100000000000005</v>
      </c>
      <c r="K71">
        <v>0</v>
      </c>
      <c r="O71">
        <v>0.76370000000000005</v>
      </c>
      <c r="S71">
        <v>6.07</v>
      </c>
      <c r="AA71">
        <v>3.3729999999999993</v>
      </c>
      <c r="AE71">
        <v>0.42459999999999998</v>
      </c>
      <c r="AI71">
        <v>136.7500000000002</v>
      </c>
      <c r="AQ71">
        <v>35.510999999999989</v>
      </c>
    </row>
    <row r="72" spans="1:43" x14ac:dyDescent="0.25">
      <c r="A72" t="s">
        <v>35</v>
      </c>
      <c r="B72" t="s">
        <v>35</v>
      </c>
      <c r="C72">
        <v>41.9</v>
      </c>
      <c r="G72">
        <v>0.57699999999999996</v>
      </c>
      <c r="K72">
        <v>20.9</v>
      </c>
      <c r="O72">
        <v>0.81369999999999998</v>
      </c>
      <c r="S72">
        <v>5.9599999999999973</v>
      </c>
      <c r="AA72">
        <v>3.7073</v>
      </c>
      <c r="AE72">
        <v>0.44700000000000006</v>
      </c>
      <c r="AI72">
        <v>118.74999999999997</v>
      </c>
      <c r="AQ72">
        <v>29.904000000000007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workbookViewId="0">
      <selection activeCell="A10" sqref="A10:XFD11"/>
    </sheetView>
  </sheetViews>
  <sheetFormatPr defaultRowHeight="15" x14ac:dyDescent="0.25"/>
  <cols>
    <col min="2" max="2" width="12.7109375" customWidth="1"/>
    <col min="3" max="3" width="12.85546875" customWidth="1"/>
  </cols>
  <sheetData>
    <row r="1" spans="1:45" x14ac:dyDescent="0.25">
      <c r="A1" t="s">
        <v>0</v>
      </c>
      <c r="B1" t="s">
        <v>1</v>
      </c>
      <c r="C1" t="s">
        <v>5</v>
      </c>
      <c r="G1" t="s">
        <v>4</v>
      </c>
      <c r="K1" t="s">
        <v>2</v>
      </c>
      <c r="O1" t="s">
        <v>7</v>
      </c>
      <c r="S1" t="s">
        <v>6</v>
      </c>
      <c r="W1" t="s">
        <v>8</v>
      </c>
      <c r="AA1" t="s">
        <v>12</v>
      </c>
      <c r="AE1" t="s">
        <v>13</v>
      </c>
      <c r="AI1" t="s">
        <v>10</v>
      </c>
      <c r="AM1" t="s">
        <v>9</v>
      </c>
      <c r="AQ1" t="s">
        <v>11</v>
      </c>
    </row>
    <row r="2" spans="1:45" x14ac:dyDescent="0.25">
      <c r="A2" t="s">
        <v>14</v>
      </c>
      <c r="B2" t="s">
        <v>15</v>
      </c>
      <c r="C2">
        <v>74</v>
      </c>
      <c r="G2">
        <v>4.03</v>
      </c>
      <c r="K2">
        <v>42.5</v>
      </c>
      <c r="O2">
        <v>4.4039999999999999</v>
      </c>
      <c r="S2">
        <v>10.96</v>
      </c>
      <c r="W2">
        <v>8.17</v>
      </c>
      <c r="AA2">
        <v>2.9314999999999998</v>
      </c>
      <c r="AE2">
        <v>0.35055000000000003</v>
      </c>
      <c r="AI2">
        <v>38.375000000000078</v>
      </c>
      <c r="AM2">
        <v>29.5</v>
      </c>
      <c r="AQ2">
        <v>20.559000000000005</v>
      </c>
    </row>
    <row r="3" spans="1:45" x14ac:dyDescent="0.25">
      <c r="A3" t="s">
        <v>14</v>
      </c>
      <c r="B3" t="s">
        <v>15</v>
      </c>
      <c r="C3">
        <v>65.699999999999989</v>
      </c>
      <c r="G3">
        <v>3.99</v>
      </c>
      <c r="K3">
        <v>0</v>
      </c>
      <c r="O3">
        <v>4.4560000000000004</v>
      </c>
      <c r="S3">
        <v>11.77</v>
      </c>
      <c r="AA3">
        <v>3.4221000000000004</v>
      </c>
      <c r="AE3">
        <v>0.40769999999999995</v>
      </c>
      <c r="AI3">
        <v>81.375000000000057</v>
      </c>
      <c r="AQ3">
        <v>19.624500000000001</v>
      </c>
    </row>
    <row r="4" spans="1:45" x14ac:dyDescent="0.25">
      <c r="A4" t="s">
        <v>14</v>
      </c>
      <c r="B4" t="s">
        <v>15</v>
      </c>
      <c r="C4">
        <v>51.7</v>
      </c>
      <c r="G4">
        <v>4.0999999999999996</v>
      </c>
      <c r="K4">
        <v>32.200000000000003</v>
      </c>
      <c r="O4">
        <v>4.3470000000000004</v>
      </c>
      <c r="S4">
        <v>9.8550000000000004</v>
      </c>
      <c r="AI4">
        <v>87.875000000000028</v>
      </c>
      <c r="AQ4">
        <v>22.428000000000004</v>
      </c>
    </row>
    <row r="6" spans="1:45" x14ac:dyDescent="0.25">
      <c r="A6" t="s">
        <v>0</v>
      </c>
      <c r="B6" t="s">
        <v>1</v>
      </c>
      <c r="C6" t="s">
        <v>5</v>
      </c>
      <c r="D6" t="s">
        <v>3</v>
      </c>
      <c r="E6" t="s">
        <v>36</v>
      </c>
      <c r="G6" t="s">
        <v>4</v>
      </c>
      <c r="H6" t="s">
        <v>3</v>
      </c>
      <c r="I6" t="s">
        <v>36</v>
      </c>
      <c r="K6" t="s">
        <v>2</v>
      </c>
      <c r="L6" t="s">
        <v>3</v>
      </c>
      <c r="M6" t="s">
        <v>36</v>
      </c>
      <c r="O6" t="s">
        <v>7</v>
      </c>
      <c r="P6" t="s">
        <v>3</v>
      </c>
      <c r="Q6" t="s">
        <v>36</v>
      </c>
      <c r="S6" t="s">
        <v>6</v>
      </c>
      <c r="T6" t="s">
        <v>3</v>
      </c>
      <c r="U6" t="s">
        <v>36</v>
      </c>
      <c r="W6" t="s">
        <v>8</v>
      </c>
      <c r="X6" t="s">
        <v>3</v>
      </c>
      <c r="Y6" t="s">
        <v>36</v>
      </c>
      <c r="AA6" t="s">
        <v>12</v>
      </c>
      <c r="AB6" t="s">
        <v>3</v>
      </c>
      <c r="AC6" t="s">
        <v>36</v>
      </c>
      <c r="AE6" t="s">
        <v>13</v>
      </c>
      <c r="AF6" t="s">
        <v>3</v>
      </c>
      <c r="AG6" t="s">
        <v>36</v>
      </c>
      <c r="AI6" t="s">
        <v>10</v>
      </c>
      <c r="AJ6" t="s">
        <v>3</v>
      </c>
      <c r="AK6" t="s">
        <v>36</v>
      </c>
      <c r="AM6" t="s">
        <v>9</v>
      </c>
      <c r="AN6" t="s">
        <v>3</v>
      </c>
      <c r="AO6" t="s">
        <v>36</v>
      </c>
      <c r="AQ6" t="s">
        <v>11</v>
      </c>
      <c r="AR6" t="s">
        <v>3</v>
      </c>
      <c r="AS6" t="s">
        <v>36</v>
      </c>
    </row>
    <row r="7" spans="1:45" x14ac:dyDescent="0.25">
      <c r="B7" t="s">
        <v>38</v>
      </c>
      <c r="D7">
        <f>AVERAGE(C2:C4)</f>
        <v>63.79999999999999</v>
      </c>
      <c r="E7">
        <f>_xlfn.STDEV.S(C2:C4)/SQRT(3)</f>
        <v>6.507175526550153</v>
      </c>
      <c r="H7">
        <f>AVERAGE(G2:G4)</f>
        <v>4.04</v>
      </c>
      <c r="I7">
        <f>_xlfn.STDEV.S(G2:G4)/SQRT(3)</f>
        <v>3.2145502536643007E-2</v>
      </c>
      <c r="L7">
        <f>AVERAGE(K2:K4)</f>
        <v>24.900000000000002</v>
      </c>
      <c r="M7">
        <f>_xlfn.STDEV.S(K2:K4)/SQRT(3)</f>
        <v>12.800130207671067</v>
      </c>
      <c r="P7">
        <f>AVERAGE(O2:O4)</f>
        <v>4.4023333333333339</v>
      </c>
      <c r="Q7">
        <f>_xlfn.STDEV.S(O2:O4)/SQRT(3)</f>
        <v>3.1476622718738065E-2</v>
      </c>
      <c r="T7">
        <f>AVERAGE(S2:S4)</f>
        <v>10.861666666666666</v>
      </c>
      <c r="U7">
        <f>_xlfn.STDEV.S(S2:S4)/SQRT(3)</f>
        <v>0.55499499497242688</v>
      </c>
      <c r="X7">
        <f>AVERAGE(W2:W4)</f>
        <v>8.17</v>
      </c>
      <c r="Y7" t="e">
        <f>_xlfn.STDEV.S(W2:W4)/SQRT(3)</f>
        <v>#DIV/0!</v>
      </c>
      <c r="AB7">
        <f>AVERAGE(AA2:AA4)</f>
        <v>3.1768000000000001</v>
      </c>
      <c r="AC7">
        <f>_xlfn.STDEV.S(AA2:AA4)/SQRT(3)</f>
        <v>0.20028661130157144</v>
      </c>
      <c r="AF7">
        <f>AVERAGE(AE2:AE4)</f>
        <v>0.37912499999999999</v>
      </c>
      <c r="AG7">
        <f>_xlfn.STDEV.S(AE2:AE4)/SQRT(3)</f>
        <v>2.3331389800009743E-2</v>
      </c>
      <c r="AJ7">
        <f>AVERAGE(AI2:AI4)</f>
        <v>69.208333333333385</v>
      </c>
      <c r="AK7">
        <f>_xlfn.STDEV.S(AI2:AI4)/SQRT(3)</f>
        <v>15.530436067427194</v>
      </c>
      <c r="AN7">
        <f>AVERAGE(AM2:AM4)</f>
        <v>29.5</v>
      </c>
      <c r="AO7" t="e">
        <f>_xlfn.STDEV.S(AM2:AM4)/SQRT(3)</f>
        <v>#DIV/0!</v>
      </c>
      <c r="AR7">
        <f>AVERAGE(AQ2:AQ4)</f>
        <v>20.870500000000003</v>
      </c>
      <c r="AS7">
        <f>_xlfn.STDEV.S(AQ2:AQ4)/SQRT(3)</f>
        <v>0.82415153339662073</v>
      </c>
    </row>
    <row r="10" spans="1:45" x14ac:dyDescent="0.25">
      <c r="A10" t="s">
        <v>0</v>
      </c>
      <c r="B10" t="s">
        <v>1</v>
      </c>
      <c r="C10" t="s">
        <v>5</v>
      </c>
      <c r="D10" t="s">
        <v>3</v>
      </c>
      <c r="E10" t="s">
        <v>39</v>
      </c>
      <c r="G10" t="s">
        <v>4</v>
      </c>
      <c r="H10" t="s">
        <v>3</v>
      </c>
      <c r="I10" t="s">
        <v>39</v>
      </c>
      <c r="K10" t="s">
        <v>2</v>
      </c>
      <c r="L10" t="s">
        <v>3</v>
      </c>
      <c r="M10" t="s">
        <v>39</v>
      </c>
      <c r="O10" t="s">
        <v>7</v>
      </c>
      <c r="P10" t="s">
        <v>3</v>
      </c>
      <c r="Q10" t="s">
        <v>39</v>
      </c>
      <c r="S10" t="s">
        <v>6</v>
      </c>
      <c r="T10" t="s">
        <v>3</v>
      </c>
      <c r="U10" t="s">
        <v>39</v>
      </c>
      <c r="W10" t="s">
        <v>8</v>
      </c>
      <c r="X10" t="s">
        <v>3</v>
      </c>
      <c r="Y10" t="s">
        <v>39</v>
      </c>
      <c r="AA10" t="s">
        <v>12</v>
      </c>
      <c r="AB10" t="s">
        <v>3</v>
      </c>
      <c r="AC10" t="s">
        <v>39</v>
      </c>
      <c r="AE10" t="s">
        <v>13</v>
      </c>
      <c r="AF10" t="s">
        <v>3</v>
      </c>
      <c r="AG10" t="s">
        <v>39</v>
      </c>
      <c r="AI10" t="s">
        <v>10</v>
      </c>
      <c r="AJ10" t="s">
        <v>3</v>
      </c>
      <c r="AK10" t="s">
        <v>39</v>
      </c>
      <c r="AM10" t="s">
        <v>9</v>
      </c>
      <c r="AN10" t="s">
        <v>3</v>
      </c>
      <c r="AO10" t="s">
        <v>39</v>
      </c>
      <c r="AQ10" t="s">
        <v>11</v>
      </c>
      <c r="AR10" t="s">
        <v>3</v>
      </c>
      <c r="AS10" t="s">
        <v>39</v>
      </c>
    </row>
    <row r="11" spans="1:45" x14ac:dyDescent="0.25">
      <c r="B11" t="s">
        <v>38</v>
      </c>
      <c r="D11">
        <f>AVERAGE(C2:C4)</f>
        <v>63.79999999999999</v>
      </c>
      <c r="E11">
        <f>_xlfn.STDEV.S(C2:C4)</f>
        <v>11.270758625753626</v>
      </c>
      <c r="H11">
        <f>AVERAGE(G2:G4)</f>
        <v>4.04</v>
      </c>
      <c r="I11">
        <f>_xlfn.STDEV.S(G2:G4)</f>
        <v>5.5677643628299911E-2</v>
      </c>
      <c r="L11">
        <f>AVERAGE(K2:K4)</f>
        <v>24.900000000000002</v>
      </c>
      <c r="M11">
        <f>_xlfn.STDEV.S(K2:K4)</f>
        <v>22.170475863183452</v>
      </c>
      <c r="P11">
        <f>AVERAGE(O2:O4)</f>
        <v>4.4023333333333339</v>
      </c>
      <c r="Q11">
        <f>_xlfn.STDEV.S(O2:O4)</f>
        <v>5.4519109799531132E-2</v>
      </c>
      <c r="T11">
        <f>AVERAGE(S2:S4)</f>
        <v>10.861666666666666</v>
      </c>
      <c r="U11">
        <f>_xlfn.STDEV.S(S2:S4)</f>
        <v>0.96127952923867699</v>
      </c>
      <c r="X11">
        <f>AVERAGE(W2:W4)</f>
        <v>8.17</v>
      </c>
      <c r="Y11" t="e">
        <f>_xlfn.STDEV.S(W2:W4)</f>
        <v>#DIV/0!</v>
      </c>
      <c r="AB11">
        <f>AVERAGE(AA2:AA4)</f>
        <v>3.1768000000000001</v>
      </c>
      <c r="AC11">
        <f>_xlfn.STDEV.S(AA2:AA4)</f>
        <v>0.3469065868501206</v>
      </c>
      <c r="AF11">
        <f>AVERAGE(AE2:AE4)</f>
        <v>0.37912499999999999</v>
      </c>
      <c r="AG11">
        <f>_xlfn.STDEV.S(AE2:AE4)</f>
        <v>4.0411152544811139E-2</v>
      </c>
      <c r="AJ11">
        <f>AVERAGE(AI2:AI4)</f>
        <v>69.208333333333385</v>
      </c>
      <c r="AK11">
        <f>_xlfn.STDEV.S(AI2:AI4)</f>
        <v>26.899504332484089</v>
      </c>
      <c r="AN11">
        <f>AVERAGE(AM2:AM4)</f>
        <v>29.5</v>
      </c>
      <c r="AO11" t="e">
        <f>_xlfn.STDEV.S(AM2:AM4)</f>
        <v>#DIV/0!</v>
      </c>
      <c r="AR11">
        <f>AVERAGE(AQ2:AQ4)</f>
        <v>20.870500000000003</v>
      </c>
      <c r="AS11">
        <f>_xlfn.STDEV.S(AQ2:AQ4)</f>
        <v>1.4274723289787454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workbookViewId="0">
      <selection activeCell="A10" sqref="A10:XFD11"/>
    </sheetView>
  </sheetViews>
  <sheetFormatPr defaultRowHeight="15" x14ac:dyDescent="0.25"/>
  <cols>
    <col min="2" max="2" width="15.5703125" customWidth="1"/>
  </cols>
  <sheetData>
    <row r="1" spans="1:45" x14ac:dyDescent="0.25">
      <c r="A1" t="s">
        <v>0</v>
      </c>
      <c r="B1" t="s">
        <v>1</v>
      </c>
      <c r="C1" t="s">
        <v>5</v>
      </c>
      <c r="G1" t="s">
        <v>4</v>
      </c>
      <c r="K1" t="s">
        <v>2</v>
      </c>
      <c r="O1" t="s">
        <v>7</v>
      </c>
      <c r="S1" t="s">
        <v>6</v>
      </c>
      <c r="W1" t="s">
        <v>8</v>
      </c>
      <c r="AA1" t="s">
        <v>12</v>
      </c>
      <c r="AE1" t="s">
        <v>13</v>
      </c>
      <c r="AI1" t="s">
        <v>10</v>
      </c>
      <c r="AM1" t="s">
        <v>9</v>
      </c>
      <c r="AQ1" t="s">
        <v>11</v>
      </c>
    </row>
    <row r="2" spans="1:45" x14ac:dyDescent="0.25">
      <c r="A2" t="s">
        <v>17</v>
      </c>
      <c r="B2" t="s">
        <v>15</v>
      </c>
      <c r="C2">
        <v>94.399999999999991</v>
      </c>
      <c r="G2">
        <v>4.0568</v>
      </c>
      <c r="K2">
        <v>21.1</v>
      </c>
      <c r="O2">
        <v>4.2910000000000004</v>
      </c>
      <c r="S2">
        <v>7.8010000000000002</v>
      </c>
      <c r="W2">
        <v>7.7</v>
      </c>
      <c r="AA2">
        <v>3.2216999999999993</v>
      </c>
      <c r="AE2">
        <v>0.39615000000000006</v>
      </c>
      <c r="AI2">
        <v>63.375000000000107</v>
      </c>
      <c r="AM2">
        <v>29.2</v>
      </c>
      <c r="AQ2">
        <v>18.690000000000005</v>
      </c>
    </row>
    <row r="3" spans="1:45" x14ac:dyDescent="0.25">
      <c r="A3" t="s">
        <v>17</v>
      </c>
      <c r="B3" t="s">
        <v>15</v>
      </c>
      <c r="C3">
        <v>107</v>
      </c>
      <c r="G3">
        <v>4.0199999999999996</v>
      </c>
      <c r="K3">
        <v>19.2</v>
      </c>
      <c r="O3">
        <v>4.0620000000000003</v>
      </c>
      <c r="S3">
        <v>8.9329999999999998</v>
      </c>
      <c r="AA3">
        <v>3.0642999999999998</v>
      </c>
      <c r="AE3">
        <v>0.39700000000000008</v>
      </c>
      <c r="AI3">
        <v>57.875000000000014</v>
      </c>
      <c r="AQ3">
        <v>19.624500000000001</v>
      </c>
    </row>
    <row r="4" spans="1:45" x14ac:dyDescent="0.25">
      <c r="A4" t="s">
        <v>17</v>
      </c>
      <c r="B4" t="s">
        <v>15</v>
      </c>
      <c r="C4">
        <v>103</v>
      </c>
      <c r="G4">
        <v>4.0599999999999996</v>
      </c>
      <c r="O4">
        <v>4.32</v>
      </c>
      <c r="S4">
        <v>10.199999999999999</v>
      </c>
      <c r="AI4">
        <v>59.374999999999986</v>
      </c>
      <c r="AQ4">
        <v>21.493500000000008</v>
      </c>
    </row>
    <row r="6" spans="1:45" x14ac:dyDescent="0.25">
      <c r="A6" t="s">
        <v>0</v>
      </c>
      <c r="B6" t="s">
        <v>1</v>
      </c>
      <c r="C6" t="s">
        <v>5</v>
      </c>
      <c r="D6" t="s">
        <v>3</v>
      </c>
      <c r="E6" t="s">
        <v>36</v>
      </c>
      <c r="G6" t="s">
        <v>4</v>
      </c>
      <c r="H6" t="s">
        <v>3</v>
      </c>
      <c r="I6" t="s">
        <v>36</v>
      </c>
      <c r="K6" t="s">
        <v>2</v>
      </c>
      <c r="L6" t="s">
        <v>3</v>
      </c>
      <c r="M6" t="s">
        <v>36</v>
      </c>
      <c r="O6" t="s">
        <v>7</v>
      </c>
      <c r="P6" t="s">
        <v>3</v>
      </c>
      <c r="Q6" t="s">
        <v>36</v>
      </c>
      <c r="S6" t="s">
        <v>6</v>
      </c>
      <c r="T6" t="s">
        <v>3</v>
      </c>
      <c r="U6" t="s">
        <v>36</v>
      </c>
      <c r="W6" t="s">
        <v>8</v>
      </c>
      <c r="X6" t="s">
        <v>3</v>
      </c>
      <c r="Y6" t="s">
        <v>36</v>
      </c>
      <c r="AA6" t="s">
        <v>12</v>
      </c>
      <c r="AB6" t="s">
        <v>3</v>
      </c>
      <c r="AC6" t="s">
        <v>36</v>
      </c>
      <c r="AE6" t="s">
        <v>13</v>
      </c>
      <c r="AF6" t="s">
        <v>3</v>
      </c>
      <c r="AG6" t="s">
        <v>36</v>
      </c>
      <c r="AI6" t="s">
        <v>10</v>
      </c>
      <c r="AJ6" t="s">
        <v>3</v>
      </c>
      <c r="AK6" t="s">
        <v>36</v>
      </c>
      <c r="AM6" t="s">
        <v>9</v>
      </c>
      <c r="AN6" t="s">
        <v>3</v>
      </c>
      <c r="AO6" t="s">
        <v>36</v>
      </c>
      <c r="AQ6" t="s">
        <v>11</v>
      </c>
      <c r="AR6" t="s">
        <v>3</v>
      </c>
      <c r="AS6" t="s">
        <v>36</v>
      </c>
    </row>
    <row r="7" spans="1:45" x14ac:dyDescent="0.25">
      <c r="B7" t="s">
        <v>37</v>
      </c>
      <c r="D7">
        <f>AVERAGE(C2:C4)</f>
        <v>101.46666666666665</v>
      </c>
      <c r="E7">
        <f>_xlfn.STDEV.S(C2:C4)/SQRT(3)</f>
        <v>3.7172271625201763</v>
      </c>
      <c r="H7">
        <f>AVERAGE(G2:G4)</f>
        <v>4.0455999999999994</v>
      </c>
      <c r="I7">
        <f>_xlfn.STDEV.S(G2:G4)/SQRT(3)</f>
        <v>1.2833290043217092E-2</v>
      </c>
      <c r="L7">
        <f>AVERAGE(K2:K4)</f>
        <v>20.149999999999999</v>
      </c>
      <c r="M7">
        <f>_xlfn.STDEV.S(K2:K4)/SQRT(3)</f>
        <v>0.77567175188134063</v>
      </c>
      <c r="P7">
        <f>AVERAGE(O2:O4)</f>
        <v>4.2243333333333339</v>
      </c>
      <c r="Q7">
        <f>_xlfn.STDEV.S(O2:O4)/SQRT(3)</f>
        <v>8.1597249408978931E-2</v>
      </c>
      <c r="T7">
        <f>AVERAGE(S2:S4)</f>
        <v>8.9779999999999998</v>
      </c>
      <c r="U7">
        <f>_xlfn.STDEV.S(S2:S4)/SQRT(3)</f>
        <v>0.69289705825131731</v>
      </c>
      <c r="X7">
        <f>AVERAGE(W2:W4)</f>
        <v>7.7</v>
      </c>
      <c r="Y7" t="e">
        <f>_xlfn.STDEV.S(W2:W4)/SQRT(3)</f>
        <v>#DIV/0!</v>
      </c>
      <c r="AB7">
        <f>AVERAGE(AA2:AA4)</f>
        <v>3.1429999999999998</v>
      </c>
      <c r="AC7">
        <f>_xlfn.STDEV.S(AA2:AA4)/SQRT(3)</f>
        <v>6.4258280919011854E-2</v>
      </c>
      <c r="AF7">
        <f>AVERAGE(AE2:AE4)</f>
        <v>0.39657500000000007</v>
      </c>
      <c r="AG7">
        <f>_xlfn.STDEV.S(AE2:AE4)/SQRT(3)</f>
        <v>3.4701104689429068E-4</v>
      </c>
      <c r="AJ7">
        <f>AVERAGE(AI2:AI4)</f>
        <v>60.208333333333371</v>
      </c>
      <c r="AK7">
        <f>_xlfn.STDEV.S(AI2:AI4)/SQRT(3)</f>
        <v>1.6414763002993829</v>
      </c>
      <c r="AN7">
        <f>AVERAGE(AM2:AM4)</f>
        <v>29.2</v>
      </c>
      <c r="AO7" t="e">
        <f>_xlfn.STDEV.S(AM2:AM4)/SQRT(3)</f>
        <v>#DIV/0!</v>
      </c>
      <c r="AR7">
        <f>AVERAGE(AQ2:AQ4)</f>
        <v>19.936000000000007</v>
      </c>
      <c r="AS7">
        <f>_xlfn.STDEV.S(AQ2:AQ4)/SQRT(3)</f>
        <v>0.82415153339662128</v>
      </c>
    </row>
    <row r="10" spans="1:45" x14ac:dyDescent="0.25">
      <c r="A10" t="s">
        <v>0</v>
      </c>
      <c r="B10" t="s">
        <v>1</v>
      </c>
      <c r="C10" t="s">
        <v>5</v>
      </c>
      <c r="D10" t="s">
        <v>3</v>
      </c>
      <c r="E10" t="s">
        <v>39</v>
      </c>
      <c r="G10" t="s">
        <v>4</v>
      </c>
      <c r="H10" t="s">
        <v>3</v>
      </c>
      <c r="I10" t="s">
        <v>39</v>
      </c>
      <c r="K10" t="s">
        <v>2</v>
      </c>
      <c r="L10" t="s">
        <v>3</v>
      </c>
      <c r="M10" t="s">
        <v>39</v>
      </c>
      <c r="O10" t="s">
        <v>7</v>
      </c>
      <c r="P10" t="s">
        <v>3</v>
      </c>
      <c r="Q10" t="s">
        <v>39</v>
      </c>
      <c r="S10" t="s">
        <v>6</v>
      </c>
      <c r="T10" t="s">
        <v>3</v>
      </c>
      <c r="U10" t="s">
        <v>39</v>
      </c>
      <c r="W10" t="s">
        <v>8</v>
      </c>
      <c r="X10" t="s">
        <v>3</v>
      </c>
      <c r="Y10" t="s">
        <v>39</v>
      </c>
      <c r="AA10" t="s">
        <v>12</v>
      </c>
      <c r="AB10" t="s">
        <v>3</v>
      </c>
      <c r="AC10" t="s">
        <v>39</v>
      </c>
      <c r="AE10" t="s">
        <v>13</v>
      </c>
      <c r="AF10" t="s">
        <v>3</v>
      </c>
      <c r="AG10" t="s">
        <v>39</v>
      </c>
      <c r="AI10" t="s">
        <v>10</v>
      </c>
      <c r="AJ10" t="s">
        <v>3</v>
      </c>
      <c r="AK10" t="s">
        <v>39</v>
      </c>
      <c r="AM10" t="s">
        <v>9</v>
      </c>
      <c r="AN10" t="s">
        <v>3</v>
      </c>
      <c r="AO10" t="s">
        <v>39</v>
      </c>
      <c r="AQ10" t="s">
        <v>11</v>
      </c>
      <c r="AR10" t="s">
        <v>3</v>
      </c>
      <c r="AS10" t="s">
        <v>39</v>
      </c>
    </row>
    <row r="11" spans="1:45" x14ac:dyDescent="0.25">
      <c r="B11" t="s">
        <v>37</v>
      </c>
      <c r="D11">
        <f>AVERAGE(C2:C4)</f>
        <v>101.46666666666665</v>
      </c>
      <c r="E11">
        <f>_xlfn.STDEV.S(C2:C4)</f>
        <v>6.4384263087600369</v>
      </c>
      <c r="H11">
        <f>AVERAGE(G2:G4)</f>
        <v>4.0455999999999994</v>
      </c>
      <c r="I11">
        <f>_xlfn.STDEV.S(G2:G4)</f>
        <v>2.2227910383119796E-2</v>
      </c>
      <c r="L11">
        <f>AVERAGE(K2:K4)</f>
        <v>20.149999999999999</v>
      </c>
      <c r="M11">
        <f>_xlfn.STDEV.S(K2:K4)</f>
        <v>1.3435028842544419</v>
      </c>
      <c r="P11">
        <f>AVERAGE(O2:O4)</f>
        <v>4.2243333333333339</v>
      </c>
      <c r="Q11">
        <f>_xlfn.STDEV.S(O2:O4)</f>
        <v>0.14133058173422106</v>
      </c>
      <c r="T11">
        <f>AVERAGE(S2:S4)</f>
        <v>8.9779999999999998</v>
      </c>
      <c r="U11">
        <f>_xlfn.STDEV.S(S2:S4)</f>
        <v>1.2001329093062936</v>
      </c>
      <c r="X11">
        <f>AVERAGE(W2:W4)</f>
        <v>7.7</v>
      </c>
      <c r="Y11" t="e">
        <f>_xlfn.STDEV.S(W2:W4)</f>
        <v>#DIV/0!</v>
      </c>
      <c r="AB11">
        <f>AVERAGE(AA2:AA4)</f>
        <v>3.1429999999999998</v>
      </c>
      <c r="AC11">
        <f>_xlfn.STDEV.S(AA2:AA4)</f>
        <v>0.11129860735876225</v>
      </c>
      <c r="AF11">
        <f>AVERAGE(AE2:AE4)</f>
        <v>0.39657500000000007</v>
      </c>
      <c r="AG11">
        <f>_xlfn.STDEV.S(AE2:AE4)</f>
        <v>6.0104076400857771E-4</v>
      </c>
      <c r="AJ11">
        <f>AVERAGE(AI2:AI4)</f>
        <v>60.208333333333371</v>
      </c>
      <c r="AK11">
        <f>_xlfn.STDEV.S(AI2:AI4)</f>
        <v>2.8431203515387189</v>
      </c>
      <c r="AN11">
        <f>AVERAGE(AM2:AM4)</f>
        <v>29.2</v>
      </c>
      <c r="AO11" t="e">
        <f>_xlfn.STDEV.S(AM2:AM4)</f>
        <v>#DIV/0!</v>
      </c>
      <c r="AR11">
        <f>AVERAGE(AQ2:AQ4)</f>
        <v>19.936000000000007</v>
      </c>
      <c r="AS11">
        <f>_xlfn.STDEV.S(AQ2:AQ4)</f>
        <v>1.4274723289787463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"/>
  <sheetViews>
    <sheetView topLeftCell="AA1" workbookViewId="0">
      <selection activeCell="AQ21" sqref="AQ21"/>
    </sheetView>
  </sheetViews>
  <sheetFormatPr defaultRowHeight="15" x14ac:dyDescent="0.25"/>
  <cols>
    <col min="3" max="3" width="10.5703125" customWidth="1"/>
  </cols>
  <sheetData>
    <row r="1" spans="1:45" x14ac:dyDescent="0.25">
      <c r="A1" t="s">
        <v>0</v>
      </c>
      <c r="B1" t="s">
        <v>1</v>
      </c>
      <c r="C1" t="s">
        <v>5</v>
      </c>
      <c r="G1" t="s">
        <v>4</v>
      </c>
      <c r="K1" t="s">
        <v>2</v>
      </c>
      <c r="O1" t="s">
        <v>7</v>
      </c>
      <c r="S1" t="s">
        <v>6</v>
      </c>
      <c r="W1" t="s">
        <v>8</v>
      </c>
      <c r="AA1" t="s">
        <v>12</v>
      </c>
      <c r="AE1" t="s">
        <v>13</v>
      </c>
      <c r="AI1" t="s">
        <v>10</v>
      </c>
      <c r="AM1" t="s">
        <v>9</v>
      </c>
      <c r="AQ1" t="s">
        <v>11</v>
      </c>
    </row>
    <row r="2" spans="1:45" x14ac:dyDescent="0.25">
      <c r="A2" t="s">
        <v>18</v>
      </c>
      <c r="B2" t="s">
        <v>19</v>
      </c>
      <c r="C2">
        <v>86.3</v>
      </c>
      <c r="G2">
        <v>3.4</v>
      </c>
      <c r="K2">
        <v>0</v>
      </c>
      <c r="O2">
        <v>3.6789999999999998</v>
      </c>
      <c r="S2">
        <v>9.2279999999999998</v>
      </c>
      <c r="W2">
        <v>7.78</v>
      </c>
      <c r="AA2">
        <v>3.4263499999999998</v>
      </c>
      <c r="AE2">
        <v>0.39365000000000006</v>
      </c>
      <c r="AI2">
        <v>83.374999999999986</v>
      </c>
      <c r="AM2">
        <v>29.7</v>
      </c>
      <c r="AQ2">
        <v>25.231500000000008</v>
      </c>
    </row>
    <row r="3" spans="1:45" x14ac:dyDescent="0.25">
      <c r="A3" t="s">
        <v>18</v>
      </c>
      <c r="B3" t="s">
        <v>19</v>
      </c>
      <c r="C3">
        <v>85.1</v>
      </c>
      <c r="G3">
        <v>3.45</v>
      </c>
      <c r="K3">
        <v>21.4</v>
      </c>
      <c r="O3">
        <v>3.823</v>
      </c>
      <c r="S3">
        <v>9.6240000000000006</v>
      </c>
      <c r="AA3">
        <v>3.1537999999999999</v>
      </c>
      <c r="AE3">
        <v>0.36980000000000002</v>
      </c>
      <c r="AI3">
        <v>81.875</v>
      </c>
      <c r="AQ3">
        <v>24.296999999999993</v>
      </c>
    </row>
    <row r="4" spans="1:45" x14ac:dyDescent="0.25">
      <c r="A4" t="s">
        <v>18</v>
      </c>
      <c r="B4" t="s">
        <v>19</v>
      </c>
      <c r="C4">
        <v>78.7</v>
      </c>
      <c r="D4">
        <f>AVERAGE(C2:C4)</f>
        <v>83.36666666666666</v>
      </c>
      <c r="G4">
        <v>3.45</v>
      </c>
      <c r="H4">
        <f>AVERAGE(G2:G4)</f>
        <v>3.4333333333333336</v>
      </c>
      <c r="K4">
        <v>17.899999999999999</v>
      </c>
      <c r="L4">
        <f>AVERAGE(K2:K4)</f>
        <v>13.1</v>
      </c>
      <c r="O4">
        <v>3.452</v>
      </c>
      <c r="P4">
        <f>AVERAGE(O2:O4)</f>
        <v>3.6513333333333335</v>
      </c>
      <c r="S4">
        <v>9.4250000000000043</v>
      </c>
      <c r="T4">
        <f>AVERAGE(S2:S4)</f>
        <v>9.4256666666666682</v>
      </c>
      <c r="AA4">
        <v>3.1326000000000001</v>
      </c>
      <c r="AB4">
        <f>AVERAGE(AA2:AA4)</f>
        <v>3.2375833333333333</v>
      </c>
      <c r="AE4">
        <v>0.37065000000000003</v>
      </c>
      <c r="AF4">
        <f>AVERAGE(AE2:AE4)</f>
        <v>0.37803333333333339</v>
      </c>
      <c r="AI4">
        <v>71.375000000000057</v>
      </c>
      <c r="AJ4">
        <f>AVERAGE(AI2:AI4)</f>
        <v>78.875000000000014</v>
      </c>
      <c r="AQ4">
        <v>24.296999999999993</v>
      </c>
      <c r="AR4">
        <f>AVERAGE(AQ2:AQ4)</f>
        <v>24.608499999999996</v>
      </c>
    </row>
    <row r="6" spans="1:45" x14ac:dyDescent="0.25">
      <c r="A6" t="s">
        <v>20</v>
      </c>
      <c r="B6" t="s">
        <v>19</v>
      </c>
      <c r="C6">
        <v>53.699999999999996</v>
      </c>
      <c r="G6">
        <v>3.32</v>
      </c>
      <c r="K6">
        <v>0</v>
      </c>
      <c r="O6">
        <v>3.6429999999999998</v>
      </c>
      <c r="S6">
        <v>11.04</v>
      </c>
      <c r="W6">
        <v>7.8</v>
      </c>
      <c r="AA6">
        <v>3.3615499999999998</v>
      </c>
      <c r="AE6">
        <v>0.37829999999999997</v>
      </c>
      <c r="AI6">
        <v>92.375000000000085</v>
      </c>
      <c r="AM6">
        <v>29.3</v>
      </c>
      <c r="AQ6">
        <v>25.231500000000008</v>
      </c>
    </row>
    <row r="7" spans="1:45" x14ac:dyDescent="0.25">
      <c r="A7" t="s">
        <v>20</v>
      </c>
      <c r="B7" t="s">
        <v>19</v>
      </c>
      <c r="C7">
        <v>72.2</v>
      </c>
      <c r="G7">
        <v>3.39</v>
      </c>
      <c r="K7">
        <v>0</v>
      </c>
      <c r="O7">
        <v>3.5619999999999998</v>
      </c>
      <c r="S7">
        <v>9.7460000000000004</v>
      </c>
      <c r="AA7">
        <v>3.0899000000000001</v>
      </c>
      <c r="AE7">
        <v>0.37149999999999994</v>
      </c>
      <c r="AI7">
        <v>79.375</v>
      </c>
      <c r="AQ7">
        <v>24.296999999999993</v>
      </c>
    </row>
    <row r="8" spans="1:45" x14ac:dyDescent="0.25">
      <c r="A8" t="s">
        <v>20</v>
      </c>
      <c r="B8" t="s">
        <v>19</v>
      </c>
      <c r="C8">
        <v>105</v>
      </c>
      <c r="D8">
        <f>AVERAGE(C6:C8)</f>
        <v>76.966666666666669</v>
      </c>
      <c r="G8">
        <v>3.35</v>
      </c>
      <c r="H8">
        <f>AVERAGE(G6:G8)</f>
        <v>3.3533333333333335</v>
      </c>
      <c r="K8">
        <v>0</v>
      </c>
      <c r="L8">
        <f>AVERAGE(K6:K8)</f>
        <v>0</v>
      </c>
      <c r="O8">
        <v>3.6560000000000001</v>
      </c>
      <c r="P8">
        <f>AVERAGE(O6:O8)</f>
        <v>3.6203333333333334</v>
      </c>
      <c r="S8">
        <v>11.85</v>
      </c>
      <c r="T8">
        <f>AVERAGE(S6:S8)</f>
        <v>10.878666666666668</v>
      </c>
      <c r="AA8">
        <v>3.2404999999999999</v>
      </c>
      <c r="AB8">
        <f>AVERAGE(AA6:AA8)</f>
        <v>3.2306499999999994</v>
      </c>
      <c r="AE8">
        <v>0.37489999999999996</v>
      </c>
      <c r="AF8">
        <f>AVERAGE(AE6:AE8)</f>
        <v>0.37489999999999996</v>
      </c>
      <c r="AI8">
        <v>86.875000000000014</v>
      </c>
      <c r="AJ8">
        <f>AVERAGE(AI6:AI8)</f>
        <v>86.208333333333371</v>
      </c>
      <c r="AQ8">
        <v>23.362499999999997</v>
      </c>
      <c r="AR8">
        <f>AVERAGE(AQ6:AQ8)</f>
        <v>24.296999999999997</v>
      </c>
    </row>
    <row r="10" spans="1:45" x14ac:dyDescent="0.25">
      <c r="A10" t="s">
        <v>21</v>
      </c>
      <c r="B10" t="s">
        <v>19</v>
      </c>
      <c r="C10">
        <v>57.7</v>
      </c>
      <c r="G10">
        <v>3.15</v>
      </c>
      <c r="K10">
        <v>15.100000000000001</v>
      </c>
      <c r="O10">
        <v>3.306</v>
      </c>
      <c r="S10">
        <v>6.9279999999999999</v>
      </c>
      <c r="W10">
        <v>7.77</v>
      </c>
      <c r="AA10">
        <v>3.1188499999999997</v>
      </c>
      <c r="AE10">
        <v>0.36554999999999999</v>
      </c>
      <c r="AI10">
        <v>62.875000000000007</v>
      </c>
      <c r="AM10">
        <v>29.2</v>
      </c>
      <c r="AQ10">
        <v>29.904</v>
      </c>
    </row>
    <row r="11" spans="1:45" x14ac:dyDescent="0.25">
      <c r="A11" t="s">
        <v>21</v>
      </c>
      <c r="B11" t="s">
        <v>19</v>
      </c>
      <c r="C11">
        <v>104</v>
      </c>
      <c r="G11">
        <v>3.18</v>
      </c>
      <c r="K11">
        <v>0</v>
      </c>
      <c r="O11">
        <v>3.5790000000000002</v>
      </c>
      <c r="S11">
        <v>9.5350000000000001</v>
      </c>
      <c r="AA11">
        <v>2.6882500000000005</v>
      </c>
      <c r="AE11">
        <v>0.32464999999999999</v>
      </c>
      <c r="AI11">
        <v>60.875000000000099</v>
      </c>
      <c r="AQ11">
        <v>29.904</v>
      </c>
    </row>
    <row r="12" spans="1:45" x14ac:dyDescent="0.25">
      <c r="A12" t="s">
        <v>21</v>
      </c>
      <c r="B12" t="s">
        <v>19</v>
      </c>
      <c r="C12">
        <v>106</v>
      </c>
      <c r="D12">
        <f>AVERAGE(C10:C12)</f>
        <v>89.233333333333334</v>
      </c>
      <c r="G12">
        <v>3.17</v>
      </c>
      <c r="H12">
        <f>AVERAGE(G10:G12)</f>
        <v>3.1666666666666665</v>
      </c>
      <c r="K12">
        <v>0</v>
      </c>
      <c r="L12">
        <f>AVERAGE(K10:K12)</f>
        <v>5.0333333333333341</v>
      </c>
      <c r="O12">
        <v>3.07</v>
      </c>
      <c r="P12">
        <f>AVERAGE(O10:O12)</f>
        <v>3.3183333333333334</v>
      </c>
      <c r="S12">
        <v>8.2250000000000014</v>
      </c>
      <c r="T12">
        <f>AVERAGE(S10:S12)</f>
        <v>8.2293333333333347</v>
      </c>
      <c r="AA12">
        <v>3.2706999999999997</v>
      </c>
      <c r="AB12">
        <f>AVERAGE(AA10:AA12)</f>
        <v>3.0259333333333331</v>
      </c>
      <c r="AE12">
        <v>0.38514999999999999</v>
      </c>
      <c r="AF12">
        <f>AVERAGE(AE10:AE12)</f>
        <v>0.35844999999999994</v>
      </c>
      <c r="AI12">
        <v>83.875000000000057</v>
      </c>
      <c r="AJ12">
        <f>AVERAGE(AI10:AI12)</f>
        <v>69.208333333333385</v>
      </c>
      <c r="AQ12">
        <v>28.035</v>
      </c>
      <c r="AR12">
        <f>AVERAGE(AQ10:AQ12)</f>
        <v>29.281000000000002</v>
      </c>
    </row>
    <row r="14" spans="1:45" x14ac:dyDescent="0.25">
      <c r="A14" t="s">
        <v>0</v>
      </c>
      <c r="B14" t="s">
        <v>1</v>
      </c>
      <c r="C14" t="s">
        <v>5</v>
      </c>
      <c r="D14" t="s">
        <v>3</v>
      </c>
      <c r="E14" t="s">
        <v>36</v>
      </c>
      <c r="G14" t="s">
        <v>4</v>
      </c>
      <c r="H14" t="s">
        <v>3</v>
      </c>
      <c r="I14" t="s">
        <v>36</v>
      </c>
      <c r="K14" t="s">
        <v>2</v>
      </c>
      <c r="L14" t="s">
        <v>3</v>
      </c>
      <c r="M14" t="s">
        <v>36</v>
      </c>
      <c r="O14" t="s">
        <v>7</v>
      </c>
      <c r="P14" t="s">
        <v>3</v>
      </c>
      <c r="Q14" t="s">
        <v>36</v>
      </c>
      <c r="S14" t="s">
        <v>6</v>
      </c>
      <c r="T14" t="s">
        <v>3</v>
      </c>
      <c r="U14" t="s">
        <v>36</v>
      </c>
      <c r="W14" t="s">
        <v>8</v>
      </c>
      <c r="X14" t="s">
        <v>3</v>
      </c>
      <c r="Y14" t="s">
        <v>36</v>
      </c>
      <c r="AA14" t="s">
        <v>12</v>
      </c>
      <c r="AB14" t="s">
        <v>3</v>
      </c>
      <c r="AC14" t="s">
        <v>36</v>
      </c>
      <c r="AE14" t="s">
        <v>13</v>
      </c>
      <c r="AF14" t="s">
        <v>3</v>
      </c>
      <c r="AG14" t="s">
        <v>36</v>
      </c>
      <c r="AI14" t="s">
        <v>10</v>
      </c>
      <c r="AJ14" t="s">
        <v>3</v>
      </c>
      <c r="AK14" t="s">
        <v>36</v>
      </c>
      <c r="AM14" t="s">
        <v>9</v>
      </c>
      <c r="AN14" t="s">
        <v>3</v>
      </c>
      <c r="AO14" t="s">
        <v>36</v>
      </c>
      <c r="AQ14" t="s">
        <v>11</v>
      </c>
      <c r="AR14" t="s">
        <v>3</v>
      </c>
      <c r="AS14" t="s">
        <v>36</v>
      </c>
    </row>
    <row r="15" spans="1:45" x14ac:dyDescent="0.25">
      <c r="B15" t="s">
        <v>19</v>
      </c>
      <c r="D15">
        <f>AVERAGE(D4:D12)</f>
        <v>83.188888888888883</v>
      </c>
      <c r="E15">
        <f>_xlfn.STDEV.S(D4:D12)/SQRT(3)</f>
        <v>3.5421971280304487</v>
      </c>
      <c r="H15">
        <f>AVERAGE(H4:H12)</f>
        <v>3.3177777777777777</v>
      </c>
      <c r="I15">
        <f>_xlfn.STDEV.S(H4:H12)/SQRT(3)</f>
        <v>7.9006172598360916E-2</v>
      </c>
      <c r="L15">
        <f>AVERAGE(L4:L12)</f>
        <v>6.0444444444444443</v>
      </c>
      <c r="M15">
        <f>_xlfn.STDEV.S(L4:L12)/SQRT(3)</f>
        <v>3.8152876370054227</v>
      </c>
      <c r="P15">
        <f>AVERAGE(P4:P12)</f>
        <v>3.53</v>
      </c>
      <c r="Q15">
        <f>_xlfn.STDEV.S(P4:P12)/SQRT(3)</f>
        <v>0.10621100591641992</v>
      </c>
      <c r="T15">
        <f>AVERAGE(T4:T12)</f>
        <v>9.5112222222222229</v>
      </c>
      <c r="U15">
        <f>_xlfn.STDEV.S(T4:T12)/SQRT(3)</f>
        <v>0.76599207841695705</v>
      </c>
      <c r="X15">
        <f>AVERAGE(W2:W10)</f>
        <v>7.7833333333333341</v>
      </c>
      <c r="Y15">
        <f>_xlfn.STDEV.S(W2:W10)/SQRT(3)</f>
        <v>8.8191710368820033E-3</v>
      </c>
      <c r="AB15">
        <f>AVERAGE(AB4:AB12)</f>
        <v>3.1647222222222218</v>
      </c>
      <c r="AC15">
        <f>_xlfn.STDEV.S(AB4:AB12)/SQRT(3)</f>
        <v>6.942330189265708E-2</v>
      </c>
      <c r="AF15">
        <f>AVERAGE(AF4:AF12)</f>
        <v>0.37046111111111113</v>
      </c>
      <c r="AG15">
        <f>_xlfn.STDEV.S(AF4:AF12)/SQRT(3)</f>
        <v>6.0732895270201532E-3</v>
      </c>
      <c r="AJ15">
        <f>AVERAGE(AJ4:AJ12)</f>
        <v>78.097222222222243</v>
      </c>
      <c r="AK15">
        <f>_xlfn.STDEV.S(AJ4:AJ12)/SQRT(3)</f>
        <v>4.9228617593057109</v>
      </c>
      <c r="AN15">
        <f>AVERAGE(AM2:AM10)</f>
        <v>29.400000000000002</v>
      </c>
      <c r="AO15">
        <f>_xlfn.STDEV.S(AM2:AM10)/SQRT(3)</f>
        <v>0.15275252316519453</v>
      </c>
      <c r="AR15">
        <f>AVERAGE(AR4:AR12)</f>
        <v>26.062166666666666</v>
      </c>
      <c r="AS15">
        <f>_xlfn.STDEV.S(AR4:AR12)/SQRT(3)</f>
        <v>1.6119268059616678</v>
      </c>
    </row>
    <row r="17" spans="1:46" x14ac:dyDescent="0.25">
      <c r="A17" t="s">
        <v>0</v>
      </c>
      <c r="B17" t="s">
        <v>1</v>
      </c>
      <c r="C17" t="s">
        <v>5</v>
      </c>
      <c r="D17" t="s">
        <v>3</v>
      </c>
      <c r="E17" t="s">
        <v>39</v>
      </c>
      <c r="F17" t="s">
        <v>41</v>
      </c>
      <c r="G17" t="s">
        <v>4</v>
      </c>
      <c r="H17" t="s">
        <v>3</v>
      </c>
      <c r="I17" t="s">
        <v>39</v>
      </c>
      <c r="J17" t="s">
        <v>41</v>
      </c>
      <c r="K17" t="s">
        <v>2</v>
      </c>
      <c r="L17" t="s">
        <v>3</v>
      </c>
      <c r="M17" t="s">
        <v>39</v>
      </c>
      <c r="N17" t="s">
        <v>41</v>
      </c>
      <c r="O17" t="s">
        <v>7</v>
      </c>
      <c r="P17" t="s">
        <v>3</v>
      </c>
      <c r="Q17" t="s">
        <v>39</v>
      </c>
      <c r="R17" t="s">
        <v>41</v>
      </c>
      <c r="S17" t="s">
        <v>6</v>
      </c>
      <c r="T17" t="s">
        <v>3</v>
      </c>
      <c r="U17" t="s">
        <v>39</v>
      </c>
      <c r="V17" t="s">
        <v>41</v>
      </c>
      <c r="W17" t="s">
        <v>8</v>
      </c>
      <c r="X17" t="s">
        <v>3</v>
      </c>
      <c r="Y17" t="s">
        <v>39</v>
      </c>
      <c r="Z17" t="s">
        <v>41</v>
      </c>
      <c r="AA17" t="s">
        <v>12</v>
      </c>
      <c r="AB17" t="s">
        <v>3</v>
      </c>
      <c r="AC17" t="s">
        <v>39</v>
      </c>
      <c r="AD17" t="s">
        <v>41</v>
      </c>
      <c r="AE17" t="s">
        <v>13</v>
      </c>
      <c r="AF17" t="s">
        <v>3</v>
      </c>
      <c r="AG17" t="s">
        <v>39</v>
      </c>
      <c r="AH17" t="s">
        <v>41</v>
      </c>
      <c r="AI17" t="s">
        <v>10</v>
      </c>
      <c r="AJ17" t="s">
        <v>3</v>
      </c>
      <c r="AK17" t="s">
        <v>39</v>
      </c>
      <c r="AL17" t="s">
        <v>41</v>
      </c>
      <c r="AM17" t="s">
        <v>9</v>
      </c>
      <c r="AN17" t="s">
        <v>3</v>
      </c>
      <c r="AO17" t="s">
        <v>39</v>
      </c>
      <c r="AP17" t="s">
        <v>41</v>
      </c>
      <c r="AQ17" t="s">
        <v>11</v>
      </c>
      <c r="AR17" t="s">
        <v>3</v>
      </c>
      <c r="AS17" t="s">
        <v>39</v>
      </c>
      <c r="AT17" t="s">
        <v>41</v>
      </c>
    </row>
    <row r="18" spans="1:46" x14ac:dyDescent="0.25">
      <c r="B18" t="s">
        <v>19</v>
      </c>
      <c r="D18">
        <f>AVERAGE(D4:D12)</f>
        <v>83.188888888888883</v>
      </c>
      <c r="E18">
        <f>_xlfn.STDEV.S(D4:D12)</f>
        <v>6.1352653961732964</v>
      </c>
      <c r="F18">
        <f>E18/D18*100</f>
        <v>7.3751019855161841</v>
      </c>
      <c r="H18">
        <f>AVERAGE(H4:H12)</f>
        <v>3.3177777777777777</v>
      </c>
      <c r="I18">
        <f>_xlfn.STDEV.S(H4:H12)</f>
        <v>0.13684270505191712</v>
      </c>
      <c r="J18">
        <f>I18/H18*100</f>
        <v>4.124528953339766</v>
      </c>
      <c r="L18">
        <f>AVERAGE(L4:L12)</f>
        <v>6.0444444444444443</v>
      </c>
      <c r="M18">
        <f>_xlfn.STDEV.S(L4:L12)</f>
        <v>6.6082720327827955</v>
      </c>
      <c r="N18">
        <f>M18/L18*100</f>
        <v>109.32802995412713</v>
      </c>
      <c r="P18">
        <f>AVERAGE(P4:P12)</f>
        <v>3.53</v>
      </c>
      <c r="Q18">
        <f>_xlfn.STDEV.S(P4:P12)</f>
        <v>0.18396285857023792</v>
      </c>
      <c r="R18">
        <f>Q18/P18*100</f>
        <v>5.2114124240860598</v>
      </c>
      <c r="T18">
        <f>AVERAGE(T4:T12)</f>
        <v>9.5112222222222229</v>
      </c>
      <c r="U18">
        <f>_xlfn.STDEV.S(T4:T12)</f>
        <v>1.3267371980134532</v>
      </c>
      <c r="V18">
        <f>U18/T18*100</f>
        <v>13.949176741067367</v>
      </c>
      <c r="X18">
        <f>AVERAGE(W2:W10)</f>
        <v>7.7833333333333341</v>
      </c>
      <c r="Y18">
        <f>_xlfn.STDEV.S(W2:W10)</f>
        <v>1.5275252316519527E-2</v>
      </c>
      <c r="Z18">
        <f>Y18/X18*100</f>
        <v>0.19625591841352708</v>
      </c>
      <c r="AB18">
        <f>AVERAGE(AB4:AB12)</f>
        <v>3.1647222222222218</v>
      </c>
      <c r="AC18">
        <f>_xlfn.STDEV.S(AB4:AB12)</f>
        <v>0.12024468610727466</v>
      </c>
      <c r="AD18">
        <f>AC18/AB18*100</f>
        <v>3.7995336608986996</v>
      </c>
      <c r="AF18">
        <f>AVERAGE(AF4:AF12)</f>
        <v>0.37046111111111113</v>
      </c>
      <c r="AG18">
        <f>_xlfn.STDEV.S(AF4:AF12)</f>
        <v>1.0519246029874861E-2</v>
      </c>
      <c r="AH18">
        <f>AG18/AF18*100</f>
        <v>2.8395007503823684</v>
      </c>
      <c r="AJ18">
        <f>AVERAGE(AJ4:AJ12)</f>
        <v>78.097222222222243</v>
      </c>
      <c r="AK18">
        <f>_xlfn.STDEV.S(AJ4:AJ12)</f>
        <v>8.5266466857554004</v>
      </c>
      <c r="AL18">
        <f>AK18/AJ18*100</f>
        <v>10.917989709663679</v>
      </c>
      <c r="AN18">
        <f>AVERAGE(AM2:AM10)</f>
        <v>29.400000000000002</v>
      </c>
      <c r="AO18">
        <f>_xlfn.STDEV.S(AM2:AM10)</f>
        <v>0.26457513110645881</v>
      </c>
      <c r="AP18">
        <f>AO18/AN18*100</f>
        <v>0.89991541192673052</v>
      </c>
      <c r="AR18">
        <f>AVERAGE(AR4:AR12)</f>
        <v>26.062166666666666</v>
      </c>
      <c r="AS18">
        <f>_xlfn.STDEV.S(AR4:AR12)</f>
        <v>2.7919391260078275</v>
      </c>
      <c r="AT18">
        <f>AS18/AR18*100</f>
        <v>10.712613274700214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4"/>
  <sheetViews>
    <sheetView tabSelected="1" topLeftCell="AA28" workbookViewId="0">
      <selection activeCell="AQ45" sqref="AQ45"/>
    </sheetView>
  </sheetViews>
  <sheetFormatPr defaultRowHeight="15" x14ac:dyDescent="0.25"/>
  <cols>
    <col min="3" max="3" width="11.140625" customWidth="1"/>
  </cols>
  <sheetData>
    <row r="1" spans="1:44" x14ac:dyDescent="0.25">
      <c r="A1" t="s">
        <v>0</v>
      </c>
      <c r="B1" t="s">
        <v>1</v>
      </c>
      <c r="C1" t="s">
        <v>5</v>
      </c>
      <c r="G1" t="s">
        <v>4</v>
      </c>
      <c r="K1" t="s">
        <v>2</v>
      </c>
      <c r="O1" t="s">
        <v>7</v>
      </c>
      <c r="S1" t="s">
        <v>6</v>
      </c>
      <c r="W1" t="s">
        <v>8</v>
      </c>
      <c r="AA1" t="s">
        <v>12</v>
      </c>
      <c r="AE1" t="s">
        <v>13</v>
      </c>
      <c r="AI1" t="s">
        <v>10</v>
      </c>
      <c r="AM1" t="s">
        <v>9</v>
      </c>
      <c r="AQ1" t="s">
        <v>11</v>
      </c>
    </row>
    <row r="2" spans="1:44" x14ac:dyDescent="0.25">
      <c r="A2" t="s">
        <v>22</v>
      </c>
      <c r="B2" t="s">
        <v>23</v>
      </c>
      <c r="C2">
        <v>70.8</v>
      </c>
      <c r="G2">
        <v>1.89</v>
      </c>
      <c r="K2">
        <v>48.800000000000004</v>
      </c>
      <c r="O2">
        <v>2.181</v>
      </c>
      <c r="S2">
        <v>7.13</v>
      </c>
      <c r="W2">
        <v>7.65</v>
      </c>
      <c r="AA2">
        <v>2.1949000000000001</v>
      </c>
      <c r="AE2">
        <v>0.25014999999999998</v>
      </c>
      <c r="AI2">
        <v>61.375000000000043</v>
      </c>
      <c r="AM2">
        <v>28.3</v>
      </c>
      <c r="AQ2">
        <v>18.690000000000005</v>
      </c>
    </row>
    <row r="3" spans="1:44" x14ac:dyDescent="0.25">
      <c r="A3" t="s">
        <v>22</v>
      </c>
      <c r="B3" t="s">
        <v>23</v>
      </c>
      <c r="C3">
        <v>77.8</v>
      </c>
      <c r="G3">
        <v>1.95</v>
      </c>
      <c r="K3">
        <v>50.4</v>
      </c>
      <c r="O3">
        <v>2.1909999999999998</v>
      </c>
      <c r="S3">
        <v>6.593</v>
      </c>
      <c r="AA3">
        <v>2.3716499999999998</v>
      </c>
      <c r="AE3">
        <v>0.26719999999999999</v>
      </c>
      <c r="AI3">
        <v>60.875000000000099</v>
      </c>
      <c r="AQ3">
        <v>16.821000000000002</v>
      </c>
    </row>
    <row r="4" spans="1:44" x14ac:dyDescent="0.25">
      <c r="A4" t="s">
        <v>22</v>
      </c>
      <c r="B4" t="s">
        <v>23</v>
      </c>
      <c r="C4">
        <v>94.100000000000009</v>
      </c>
      <c r="D4">
        <f>AVERAGE(C2:C4)</f>
        <v>80.899999999999991</v>
      </c>
      <c r="G4">
        <v>1.9</v>
      </c>
      <c r="H4">
        <f>AVERAGE(G2:G4)</f>
        <v>1.9133333333333333</v>
      </c>
      <c r="K4">
        <v>52.8</v>
      </c>
      <c r="L4">
        <f>AVERAGE(K2:K4)</f>
        <v>50.666666666666664</v>
      </c>
      <c r="O4">
        <v>2.052</v>
      </c>
      <c r="P4">
        <f>AVERAGE(O2:O4)</f>
        <v>2.1413333333333333</v>
      </c>
      <c r="S4">
        <v>4.7469999999999999</v>
      </c>
      <c r="T4">
        <f>AVERAGE(S2:S4)</f>
        <v>6.1566666666666663</v>
      </c>
      <c r="AA4">
        <v>2.3185000000000002</v>
      </c>
      <c r="AB4">
        <f>AVERAGE(AA2:AA4)</f>
        <v>2.2950166666666667</v>
      </c>
      <c r="AE4">
        <v>0.26034999999999997</v>
      </c>
      <c r="AF4">
        <f>AVERAGE(AE2:AE4)</f>
        <v>0.25923333333333332</v>
      </c>
      <c r="AI4">
        <v>61.375000000000043</v>
      </c>
      <c r="AJ4">
        <f>AVERAGE(AI2:AI4)</f>
        <v>61.208333333333393</v>
      </c>
      <c r="AQ4">
        <v>18.690000000000005</v>
      </c>
      <c r="AR4">
        <f>AVERAGE(AQ2:AQ4)</f>
        <v>18.067000000000004</v>
      </c>
    </row>
    <row r="6" spans="1:44" x14ac:dyDescent="0.25">
      <c r="A6" t="s">
        <v>24</v>
      </c>
      <c r="B6" t="s">
        <v>23</v>
      </c>
      <c r="C6">
        <v>78.5</v>
      </c>
      <c r="G6">
        <v>1.86</v>
      </c>
      <c r="K6">
        <v>15.2</v>
      </c>
      <c r="O6">
        <v>2.0299999999999998</v>
      </c>
      <c r="W6">
        <v>7.64</v>
      </c>
      <c r="AA6">
        <v>2.4298500000000001</v>
      </c>
      <c r="AE6">
        <v>0.26725000000000004</v>
      </c>
      <c r="AI6">
        <v>68.875000000000043</v>
      </c>
      <c r="AM6">
        <v>28.1</v>
      </c>
      <c r="AQ6">
        <v>16.821000000000009</v>
      </c>
    </row>
    <row r="7" spans="1:44" x14ac:dyDescent="0.25">
      <c r="A7" t="s">
        <v>24</v>
      </c>
      <c r="B7" t="s">
        <v>23</v>
      </c>
      <c r="C7">
        <v>78</v>
      </c>
      <c r="G7">
        <v>1.95</v>
      </c>
      <c r="K7">
        <v>0</v>
      </c>
      <c r="O7">
        <v>1.6539999999999999</v>
      </c>
      <c r="AA7">
        <v>2.2896000000000001</v>
      </c>
      <c r="AE7">
        <v>0.23039999999999999</v>
      </c>
      <c r="AI7">
        <v>64.374999999999986</v>
      </c>
      <c r="AQ7">
        <v>15.886500000000007</v>
      </c>
    </row>
    <row r="8" spans="1:44" x14ac:dyDescent="0.25">
      <c r="A8" t="s">
        <v>24</v>
      </c>
      <c r="B8" t="s">
        <v>23</v>
      </c>
      <c r="C8">
        <v>71.900000000000006</v>
      </c>
      <c r="D8">
        <f>AVERAGE(C6:C8)</f>
        <v>76.13333333333334</v>
      </c>
      <c r="G8">
        <v>1.86</v>
      </c>
      <c r="H8">
        <f>AVERAGE(G6:G8)</f>
        <v>1.89</v>
      </c>
      <c r="K8">
        <v>30.599999999999998</v>
      </c>
      <c r="L8">
        <f>AVERAGE(K6:K8)</f>
        <v>15.266666666666666</v>
      </c>
      <c r="O8">
        <v>1.8819999999999999</v>
      </c>
      <c r="P8">
        <f>AVERAGE(O6:O8)</f>
        <v>1.8553333333333333</v>
      </c>
      <c r="AA8">
        <v>3.0341999999999998</v>
      </c>
      <c r="AB8">
        <f>AVERAGE(AA6:AA8)</f>
        <v>2.5845500000000001</v>
      </c>
      <c r="AE8">
        <v>0.38285000000000002</v>
      </c>
      <c r="AF8">
        <f>AVERAGE(AE6:AE8)</f>
        <v>0.29350000000000004</v>
      </c>
      <c r="AI8">
        <v>54.374999999999979</v>
      </c>
      <c r="AJ8">
        <f>AVERAGE(AI6:AI8)</f>
        <v>62.541666666666664</v>
      </c>
      <c r="AQ8">
        <v>16.821000000000009</v>
      </c>
      <c r="AR8">
        <f>AVERAGE(AQ6:AQ8)</f>
        <v>16.509500000000006</v>
      </c>
    </row>
    <row r="10" spans="1:44" x14ac:dyDescent="0.25">
      <c r="A10" t="s">
        <v>25</v>
      </c>
      <c r="B10" t="s">
        <v>23</v>
      </c>
      <c r="C10">
        <v>74.800000000000011</v>
      </c>
      <c r="G10">
        <v>1.49</v>
      </c>
      <c r="K10">
        <v>73.7</v>
      </c>
      <c r="O10">
        <v>1.579</v>
      </c>
      <c r="S10">
        <v>4.3330000000000002</v>
      </c>
      <c r="W10">
        <v>7.71</v>
      </c>
      <c r="AA10">
        <v>1.9260000000000002</v>
      </c>
      <c r="AE10">
        <v>0.185</v>
      </c>
      <c r="AI10">
        <v>41.874999999999964</v>
      </c>
      <c r="AM10">
        <v>28</v>
      </c>
      <c r="AQ10">
        <v>16.821000000000009</v>
      </c>
    </row>
    <row r="11" spans="1:44" x14ac:dyDescent="0.25">
      <c r="A11" t="s">
        <v>25</v>
      </c>
      <c r="B11" t="s">
        <v>23</v>
      </c>
      <c r="C11">
        <v>67.3</v>
      </c>
      <c r="G11">
        <v>1.4</v>
      </c>
      <c r="K11">
        <v>17</v>
      </c>
      <c r="O11">
        <v>1.4379999999999999</v>
      </c>
      <c r="S11">
        <v>2.4340000000000002</v>
      </c>
      <c r="AA11">
        <v>2.1048499999999999</v>
      </c>
      <c r="AE11">
        <v>0.21925</v>
      </c>
      <c r="AI11">
        <v>67.875000000000028</v>
      </c>
      <c r="AQ11">
        <v>17.755500000000001</v>
      </c>
    </row>
    <row r="12" spans="1:44" x14ac:dyDescent="0.25">
      <c r="A12" t="s">
        <v>25</v>
      </c>
      <c r="B12" t="s">
        <v>23</v>
      </c>
      <c r="C12">
        <v>72.3</v>
      </c>
      <c r="D12">
        <f>AVERAGE(C10:C12)</f>
        <v>71.466666666666683</v>
      </c>
      <c r="G12">
        <v>1.83</v>
      </c>
      <c r="H12">
        <f>AVERAGE(G10:G12)</f>
        <v>1.5733333333333333</v>
      </c>
      <c r="K12">
        <v>27.400000000000002</v>
      </c>
      <c r="L12">
        <f>AVERAGE(K10:K12)</f>
        <v>39.366666666666667</v>
      </c>
      <c r="O12">
        <v>1.9670000000000001</v>
      </c>
      <c r="P12">
        <f>AVERAGE(O10:O12)</f>
        <v>1.6613333333333333</v>
      </c>
      <c r="S12">
        <v>6.1529999999999996</v>
      </c>
      <c r="T12">
        <f>AVERAGE(S10:S12)</f>
        <v>4.3066666666666666</v>
      </c>
      <c r="AA12">
        <v>2.2606000000000002</v>
      </c>
      <c r="AB12">
        <f>AVERAGE(AA10:AA12)</f>
        <v>2.0971500000000001</v>
      </c>
      <c r="AE12">
        <v>0.23385</v>
      </c>
      <c r="AF12">
        <f>AVERAGE(AE10:AE12)</f>
        <v>0.2127</v>
      </c>
      <c r="AI12">
        <v>53.375000000000092</v>
      </c>
      <c r="AJ12">
        <f>AVERAGE(AI10:AI12)</f>
        <v>54.375000000000028</v>
      </c>
      <c r="AQ12">
        <v>15.8865</v>
      </c>
      <c r="AR12">
        <f>AVERAGE(AQ10:AQ12)</f>
        <v>16.821000000000002</v>
      </c>
    </row>
    <row r="14" spans="1:44" x14ac:dyDescent="0.25">
      <c r="A14" t="s">
        <v>26</v>
      </c>
      <c r="B14" t="s">
        <v>23</v>
      </c>
      <c r="C14">
        <v>76.099999999999994</v>
      </c>
      <c r="G14">
        <v>1.8</v>
      </c>
      <c r="K14">
        <v>0</v>
      </c>
      <c r="O14">
        <v>2.0449999999999999</v>
      </c>
      <c r="S14">
        <v>5.4980000000000002</v>
      </c>
      <c r="W14">
        <v>7.85</v>
      </c>
      <c r="AA14">
        <v>2.0346095140676459</v>
      </c>
      <c r="AE14">
        <v>0.24534424225493315</v>
      </c>
      <c r="AI14">
        <v>453.87499999999994</v>
      </c>
      <c r="AM14">
        <v>28.1</v>
      </c>
      <c r="AQ14">
        <v>18.690000000000005</v>
      </c>
    </row>
    <row r="15" spans="1:44" x14ac:dyDescent="0.25">
      <c r="A15" t="s">
        <v>26</v>
      </c>
      <c r="B15" t="s">
        <v>23</v>
      </c>
      <c r="C15">
        <v>86.8</v>
      </c>
      <c r="G15">
        <v>1.79</v>
      </c>
      <c r="K15">
        <v>14.6</v>
      </c>
      <c r="O15">
        <v>1.9630000000000001</v>
      </c>
      <c r="S15">
        <v>4.8600000000000003</v>
      </c>
      <c r="AA15">
        <v>1.863754035582224</v>
      </c>
      <c r="AE15">
        <v>0.2300537223772573</v>
      </c>
      <c r="AI15">
        <v>267.375</v>
      </c>
      <c r="AQ15">
        <v>18.689999999999987</v>
      </c>
    </row>
    <row r="16" spans="1:44" x14ac:dyDescent="0.25">
      <c r="A16" t="s">
        <v>26</v>
      </c>
      <c r="B16" t="s">
        <v>23</v>
      </c>
      <c r="C16">
        <v>83.7</v>
      </c>
      <c r="D16">
        <f>AVERAGE(C14:C16)</f>
        <v>82.199999999999989</v>
      </c>
      <c r="G16">
        <v>1.83</v>
      </c>
      <c r="H16">
        <f>AVERAGE(G14:G16)</f>
        <v>1.8066666666666666</v>
      </c>
      <c r="K16">
        <v>38.5</v>
      </c>
      <c r="L16">
        <f>AVERAGE(K14:K16)</f>
        <v>17.7</v>
      </c>
      <c r="O16">
        <v>2.0499999999999998</v>
      </c>
      <c r="P16">
        <f>AVERAGE(O14:O16)</f>
        <v>2.0193333333333334</v>
      </c>
      <c r="S16">
        <v>6.335</v>
      </c>
      <c r="T16">
        <f>AVERAGE(S14:S16)</f>
        <v>5.5643333333333338</v>
      </c>
      <c r="AA16">
        <v>2.0772483153768371</v>
      </c>
      <c r="AB16">
        <f>AVERAGE(AA14:AA16)</f>
        <v>1.9918706216755691</v>
      </c>
      <c r="AE16">
        <v>0.24194634894878297</v>
      </c>
      <c r="AF16">
        <f>AVERAGE(AE14:AE16)</f>
        <v>0.23911477119365779</v>
      </c>
      <c r="AI16">
        <v>107.87500000000006</v>
      </c>
      <c r="AJ16">
        <f>AVERAGE(AI14:AI16)</f>
        <v>276.375</v>
      </c>
      <c r="AQ16">
        <v>17.755500000000001</v>
      </c>
      <c r="AR16">
        <f>AVERAGE(AQ14:AQ16)</f>
        <v>18.378499999999999</v>
      </c>
    </row>
    <row r="18" spans="1:44" x14ac:dyDescent="0.25">
      <c r="A18" t="s">
        <v>27</v>
      </c>
      <c r="B18" t="s">
        <v>23</v>
      </c>
      <c r="C18">
        <v>52.2</v>
      </c>
      <c r="G18">
        <v>1.69</v>
      </c>
      <c r="K18">
        <v>0</v>
      </c>
      <c r="O18">
        <v>1.927</v>
      </c>
      <c r="S18">
        <v>6.9429999999999996</v>
      </c>
      <c r="W18">
        <v>7.6</v>
      </c>
      <c r="AA18">
        <v>2.0693000000000001</v>
      </c>
      <c r="AE18">
        <v>0.21239999999999998</v>
      </c>
      <c r="AI18">
        <v>32.687500000000007</v>
      </c>
      <c r="AM18">
        <v>28</v>
      </c>
      <c r="AQ18">
        <v>15.886500000000007</v>
      </c>
    </row>
    <row r="19" spans="1:44" x14ac:dyDescent="0.25">
      <c r="A19" t="s">
        <v>27</v>
      </c>
      <c r="B19" t="s">
        <v>23</v>
      </c>
      <c r="C19">
        <v>56.4</v>
      </c>
      <c r="G19">
        <v>1.68</v>
      </c>
      <c r="K19">
        <v>0</v>
      </c>
      <c r="O19">
        <v>1.9159999999999999</v>
      </c>
      <c r="S19">
        <v>6.6619999999999999</v>
      </c>
      <c r="AA19">
        <v>1.9681999999999999</v>
      </c>
      <c r="AE19">
        <v>0.19954999999999998</v>
      </c>
      <c r="AI19">
        <v>58.375000000000092</v>
      </c>
      <c r="AQ19">
        <v>15.8865</v>
      </c>
    </row>
    <row r="20" spans="1:44" x14ac:dyDescent="0.25">
      <c r="A20" t="s">
        <v>27</v>
      </c>
      <c r="B20" t="s">
        <v>23</v>
      </c>
      <c r="C20">
        <v>60.3</v>
      </c>
      <c r="D20">
        <f>AVERAGE(C18:C20)</f>
        <v>56.29999999999999</v>
      </c>
      <c r="G20">
        <v>1.69</v>
      </c>
      <c r="H20">
        <f>AVERAGE(G18:G20)</f>
        <v>1.6866666666666668</v>
      </c>
      <c r="K20">
        <v>15.6</v>
      </c>
      <c r="L20">
        <f>AVERAGE(K18:K20)</f>
        <v>5.2</v>
      </c>
      <c r="O20">
        <v>1.921</v>
      </c>
      <c r="P20">
        <f>AVERAGE(O18:O20)</f>
        <v>1.9213333333333333</v>
      </c>
      <c r="S20">
        <v>6.15</v>
      </c>
      <c r="T20">
        <f>AVERAGE(S18:S20)</f>
        <v>6.5850000000000009</v>
      </c>
      <c r="AA20">
        <v>1.9843500000000001</v>
      </c>
      <c r="AB20">
        <f>AVERAGE(AA18:AA20)</f>
        <v>2.0072833333333331</v>
      </c>
      <c r="AE20">
        <v>0.20300000000000001</v>
      </c>
      <c r="AF20">
        <f>AVERAGE(AE18:AE20)</f>
        <v>0.2049833333333333</v>
      </c>
      <c r="AI20">
        <v>58.875000000000036</v>
      </c>
      <c r="AJ20">
        <f>AVERAGE(AI18:AI20)</f>
        <v>49.979166666666714</v>
      </c>
      <c r="AQ20">
        <v>18.689999999999998</v>
      </c>
      <c r="AR20">
        <f>AVERAGE(AQ18:AQ20)</f>
        <v>16.821000000000002</v>
      </c>
    </row>
    <row r="22" spans="1:44" x14ac:dyDescent="0.25">
      <c r="A22" t="s">
        <v>28</v>
      </c>
      <c r="B22" t="s">
        <v>23</v>
      </c>
      <c r="C22">
        <v>72.599999999999994</v>
      </c>
      <c r="G22">
        <v>1.66</v>
      </c>
      <c r="K22">
        <v>0</v>
      </c>
      <c r="O22">
        <v>1.887</v>
      </c>
      <c r="S22">
        <v>8.2729999999999997</v>
      </c>
      <c r="W22">
        <v>7.69</v>
      </c>
      <c r="AA22">
        <v>2.1051499999999996</v>
      </c>
      <c r="AE22">
        <v>0.24834999999999999</v>
      </c>
      <c r="AI22">
        <v>48.375000000000085</v>
      </c>
      <c r="AM22">
        <v>28.4</v>
      </c>
      <c r="AQ22">
        <v>13.082999999999998</v>
      </c>
    </row>
    <row r="23" spans="1:44" x14ac:dyDescent="0.25">
      <c r="A23" t="s">
        <v>28</v>
      </c>
      <c r="B23" t="s">
        <v>23</v>
      </c>
      <c r="C23">
        <v>78.2</v>
      </c>
      <c r="G23">
        <v>1.65</v>
      </c>
      <c r="K23">
        <v>19.400000000000002</v>
      </c>
      <c r="O23">
        <v>1.952</v>
      </c>
      <c r="S23">
        <v>7.4450000000000003</v>
      </c>
      <c r="AA23">
        <v>1.6554500000000003</v>
      </c>
      <c r="AE23">
        <v>0.17985000000000001</v>
      </c>
      <c r="AI23">
        <v>33.875000000000014</v>
      </c>
      <c r="AQ23">
        <v>14.0175</v>
      </c>
    </row>
    <row r="24" spans="1:44" x14ac:dyDescent="0.25">
      <c r="A24" t="s">
        <v>28</v>
      </c>
      <c r="B24" t="s">
        <v>23</v>
      </c>
      <c r="C24">
        <v>98.199999999999989</v>
      </c>
      <c r="D24">
        <f>AVERAGE(C22:C24)</f>
        <v>83</v>
      </c>
      <c r="G24">
        <v>1.64</v>
      </c>
      <c r="H24">
        <f>AVERAGE(G22:G24)</f>
        <v>1.6499999999999997</v>
      </c>
      <c r="K24">
        <v>14.7</v>
      </c>
      <c r="L24">
        <f>AVERAGE(K22:K24)</f>
        <v>11.366666666666667</v>
      </c>
      <c r="O24">
        <v>1.9339999999999999</v>
      </c>
      <c r="P24">
        <f>AVERAGE(O22:O24)</f>
        <v>1.9243333333333332</v>
      </c>
      <c r="S24">
        <v>6.875</v>
      </c>
      <c r="T24">
        <f>AVERAGE(S22:S24)</f>
        <v>7.5309999999999997</v>
      </c>
      <c r="AA24">
        <v>2.17</v>
      </c>
      <c r="AB24">
        <f>AVERAGE(AA22:AA24)</f>
        <v>1.9768666666666668</v>
      </c>
      <c r="AE24">
        <v>0.23295000000000005</v>
      </c>
      <c r="AF24">
        <f>AVERAGE(AE22:AE24)</f>
        <v>0.22038333333333338</v>
      </c>
      <c r="AI24">
        <v>51.874999999999972</v>
      </c>
      <c r="AJ24">
        <f>AVERAGE(AI22:AI24)</f>
        <v>44.70833333333335</v>
      </c>
      <c r="AQ24">
        <v>16.821000000000002</v>
      </c>
      <c r="AR24">
        <f>AVERAGE(AQ22:AQ24)</f>
        <v>14.640499999999998</v>
      </c>
    </row>
    <row r="26" spans="1:44" x14ac:dyDescent="0.25">
      <c r="A26" t="s">
        <v>29</v>
      </c>
      <c r="B26" t="s">
        <v>23</v>
      </c>
      <c r="C26">
        <v>73.5</v>
      </c>
      <c r="G26">
        <v>1.61</v>
      </c>
      <c r="K26">
        <v>0</v>
      </c>
      <c r="O26">
        <v>1.7669999999999999</v>
      </c>
      <c r="S26">
        <v>5.2080000000000002</v>
      </c>
      <c r="W26">
        <v>7.66</v>
      </c>
      <c r="AA26">
        <v>2.3503499999999997</v>
      </c>
      <c r="AE26">
        <v>0.21749999999999997</v>
      </c>
      <c r="AI26">
        <v>48.375000000000085</v>
      </c>
      <c r="AM26">
        <v>28.7</v>
      </c>
      <c r="AQ26">
        <v>12.148499999999997</v>
      </c>
    </row>
    <row r="27" spans="1:44" x14ac:dyDescent="0.25">
      <c r="A27" t="s">
        <v>29</v>
      </c>
      <c r="B27" t="s">
        <v>23</v>
      </c>
      <c r="C27">
        <v>73</v>
      </c>
      <c r="G27">
        <v>1.61</v>
      </c>
      <c r="K27">
        <v>27.2</v>
      </c>
      <c r="O27">
        <v>1.615</v>
      </c>
      <c r="S27">
        <v>3.4380000000000002</v>
      </c>
      <c r="AA27">
        <v>2.1490999999999998</v>
      </c>
      <c r="AE27">
        <v>0.21235000000000001</v>
      </c>
      <c r="AI27">
        <v>57.875000000000014</v>
      </c>
      <c r="AQ27">
        <v>14.0175</v>
      </c>
    </row>
    <row r="28" spans="1:44" x14ac:dyDescent="0.25">
      <c r="A28" t="s">
        <v>29</v>
      </c>
      <c r="B28" t="s">
        <v>23</v>
      </c>
      <c r="C28">
        <v>71.900000000000006</v>
      </c>
      <c r="D28">
        <f>AVERAGE(C26:C28)</f>
        <v>72.8</v>
      </c>
      <c r="G28">
        <v>1.6</v>
      </c>
      <c r="H28">
        <f>AVERAGE(G26:G28)</f>
        <v>1.6066666666666667</v>
      </c>
      <c r="K28">
        <v>0</v>
      </c>
      <c r="L28">
        <f>AVERAGE(K26:K28)</f>
        <v>9.0666666666666664</v>
      </c>
      <c r="O28">
        <v>1.8180000000000001</v>
      </c>
      <c r="P28">
        <f>AVERAGE(O26:O28)</f>
        <v>1.7333333333333332</v>
      </c>
      <c r="S28">
        <v>4.3249999999999993</v>
      </c>
      <c r="T28">
        <f>AVERAGE(S26:S28)</f>
        <v>4.323666666666667</v>
      </c>
      <c r="AA28">
        <v>2.3849999999999998</v>
      </c>
      <c r="AB28">
        <f>AVERAGE(AA26:AA28)</f>
        <v>2.2948166666666663</v>
      </c>
      <c r="AE28">
        <v>0.22175</v>
      </c>
      <c r="AF28">
        <f>AVERAGE(AE26:AE28)</f>
        <v>0.21719999999999998</v>
      </c>
      <c r="AI28">
        <v>62.375000000000064</v>
      </c>
      <c r="AJ28">
        <f>AVERAGE(AI26:AI28)</f>
        <v>56.208333333333393</v>
      </c>
      <c r="AQ28">
        <v>14.017500000000004</v>
      </c>
      <c r="AR28">
        <f>AVERAGE(AQ26:AQ28)</f>
        <v>13.394500000000001</v>
      </c>
    </row>
    <row r="30" spans="1:44" x14ac:dyDescent="0.25">
      <c r="A30" t="s">
        <v>30</v>
      </c>
      <c r="B30" t="s">
        <v>23</v>
      </c>
      <c r="C30">
        <v>73.400000000000006</v>
      </c>
      <c r="G30">
        <v>1.61</v>
      </c>
      <c r="K30">
        <v>0</v>
      </c>
      <c r="O30">
        <v>1.9139999999999999</v>
      </c>
      <c r="S30">
        <v>6.3460000000000001</v>
      </c>
      <c r="W30">
        <v>7.67</v>
      </c>
      <c r="AA30">
        <v>2.5608500000000007</v>
      </c>
      <c r="AE30">
        <v>0.21659999999999999</v>
      </c>
      <c r="AI30">
        <v>78.875000000000057</v>
      </c>
      <c r="AM30">
        <v>29</v>
      </c>
      <c r="AQ30">
        <v>16.821000000000002</v>
      </c>
    </row>
    <row r="31" spans="1:44" x14ac:dyDescent="0.25">
      <c r="A31" t="s">
        <v>30</v>
      </c>
      <c r="B31" t="s">
        <v>23</v>
      </c>
      <c r="C31">
        <v>62.8</v>
      </c>
      <c r="G31">
        <v>1.59</v>
      </c>
      <c r="K31">
        <v>0</v>
      </c>
      <c r="O31">
        <v>1.7889999999999999</v>
      </c>
      <c r="S31">
        <v>5.9089999999999998</v>
      </c>
      <c r="AA31">
        <v>2.1864499999999998</v>
      </c>
      <c r="AE31">
        <v>0.21744999999999998</v>
      </c>
      <c r="AI31">
        <v>52.375000000000057</v>
      </c>
      <c r="AQ31">
        <v>14.952</v>
      </c>
    </row>
    <row r="32" spans="1:44" x14ac:dyDescent="0.25">
      <c r="A32" t="s">
        <v>30</v>
      </c>
      <c r="B32" t="s">
        <v>23</v>
      </c>
      <c r="C32">
        <v>72.5</v>
      </c>
      <c r="D32">
        <f>AVERAGE(C30:C32)</f>
        <v>69.566666666666663</v>
      </c>
      <c r="G32">
        <v>1.57</v>
      </c>
      <c r="H32">
        <f>AVERAGE(G30:G32)</f>
        <v>1.59</v>
      </c>
      <c r="K32">
        <v>0</v>
      </c>
      <c r="L32">
        <f>AVERAGE(K30:K32)</f>
        <v>0</v>
      </c>
      <c r="O32">
        <v>1.4710000000000001</v>
      </c>
      <c r="P32">
        <f>AVERAGE(O30:O32)</f>
        <v>1.7246666666666666</v>
      </c>
      <c r="S32">
        <v>2.6520000000000001</v>
      </c>
      <c r="T32">
        <f>AVERAGE(S30:S32)</f>
        <v>4.9690000000000003</v>
      </c>
      <c r="AA32">
        <v>2.0295000000000001</v>
      </c>
      <c r="AB32">
        <f>AVERAGE(AA30:AA32)</f>
        <v>2.2589333333333337</v>
      </c>
      <c r="AE32">
        <v>0.18484999999999999</v>
      </c>
      <c r="AF32">
        <f>AVERAGE(AE30:AE32)</f>
        <v>0.20629999999999996</v>
      </c>
      <c r="AI32">
        <v>48.875000000000028</v>
      </c>
      <c r="AJ32">
        <f>AVERAGE(AI30:AI32)</f>
        <v>60.041666666666714</v>
      </c>
      <c r="AQ32">
        <v>21.493500000000008</v>
      </c>
      <c r="AR32">
        <f>AVERAGE(AQ30:AQ32)</f>
        <v>17.755500000000001</v>
      </c>
    </row>
    <row r="34" spans="1:46" x14ac:dyDescent="0.25">
      <c r="A34" t="s">
        <v>0</v>
      </c>
      <c r="B34" t="s">
        <v>1</v>
      </c>
      <c r="C34" t="s">
        <v>5</v>
      </c>
      <c r="D34" t="s">
        <v>3</v>
      </c>
      <c r="E34" t="s">
        <v>36</v>
      </c>
      <c r="G34" t="s">
        <v>4</v>
      </c>
      <c r="H34" t="s">
        <v>3</v>
      </c>
      <c r="I34" t="s">
        <v>36</v>
      </c>
      <c r="K34" t="s">
        <v>2</v>
      </c>
      <c r="L34" t="s">
        <v>3</v>
      </c>
      <c r="M34" t="s">
        <v>36</v>
      </c>
      <c r="O34" t="s">
        <v>7</v>
      </c>
      <c r="P34" t="s">
        <v>3</v>
      </c>
      <c r="Q34" t="s">
        <v>36</v>
      </c>
      <c r="S34" t="s">
        <v>6</v>
      </c>
      <c r="T34" t="s">
        <v>3</v>
      </c>
      <c r="U34" t="s">
        <v>36</v>
      </c>
      <c r="W34" t="s">
        <v>8</v>
      </c>
      <c r="X34" t="s">
        <v>3</v>
      </c>
      <c r="Y34" t="s">
        <v>36</v>
      </c>
      <c r="AA34" t="s">
        <v>12</v>
      </c>
      <c r="AB34" t="s">
        <v>3</v>
      </c>
      <c r="AC34" t="s">
        <v>36</v>
      </c>
      <c r="AE34" t="s">
        <v>13</v>
      </c>
      <c r="AF34" t="s">
        <v>3</v>
      </c>
      <c r="AG34" t="s">
        <v>36</v>
      </c>
      <c r="AI34" t="s">
        <v>10</v>
      </c>
      <c r="AJ34" t="s">
        <v>3</v>
      </c>
      <c r="AK34" t="s">
        <v>36</v>
      </c>
      <c r="AM34" t="s">
        <v>9</v>
      </c>
      <c r="AN34" t="s">
        <v>3</v>
      </c>
      <c r="AO34" t="s">
        <v>36</v>
      </c>
      <c r="AQ34" t="s">
        <v>11</v>
      </c>
      <c r="AR34" t="s">
        <v>3</v>
      </c>
      <c r="AS34" t="s">
        <v>36</v>
      </c>
    </row>
    <row r="35" spans="1:46" x14ac:dyDescent="0.25">
      <c r="B35" t="s">
        <v>23</v>
      </c>
      <c r="D35">
        <f>AVERAGE(D4:D32)</f>
        <v>74.04583333333332</v>
      </c>
      <c r="E35">
        <f>_xlfn.STDEV.S(D4:D32)/SQRT(8)</f>
        <v>3.1087047365244014</v>
      </c>
      <c r="H35">
        <f>AVERAGE(H4:H32)</f>
        <v>1.7145833333333336</v>
      </c>
      <c r="I35">
        <f>_xlfn.STDEV.S(H4:H32)/SQRT(8)</f>
        <v>4.8333076764507855E-2</v>
      </c>
      <c r="L35">
        <f>AVERAGE(L4:L32)</f>
        <v>18.579166666666669</v>
      </c>
      <c r="M35">
        <f>_xlfn.STDEV.S(L4:L32)/SQRT(8)</f>
        <v>6.1820141626449567</v>
      </c>
      <c r="P35">
        <f>AVERAGE(P4:P32)</f>
        <v>1.8726249999999998</v>
      </c>
      <c r="Q35">
        <f>_xlfn.STDEV.S(P4:P32)/SQRT(8)</f>
        <v>5.7478375419569891E-2</v>
      </c>
      <c r="T35">
        <f>AVERAGE(T4:T32)</f>
        <v>5.6337619047619052</v>
      </c>
      <c r="U35">
        <f>_xlfn.STDEV.S(T4:T32)/SQRT(7)</f>
        <v>0.45518326278663579</v>
      </c>
      <c r="X35">
        <f>AVERAGE(W2:W30)</f>
        <v>7.6837499999999999</v>
      </c>
      <c r="Y35">
        <f>_xlfn.STDEV.S(W2:W30)/SQRT(8)</f>
        <v>2.6453294420814292E-2</v>
      </c>
      <c r="AB35">
        <f>AVERAGE(AB4:AB32)</f>
        <v>2.1883109110427794</v>
      </c>
      <c r="AC35">
        <f>_xlfn.STDEV.S(AB4:AB32)/SQRT(8)</f>
        <v>7.4294453716766101E-2</v>
      </c>
      <c r="AF35">
        <f>AVERAGE(AF4:AF32)</f>
        <v>0.23167684639920721</v>
      </c>
      <c r="AG35">
        <f>_xlfn.STDEV.S(AF4:AF32)/SQRT(8)</f>
        <v>1.0930426251170225E-2</v>
      </c>
      <c r="AJ35">
        <f>AVERAGE(AJ4:AJ32)</f>
        <v>83.179687500000043</v>
      </c>
      <c r="AK35">
        <f>_xlfn.STDEV.S(AJ4:AJ32)/SQRT(8)</f>
        <v>27.680559426914439</v>
      </c>
      <c r="AN35">
        <f>AVERAGE(AM2:AM30)</f>
        <v>28.324999999999999</v>
      </c>
      <c r="AO35">
        <f>_xlfn.STDEV.S(AM2:AM30)/SQRT(8)</f>
        <v>0.12782521548695186</v>
      </c>
      <c r="AR35">
        <f>AVERAGE(AR4:AR32)</f>
        <v>16.548437500000002</v>
      </c>
      <c r="AS35">
        <f>_xlfn.STDEV.S(AR4:AR32)/SQRT(8)</f>
        <v>0.61017861434685694</v>
      </c>
    </row>
    <row r="37" spans="1:46" x14ac:dyDescent="0.25">
      <c r="A37" t="s">
        <v>0</v>
      </c>
      <c r="B37" t="s">
        <v>1</v>
      </c>
      <c r="C37" t="s">
        <v>5</v>
      </c>
      <c r="D37" t="s">
        <v>3</v>
      </c>
      <c r="E37" t="s">
        <v>39</v>
      </c>
      <c r="F37" t="s">
        <v>41</v>
      </c>
      <c r="G37" t="s">
        <v>4</v>
      </c>
      <c r="H37" t="s">
        <v>3</v>
      </c>
      <c r="I37" t="s">
        <v>39</v>
      </c>
      <c r="J37" t="s">
        <v>41</v>
      </c>
      <c r="K37" t="s">
        <v>2</v>
      </c>
      <c r="L37" t="s">
        <v>3</v>
      </c>
      <c r="M37" t="s">
        <v>39</v>
      </c>
      <c r="N37" t="s">
        <v>41</v>
      </c>
      <c r="O37" t="s">
        <v>7</v>
      </c>
      <c r="P37" t="s">
        <v>3</v>
      </c>
      <c r="Q37" t="s">
        <v>39</v>
      </c>
      <c r="R37" t="s">
        <v>41</v>
      </c>
      <c r="S37" t="s">
        <v>6</v>
      </c>
      <c r="T37" t="s">
        <v>3</v>
      </c>
      <c r="U37" t="s">
        <v>39</v>
      </c>
      <c r="V37" t="s">
        <v>41</v>
      </c>
      <c r="W37" t="s">
        <v>8</v>
      </c>
      <c r="X37" t="s">
        <v>3</v>
      </c>
      <c r="Y37" t="s">
        <v>39</v>
      </c>
      <c r="Z37" t="s">
        <v>41</v>
      </c>
      <c r="AA37" t="s">
        <v>12</v>
      </c>
      <c r="AB37" t="s">
        <v>3</v>
      </c>
      <c r="AC37" t="s">
        <v>39</v>
      </c>
      <c r="AD37" t="s">
        <v>41</v>
      </c>
      <c r="AE37" t="s">
        <v>13</v>
      </c>
      <c r="AF37" t="s">
        <v>3</v>
      </c>
      <c r="AG37" t="s">
        <v>39</v>
      </c>
      <c r="AH37" t="s">
        <v>41</v>
      </c>
      <c r="AI37" t="s">
        <v>10</v>
      </c>
      <c r="AJ37" t="s">
        <v>3</v>
      </c>
      <c r="AK37" t="s">
        <v>39</v>
      </c>
      <c r="AL37" t="s">
        <v>41</v>
      </c>
      <c r="AM37" t="s">
        <v>9</v>
      </c>
      <c r="AN37" t="s">
        <v>3</v>
      </c>
      <c r="AO37" t="s">
        <v>39</v>
      </c>
      <c r="AP37" t="s">
        <v>41</v>
      </c>
      <c r="AQ37" t="s">
        <v>11</v>
      </c>
      <c r="AR37" t="s">
        <v>3</v>
      </c>
      <c r="AS37" t="s">
        <v>39</v>
      </c>
      <c r="AT37" t="s">
        <v>41</v>
      </c>
    </row>
    <row r="38" spans="1:46" x14ac:dyDescent="0.25">
      <c r="B38" t="s">
        <v>23</v>
      </c>
      <c r="D38">
        <f>AVERAGE(D4:D32)</f>
        <v>74.04583333333332</v>
      </c>
      <c r="E38">
        <f>_xlfn.STDEV.S(D4:D32)</f>
        <v>8.792744799612576</v>
      </c>
      <c r="F38">
        <f>E38/D38*100</f>
        <v>11.874732721326986</v>
      </c>
      <c r="H38">
        <f>AVERAGE(H4:H32)</f>
        <v>1.7145833333333336</v>
      </c>
      <c r="I38">
        <f>_xlfn.STDEV.S(H4:H32)</f>
        <v>0.13670658534317384</v>
      </c>
      <c r="J38">
        <f>I38/H38*100</f>
        <v>7.9731665813758736</v>
      </c>
      <c r="L38">
        <f>AVERAGE(L4:L32)</f>
        <v>18.579166666666669</v>
      </c>
      <c r="M38">
        <f>_xlfn.STDEV.S(L4:L32)</f>
        <v>17.485376543190103</v>
      </c>
      <c r="N38">
        <f>M38/L38*100</f>
        <v>94.112813867809464</v>
      </c>
      <c r="P38">
        <f>AVERAGE(P4:P32)</f>
        <v>1.8726249999999998</v>
      </c>
      <c r="Q38">
        <f>_xlfn.STDEV.S(P4:P32)</f>
        <v>0.16257339612305616</v>
      </c>
      <c r="R38">
        <f>Q38/P38*100</f>
        <v>8.6815777917658998</v>
      </c>
      <c r="T38">
        <f>AVERAGE(T4:T32)</f>
        <v>5.6337619047619052</v>
      </c>
      <c r="U38">
        <f>_xlfn.STDEV.S(T4:T32)</f>
        <v>1.2043017142923997</v>
      </c>
      <c r="V38">
        <f>U38/T38*100</f>
        <v>21.376510662874672</v>
      </c>
      <c r="X38">
        <f>AVERAGE(W2:W30)</f>
        <v>7.6837499999999999</v>
      </c>
      <c r="Y38">
        <f>_xlfn.STDEV.S(W2:W30)</f>
        <v>7.4821215478728206E-2</v>
      </c>
      <c r="Z38">
        <f>Y38/X38*100</f>
        <v>0.97375910823137413</v>
      </c>
      <c r="AB38">
        <f>AVERAGE(AB4:AB32)</f>
        <v>2.1883109110427794</v>
      </c>
      <c r="AC38">
        <f>_xlfn.STDEV.S(AB4:AB32)</f>
        <v>0.21013644811070165</v>
      </c>
      <c r="AD38">
        <f>AC38/AB38*100</f>
        <v>9.6026778941830937</v>
      </c>
      <c r="AF38">
        <f>AVERAGE(AF4:AF32)</f>
        <v>0.23167684639920721</v>
      </c>
      <c r="AG38">
        <f>_xlfn.STDEV.S(AF4:AF32)</f>
        <v>3.0915914093847679E-2</v>
      </c>
      <c r="AH38">
        <f>AG38/AF38*100</f>
        <v>13.344412518709712</v>
      </c>
      <c r="AJ38">
        <f>AVERAGE(AJ4:AJ32)</f>
        <v>83.179687500000043</v>
      </c>
      <c r="AK38">
        <f>_xlfn.STDEV.S(AJ4:AJ32)</f>
        <v>78.292445111233661</v>
      </c>
      <c r="AL38">
        <f>AK38/AJ38*100</f>
        <v>94.124476136356748</v>
      </c>
      <c r="AN38">
        <f>AVERAGE(AM2:AM30)</f>
        <v>28.324999999999999</v>
      </c>
      <c r="AO38">
        <f>_xlfn.STDEV.S(AM2:AM30)</f>
        <v>0.36154430670982141</v>
      </c>
      <c r="AP38">
        <f>AO38/AN38*100</f>
        <v>1.2764141454892195</v>
      </c>
      <c r="AR38">
        <f>AVERAGE(AR4:AR32)</f>
        <v>16.548437500000002</v>
      </c>
      <c r="AS38">
        <f>_xlfn.STDEV.S(AR4:AR32)</f>
        <v>1.7258457437586949</v>
      </c>
      <c r="AT38">
        <f>AS38/AR38*100</f>
        <v>10.429055575541163</v>
      </c>
    </row>
    <row r="43" spans="1:46" x14ac:dyDescent="0.25">
      <c r="AH43" t="s">
        <v>40</v>
      </c>
      <c r="AI43" t="s">
        <v>10</v>
      </c>
      <c r="AJ43" t="s">
        <v>3</v>
      </c>
      <c r="AK43" t="s">
        <v>39</v>
      </c>
      <c r="AL43" t="s">
        <v>41</v>
      </c>
    </row>
    <row r="44" spans="1:46" x14ac:dyDescent="0.25">
      <c r="AJ44">
        <f>AVERAGE(AJ4,AJ8,AJ12,AJ20,AJ24,AJ28,AJ32)</f>
        <v>55.580357142857174</v>
      </c>
      <c r="AK44">
        <f>_xlfn.STDEV.S(AJ4,AJ8,AJ12,AJ20,AJ24,AJ28,AJ32)</f>
        <v>6.4737766586584859</v>
      </c>
      <c r="AL44">
        <f>AK44/AJ44*100</f>
        <v>11.647598164975905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workbookViewId="0">
      <selection activeCell="A10" sqref="A10:XFD11"/>
    </sheetView>
  </sheetViews>
  <sheetFormatPr defaultRowHeight="15" x14ac:dyDescent="0.25"/>
  <cols>
    <col min="2" max="2" width="13.42578125" customWidth="1"/>
  </cols>
  <sheetData>
    <row r="1" spans="1:45" x14ac:dyDescent="0.25">
      <c r="A1" t="s">
        <v>0</v>
      </c>
      <c r="B1" t="s">
        <v>1</v>
      </c>
      <c r="C1" t="s">
        <v>5</v>
      </c>
      <c r="G1" t="s">
        <v>4</v>
      </c>
      <c r="K1" t="s">
        <v>2</v>
      </c>
      <c r="O1" t="s">
        <v>7</v>
      </c>
      <c r="S1" t="s">
        <v>6</v>
      </c>
      <c r="W1" t="s">
        <v>8</v>
      </c>
      <c r="AA1" t="s">
        <v>12</v>
      </c>
      <c r="AE1" t="s">
        <v>13</v>
      </c>
      <c r="AI1" t="s">
        <v>10</v>
      </c>
      <c r="AM1" t="s">
        <v>9</v>
      </c>
      <c r="AQ1" t="s">
        <v>11</v>
      </c>
    </row>
    <row r="2" spans="1:45" x14ac:dyDescent="0.25">
      <c r="A2" t="s">
        <v>31</v>
      </c>
      <c r="B2" t="s">
        <v>31</v>
      </c>
      <c r="C2">
        <v>95.3</v>
      </c>
      <c r="G2">
        <v>2.4119999999999999</v>
      </c>
      <c r="K2">
        <v>33.4</v>
      </c>
      <c r="O2">
        <v>3.09</v>
      </c>
      <c r="S2">
        <v>8.3670000000000009</v>
      </c>
      <c r="W2">
        <v>8.06</v>
      </c>
      <c r="AA2">
        <v>2.4855</v>
      </c>
      <c r="AE2">
        <v>0.35610000000000003</v>
      </c>
      <c r="AI2">
        <v>37.874999999999993</v>
      </c>
      <c r="AM2">
        <v>29</v>
      </c>
      <c r="AQ2">
        <v>26.165999999999997</v>
      </c>
    </row>
    <row r="3" spans="1:45" x14ac:dyDescent="0.25">
      <c r="A3" t="s">
        <v>31</v>
      </c>
      <c r="B3" t="s">
        <v>31</v>
      </c>
      <c r="C3">
        <v>232</v>
      </c>
      <c r="G3">
        <v>2.4350000000000001</v>
      </c>
      <c r="K3">
        <v>47</v>
      </c>
      <c r="O3">
        <v>3.07</v>
      </c>
      <c r="S3">
        <v>7.8959999999999999</v>
      </c>
      <c r="AA3">
        <v>2.5683500000000006</v>
      </c>
      <c r="AE3">
        <v>0.35525000000000001</v>
      </c>
      <c r="AI3">
        <v>34.87500000000005</v>
      </c>
      <c r="AQ3">
        <v>28.035</v>
      </c>
    </row>
    <row r="4" spans="1:45" x14ac:dyDescent="0.25">
      <c r="A4" t="s">
        <v>31</v>
      </c>
      <c r="B4" t="s">
        <v>31</v>
      </c>
      <c r="C4">
        <v>137</v>
      </c>
      <c r="G4">
        <v>2.4650000000000003</v>
      </c>
      <c r="K4">
        <v>30</v>
      </c>
      <c r="O4">
        <v>3.032</v>
      </c>
      <c r="S4">
        <v>9.1050000000000004</v>
      </c>
      <c r="AA4">
        <v>2.5010499999999998</v>
      </c>
      <c r="AE4">
        <v>0.35355000000000003</v>
      </c>
      <c r="AI4">
        <v>36.875000000000107</v>
      </c>
      <c r="AQ4">
        <v>27.100500000000011</v>
      </c>
    </row>
    <row r="6" spans="1:45" x14ac:dyDescent="0.25">
      <c r="A6" t="s">
        <v>0</v>
      </c>
      <c r="B6" t="s">
        <v>1</v>
      </c>
      <c r="C6" t="s">
        <v>5</v>
      </c>
      <c r="D6" t="s">
        <v>3</v>
      </c>
      <c r="E6" t="s">
        <v>36</v>
      </c>
      <c r="G6" t="s">
        <v>4</v>
      </c>
      <c r="H6" t="s">
        <v>3</v>
      </c>
      <c r="I6" t="s">
        <v>36</v>
      </c>
      <c r="K6" t="s">
        <v>2</v>
      </c>
      <c r="L6" t="s">
        <v>3</v>
      </c>
      <c r="M6" t="s">
        <v>36</v>
      </c>
      <c r="O6" t="s">
        <v>7</v>
      </c>
      <c r="P6" t="s">
        <v>3</v>
      </c>
      <c r="Q6" t="s">
        <v>36</v>
      </c>
      <c r="S6" t="s">
        <v>6</v>
      </c>
      <c r="T6" t="s">
        <v>3</v>
      </c>
      <c r="U6" t="s">
        <v>36</v>
      </c>
      <c r="W6" t="s">
        <v>8</v>
      </c>
      <c r="X6" t="s">
        <v>3</v>
      </c>
      <c r="Y6" t="s">
        <v>36</v>
      </c>
      <c r="AA6" t="s">
        <v>12</v>
      </c>
      <c r="AB6" t="s">
        <v>3</v>
      </c>
      <c r="AC6" t="s">
        <v>36</v>
      </c>
      <c r="AE6" t="s">
        <v>13</v>
      </c>
      <c r="AF6" t="s">
        <v>3</v>
      </c>
      <c r="AG6" t="s">
        <v>36</v>
      </c>
      <c r="AI6" t="s">
        <v>10</v>
      </c>
      <c r="AJ6" t="s">
        <v>3</v>
      </c>
      <c r="AK6" t="s">
        <v>36</v>
      </c>
      <c r="AM6" t="s">
        <v>9</v>
      </c>
      <c r="AN6" t="s">
        <v>3</v>
      </c>
      <c r="AO6" t="s">
        <v>36</v>
      </c>
      <c r="AQ6" t="s">
        <v>11</v>
      </c>
      <c r="AR6" t="s">
        <v>3</v>
      </c>
      <c r="AS6" t="s">
        <v>36</v>
      </c>
    </row>
    <row r="7" spans="1:45" x14ac:dyDescent="0.25">
      <c r="B7" t="s">
        <v>31</v>
      </c>
      <c r="D7">
        <f>AVERAGE(C2:C4)</f>
        <v>154.76666666666668</v>
      </c>
      <c r="E7">
        <f>_xlfn.STDEV.S(C2:C4)/SQRT(3)</f>
        <v>40.449405983826786</v>
      </c>
      <c r="H7">
        <f>AVERAGE(G2:G4)</f>
        <v>2.4373333333333331</v>
      </c>
      <c r="I7">
        <f>_xlfn.STDEV.S(G2:G4)/SQRT(3)</f>
        <v>1.5344199048645318E-2</v>
      </c>
      <c r="L7">
        <f>AVERAGE(K2:K4)</f>
        <v>36.800000000000004</v>
      </c>
      <c r="M7">
        <f>_xlfn.STDEV.S(K2:K4)/SQRT(3)</f>
        <v>5.1935857876166001</v>
      </c>
      <c r="P7">
        <f>AVERAGE(O2:O4)</f>
        <v>3.0640000000000001</v>
      </c>
      <c r="Q7">
        <f>_xlfn.STDEV.S(O2:O4)/SQRT(3)</f>
        <v>1.7009801096230712E-2</v>
      </c>
      <c r="T7">
        <f>AVERAGE(S2:S4)</f>
        <v>8.4560000000000013</v>
      </c>
      <c r="U7">
        <f>_xlfn.STDEV.S(S2:S4)/SQRT(3)</f>
        <v>0.35183376756644619</v>
      </c>
      <c r="X7">
        <f>AVERAGE(W2:W4)</f>
        <v>8.06</v>
      </c>
      <c r="Y7" t="e">
        <f>_xlfn.STDEV.S(W2:W4)/SQRT(3)</f>
        <v>#DIV/0!</v>
      </c>
      <c r="AB7">
        <f>AVERAGE(AA2:AA4)</f>
        <v>2.5183</v>
      </c>
      <c r="AC7">
        <f>_xlfn.STDEV.S(AA2:AA4)/SQRT(3)</f>
        <v>2.5424414119765745E-2</v>
      </c>
      <c r="AF7">
        <f>AVERAGE(AE2:AE4)</f>
        <v>0.35496666666666671</v>
      </c>
      <c r="AG7">
        <f>_xlfn.STDEV.S(AE2:AE4)/SQRT(3)</f>
        <v>7.4962953813496522E-4</v>
      </c>
      <c r="AJ7">
        <f>AVERAGE(AI2:AI4)</f>
        <v>36.541666666666714</v>
      </c>
      <c r="AK7">
        <f>_xlfn.STDEV.S(AI2:AI4)/SQRT(3)</f>
        <v>0.88191710368818621</v>
      </c>
      <c r="AN7">
        <f>AVERAGE(AM2:AM4)</f>
        <v>29</v>
      </c>
      <c r="AO7" t="e">
        <f>_xlfn.STDEV.S(AM2:AM4)/SQRT(3)</f>
        <v>#DIV/0!</v>
      </c>
      <c r="AR7">
        <f>AVERAGE(AQ2:AQ4)</f>
        <v>27.1005</v>
      </c>
      <c r="AS7">
        <f>_xlfn.STDEV.S(AQ2:AQ4)/SQRT(3)</f>
        <v>0.53953382655770632</v>
      </c>
    </row>
    <row r="10" spans="1:45" x14ac:dyDescent="0.25">
      <c r="A10" t="s">
        <v>0</v>
      </c>
      <c r="B10" t="s">
        <v>1</v>
      </c>
      <c r="C10" t="s">
        <v>5</v>
      </c>
      <c r="D10" t="s">
        <v>3</v>
      </c>
      <c r="E10" t="s">
        <v>39</v>
      </c>
      <c r="G10" t="s">
        <v>4</v>
      </c>
      <c r="H10" t="s">
        <v>3</v>
      </c>
      <c r="I10" t="s">
        <v>39</v>
      </c>
      <c r="K10" t="s">
        <v>2</v>
      </c>
      <c r="L10" t="s">
        <v>3</v>
      </c>
      <c r="M10" t="s">
        <v>39</v>
      </c>
      <c r="O10" t="s">
        <v>7</v>
      </c>
      <c r="P10" t="s">
        <v>3</v>
      </c>
      <c r="Q10" t="s">
        <v>39</v>
      </c>
      <c r="S10" t="s">
        <v>6</v>
      </c>
      <c r="T10" t="s">
        <v>3</v>
      </c>
      <c r="U10" t="s">
        <v>39</v>
      </c>
      <c r="W10" t="s">
        <v>8</v>
      </c>
      <c r="X10" t="s">
        <v>3</v>
      </c>
      <c r="Y10" t="s">
        <v>39</v>
      </c>
      <c r="AA10" t="s">
        <v>12</v>
      </c>
      <c r="AB10" t="s">
        <v>3</v>
      </c>
      <c r="AC10" t="s">
        <v>39</v>
      </c>
      <c r="AE10" t="s">
        <v>13</v>
      </c>
      <c r="AF10" t="s">
        <v>3</v>
      </c>
      <c r="AG10" t="s">
        <v>39</v>
      </c>
      <c r="AI10" t="s">
        <v>10</v>
      </c>
      <c r="AJ10" t="s">
        <v>3</v>
      </c>
      <c r="AK10" t="s">
        <v>39</v>
      </c>
      <c r="AM10" t="s">
        <v>9</v>
      </c>
      <c r="AN10" t="s">
        <v>3</v>
      </c>
      <c r="AO10" t="s">
        <v>39</v>
      </c>
      <c r="AQ10" t="s">
        <v>11</v>
      </c>
      <c r="AR10" t="s">
        <v>3</v>
      </c>
      <c r="AS10" t="s">
        <v>39</v>
      </c>
    </row>
    <row r="11" spans="1:45" x14ac:dyDescent="0.25">
      <c r="B11" t="s">
        <v>31</v>
      </c>
      <c r="D11">
        <f>AVERAGE(C2:C4)</f>
        <v>154.76666666666668</v>
      </c>
      <c r="E11">
        <f>_xlfn.STDEV.S(C2:C4)</f>
        <v>70.060426299968555</v>
      </c>
      <c r="H11">
        <f>AVERAGE(G2:G4)</f>
        <v>2.4373333333333331</v>
      </c>
      <c r="I11">
        <f>_xlfn.STDEV.S(G2:G4)</f>
        <v>2.657693235370372E-2</v>
      </c>
      <c r="L11">
        <f>AVERAGE(K2:K4)</f>
        <v>36.800000000000004</v>
      </c>
      <c r="M11">
        <f>_xlfn.STDEV.S(K2:K4)</f>
        <v>8.9955544576195745</v>
      </c>
      <c r="P11">
        <f>AVERAGE(O2:O4)</f>
        <v>3.0640000000000001</v>
      </c>
      <c r="Q11">
        <f>_xlfn.STDEV.S(O2:O4)</f>
        <v>2.9461839725312376E-2</v>
      </c>
      <c r="T11">
        <f>AVERAGE(S2:S4)</f>
        <v>8.4560000000000013</v>
      </c>
      <c r="U11">
        <f>_xlfn.STDEV.S(S2:S4)</f>
        <v>0.60939396124346379</v>
      </c>
      <c r="X11">
        <f>AVERAGE(W2:W4)</f>
        <v>8.06</v>
      </c>
      <c r="Y11" t="e">
        <f>_xlfn.STDEV.S(W2:W4)</f>
        <v>#DIV/0!</v>
      </c>
      <c r="AB11">
        <f>AVERAGE(AA2:AA4)</f>
        <v>2.5183</v>
      </c>
      <c r="AC11">
        <f>_xlfn.STDEV.S(AA2:AA4)</f>
        <v>4.4036377008105823E-2</v>
      </c>
      <c r="AF11">
        <f>AVERAGE(AE2:AE4)</f>
        <v>0.35496666666666671</v>
      </c>
      <c r="AG11">
        <f>_xlfn.STDEV.S(AE2:AE4)</f>
        <v>1.2983964469041509E-3</v>
      </c>
      <c r="AJ11">
        <f>AVERAGE(AI2:AI4)</f>
        <v>36.541666666666714</v>
      </c>
      <c r="AK11">
        <f>_xlfn.STDEV.S(AI2:AI4)</f>
        <v>1.5275252316519281</v>
      </c>
      <c r="AN11">
        <f>AVERAGE(AM2:AM4)</f>
        <v>29</v>
      </c>
      <c r="AO11" t="e">
        <f>_xlfn.STDEV.S(AM2:AM4)</f>
        <v>#DIV/0!</v>
      </c>
      <c r="AR11">
        <f>AVERAGE(AQ2:AQ4)</f>
        <v>27.1005</v>
      </c>
      <c r="AS11">
        <f>_xlfn.STDEV.S(AQ2:AQ4)</f>
        <v>0.93450000000000166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workbookViewId="0">
      <selection activeCell="A10" sqref="A10:XFD11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5</v>
      </c>
      <c r="G1" t="s">
        <v>4</v>
      </c>
      <c r="K1" t="s">
        <v>2</v>
      </c>
      <c r="O1" t="s">
        <v>7</v>
      </c>
      <c r="S1" t="s">
        <v>6</v>
      </c>
      <c r="W1" t="s">
        <v>8</v>
      </c>
      <c r="AA1" t="s">
        <v>12</v>
      </c>
      <c r="AE1" t="s">
        <v>13</v>
      </c>
      <c r="AI1" t="s">
        <v>10</v>
      </c>
      <c r="AM1" t="s">
        <v>9</v>
      </c>
      <c r="AQ1" t="s">
        <v>11</v>
      </c>
    </row>
    <row r="2" spans="1:45" x14ac:dyDescent="0.25">
      <c r="A2" t="s">
        <v>32</v>
      </c>
      <c r="B2" t="s">
        <v>32</v>
      </c>
      <c r="C2">
        <v>88</v>
      </c>
      <c r="G2">
        <v>1.42</v>
      </c>
      <c r="K2">
        <v>18</v>
      </c>
      <c r="O2">
        <v>1.667</v>
      </c>
      <c r="S2">
        <v>6.7290000000000001</v>
      </c>
      <c r="W2">
        <v>7.97</v>
      </c>
      <c r="AA2">
        <v>3.0040999999999993</v>
      </c>
      <c r="AE2">
        <v>0.35620000000000007</v>
      </c>
      <c r="AI2">
        <v>77.375000000000085</v>
      </c>
      <c r="AM2">
        <v>27.5</v>
      </c>
      <c r="AQ2">
        <v>45.79049999999998</v>
      </c>
    </row>
    <row r="3" spans="1:45" x14ac:dyDescent="0.25">
      <c r="A3" t="s">
        <v>32</v>
      </c>
      <c r="B3" t="s">
        <v>32</v>
      </c>
      <c r="C3">
        <v>92.600000000000009</v>
      </c>
      <c r="G3">
        <v>1.52</v>
      </c>
      <c r="K3">
        <v>0</v>
      </c>
      <c r="O3">
        <v>1.5860000000000001</v>
      </c>
      <c r="S3">
        <v>6.9130000000000003</v>
      </c>
      <c r="AA3">
        <v>2.9275999999999995</v>
      </c>
      <c r="AE3">
        <v>0.35019999999999996</v>
      </c>
      <c r="AI3">
        <v>72.875000000000028</v>
      </c>
      <c r="AQ3">
        <v>47.659499999999987</v>
      </c>
    </row>
    <row r="4" spans="1:45" x14ac:dyDescent="0.25">
      <c r="A4" t="s">
        <v>32</v>
      </c>
      <c r="B4" t="s">
        <v>32</v>
      </c>
      <c r="C4">
        <v>75.599999999999994</v>
      </c>
      <c r="G4">
        <v>1.44</v>
      </c>
      <c r="K4">
        <v>0</v>
      </c>
      <c r="O4">
        <v>1.611</v>
      </c>
      <c r="S4">
        <v>8.3819999999999997</v>
      </c>
      <c r="AA4">
        <v>2.9805000000000001</v>
      </c>
      <c r="AE4">
        <v>0.35365000000000002</v>
      </c>
      <c r="AI4">
        <v>85.874999999999972</v>
      </c>
      <c r="AQ4">
        <v>45.79049999999998</v>
      </c>
    </row>
    <row r="6" spans="1:45" x14ac:dyDescent="0.25">
      <c r="A6" t="s">
        <v>0</v>
      </c>
      <c r="B6" t="s">
        <v>1</v>
      </c>
      <c r="C6" t="s">
        <v>5</v>
      </c>
      <c r="D6" t="s">
        <v>3</v>
      </c>
      <c r="E6" t="s">
        <v>36</v>
      </c>
      <c r="G6" t="s">
        <v>4</v>
      </c>
      <c r="H6" t="s">
        <v>3</v>
      </c>
      <c r="I6" t="s">
        <v>36</v>
      </c>
      <c r="K6" t="s">
        <v>2</v>
      </c>
      <c r="L6" t="s">
        <v>3</v>
      </c>
      <c r="M6" t="s">
        <v>36</v>
      </c>
      <c r="O6" t="s">
        <v>7</v>
      </c>
      <c r="P6" t="s">
        <v>3</v>
      </c>
      <c r="Q6" t="s">
        <v>36</v>
      </c>
      <c r="S6" t="s">
        <v>6</v>
      </c>
      <c r="T6" t="s">
        <v>3</v>
      </c>
      <c r="U6" t="s">
        <v>36</v>
      </c>
      <c r="W6" t="s">
        <v>8</v>
      </c>
      <c r="X6" t="s">
        <v>3</v>
      </c>
      <c r="Y6" t="s">
        <v>36</v>
      </c>
      <c r="AA6" t="s">
        <v>12</v>
      </c>
      <c r="AB6" t="s">
        <v>3</v>
      </c>
      <c r="AC6" t="s">
        <v>36</v>
      </c>
      <c r="AE6" t="s">
        <v>13</v>
      </c>
      <c r="AF6" t="s">
        <v>3</v>
      </c>
      <c r="AG6" t="s">
        <v>36</v>
      </c>
      <c r="AI6" t="s">
        <v>10</v>
      </c>
      <c r="AJ6" t="s">
        <v>3</v>
      </c>
      <c r="AK6" t="s">
        <v>36</v>
      </c>
      <c r="AM6" t="s">
        <v>9</v>
      </c>
      <c r="AN6" t="s">
        <v>3</v>
      </c>
      <c r="AO6" t="s">
        <v>36</v>
      </c>
      <c r="AQ6" t="s">
        <v>11</v>
      </c>
      <c r="AR6" t="s">
        <v>3</v>
      </c>
      <c r="AS6" t="s">
        <v>36</v>
      </c>
    </row>
    <row r="7" spans="1:45" x14ac:dyDescent="0.25">
      <c r="B7" t="s">
        <v>32</v>
      </c>
      <c r="D7">
        <f>AVERAGE(C2:C4)</f>
        <v>85.40000000000002</v>
      </c>
      <c r="E7">
        <f>_xlfn.STDEV.S(C2:C4)/SQRT(3)</f>
        <v>5.0767443635989178</v>
      </c>
      <c r="H7">
        <f>AVERAGE(G2:G4)</f>
        <v>1.46</v>
      </c>
      <c r="I7">
        <f>_xlfn.STDEV.S(G2:G4)/SQRT(3)</f>
        <v>3.0550504633038964E-2</v>
      </c>
      <c r="L7">
        <f>AVERAGE(K2:K4)</f>
        <v>6</v>
      </c>
      <c r="M7">
        <f>_xlfn.STDEV.S(K2:K4)/SQRT(3)</f>
        <v>6.0000000000000009</v>
      </c>
      <c r="P7">
        <f>AVERAGE(O2:O4)</f>
        <v>1.6213333333333333</v>
      </c>
      <c r="Q7">
        <f>_xlfn.STDEV.S(O2:O4)/SQRT(3)</f>
        <v>2.3946700074215743E-2</v>
      </c>
      <c r="T7">
        <f>AVERAGE(S2:S4)</f>
        <v>7.3413333333333339</v>
      </c>
      <c r="U7">
        <f>_xlfn.STDEV.S(S2:S4)/SQRT(3)</f>
        <v>0.52303738978309022</v>
      </c>
      <c r="X7">
        <f>AVERAGE(W2:W4)</f>
        <v>7.97</v>
      </c>
      <c r="Y7" t="e">
        <f>_xlfn.STDEV.S(W2:W4)/SQRT(3)</f>
        <v>#DIV/0!</v>
      </c>
      <c r="AB7">
        <f>AVERAGE(AA2:AA4)</f>
        <v>2.970733333333333</v>
      </c>
      <c r="AC7">
        <f>_xlfn.STDEV.S(AA2:AA4)/SQRT(3)</f>
        <v>2.2617127236774441E-2</v>
      </c>
      <c r="AF7">
        <f>AVERAGE(AE2:AE4)</f>
        <v>0.35335</v>
      </c>
      <c r="AG7">
        <f>_xlfn.STDEV.S(AE2:AE4)/SQRT(3)</f>
        <v>1.7385338650714047E-3</v>
      </c>
      <c r="AJ7">
        <f>AVERAGE(AI2:AI4)</f>
        <v>78.708333333333357</v>
      </c>
      <c r="AK7">
        <f>_xlfn.STDEV.S(AI2:AI4)/SQRT(3)</f>
        <v>3.8115322086764025</v>
      </c>
      <c r="AN7">
        <f>AVERAGE(AM2:AM4)</f>
        <v>27.5</v>
      </c>
      <c r="AO7" t="e">
        <f>_xlfn.STDEV.S(AM2:AM4)/SQRT(3)</f>
        <v>#DIV/0!</v>
      </c>
      <c r="AR7">
        <f>AVERAGE(AQ2:AQ4)</f>
        <v>46.413499999999978</v>
      </c>
      <c r="AS7">
        <f>_xlfn.STDEV.S(AQ2:AQ4)/SQRT(3)</f>
        <v>0.62300000000000244</v>
      </c>
    </row>
    <row r="10" spans="1:45" x14ac:dyDescent="0.25">
      <c r="A10" t="s">
        <v>0</v>
      </c>
      <c r="B10" t="s">
        <v>1</v>
      </c>
      <c r="C10" t="s">
        <v>5</v>
      </c>
      <c r="D10" t="s">
        <v>3</v>
      </c>
      <c r="E10" t="s">
        <v>39</v>
      </c>
      <c r="G10" t="s">
        <v>4</v>
      </c>
      <c r="H10" t="s">
        <v>3</v>
      </c>
      <c r="I10" t="s">
        <v>39</v>
      </c>
      <c r="K10" t="s">
        <v>2</v>
      </c>
      <c r="L10" t="s">
        <v>3</v>
      </c>
      <c r="M10" t="s">
        <v>39</v>
      </c>
      <c r="O10" t="s">
        <v>7</v>
      </c>
      <c r="P10" t="s">
        <v>3</v>
      </c>
      <c r="Q10" t="s">
        <v>39</v>
      </c>
      <c r="S10" t="s">
        <v>6</v>
      </c>
      <c r="T10" t="s">
        <v>3</v>
      </c>
      <c r="U10" t="s">
        <v>39</v>
      </c>
      <c r="W10" t="s">
        <v>8</v>
      </c>
      <c r="X10" t="s">
        <v>3</v>
      </c>
      <c r="Y10" t="s">
        <v>39</v>
      </c>
      <c r="AA10" t="s">
        <v>12</v>
      </c>
      <c r="AB10" t="s">
        <v>3</v>
      </c>
      <c r="AC10" t="s">
        <v>39</v>
      </c>
      <c r="AE10" t="s">
        <v>13</v>
      </c>
      <c r="AF10" t="s">
        <v>3</v>
      </c>
      <c r="AG10" t="s">
        <v>39</v>
      </c>
      <c r="AI10" t="s">
        <v>10</v>
      </c>
      <c r="AJ10" t="s">
        <v>3</v>
      </c>
      <c r="AK10" t="s">
        <v>39</v>
      </c>
      <c r="AM10" t="s">
        <v>9</v>
      </c>
      <c r="AN10" t="s">
        <v>3</v>
      </c>
      <c r="AO10" t="s">
        <v>39</v>
      </c>
      <c r="AQ10" t="s">
        <v>11</v>
      </c>
      <c r="AR10" t="s">
        <v>3</v>
      </c>
      <c r="AS10" t="s">
        <v>39</v>
      </c>
    </row>
    <row r="11" spans="1:45" x14ac:dyDescent="0.25">
      <c r="B11" t="s">
        <v>32</v>
      </c>
      <c r="D11">
        <f>AVERAGE(C2:C4)</f>
        <v>85.40000000000002</v>
      </c>
      <c r="E11">
        <f>_xlfn.STDEV.S(C2:C4)</f>
        <v>8.7931791747922503</v>
      </c>
      <c r="H11">
        <f>AVERAGE(G2:G4)</f>
        <v>1.46</v>
      </c>
      <c r="I11">
        <f>_xlfn.STDEV.S(G2:G4)</f>
        <v>5.2915026221291864E-2</v>
      </c>
      <c r="L11">
        <f>AVERAGE(K2:K4)</f>
        <v>6</v>
      </c>
      <c r="M11">
        <f>_xlfn.STDEV.S(K2:K4)</f>
        <v>10.392304845413264</v>
      </c>
      <c r="P11">
        <f>AVERAGE(O2:O4)</f>
        <v>1.6213333333333333</v>
      </c>
      <c r="Q11">
        <f>_xlfn.STDEV.S(O2:O4)</f>
        <v>4.1476901202155067E-2</v>
      </c>
      <c r="T11">
        <f>AVERAGE(S2:S4)</f>
        <v>7.3413333333333339</v>
      </c>
      <c r="U11">
        <f>_xlfn.STDEV.S(S2:S4)</f>
        <v>0.90592733336251896</v>
      </c>
      <c r="X11">
        <f>AVERAGE(W2:W4)</f>
        <v>7.97</v>
      </c>
      <c r="Y11" t="e">
        <f>_xlfn.STDEV.S(W2:W4)</f>
        <v>#DIV/0!</v>
      </c>
      <c r="AB11">
        <f>AVERAGE(AA2:AA4)</f>
        <v>2.970733333333333</v>
      </c>
      <c r="AC11">
        <f>_xlfn.STDEV.S(AA2:AA4)</f>
        <v>3.9174013495343218E-2</v>
      </c>
      <c r="AF11">
        <f>AVERAGE(AE2:AE4)</f>
        <v>0.35335</v>
      </c>
      <c r="AG11">
        <f>_xlfn.STDEV.S(AE2:AE4)</f>
        <v>3.011228984982768E-3</v>
      </c>
      <c r="AJ11">
        <f>AVERAGE(AI2:AI4)</f>
        <v>78.708333333333357</v>
      </c>
      <c r="AK11">
        <f>_xlfn.STDEV.S(AI2:AI4)</f>
        <v>6.6017674401127495</v>
      </c>
      <c r="AN11">
        <f>AVERAGE(AM2:AM4)</f>
        <v>27.5</v>
      </c>
      <c r="AO11" t="e">
        <f>_xlfn.STDEV.S(AM2:AM4)</f>
        <v>#DIV/0!</v>
      </c>
      <c r="AR11">
        <f>AVERAGE(AQ2:AQ4)</f>
        <v>46.413499999999978</v>
      </c>
      <c r="AS11">
        <f>_xlfn.STDEV.S(AQ2:AQ4)</f>
        <v>1.0790676531154146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workbookViewId="0">
      <selection activeCell="A10" sqref="A10:XFD11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5</v>
      </c>
      <c r="G1" t="s">
        <v>4</v>
      </c>
      <c r="K1" t="s">
        <v>2</v>
      </c>
      <c r="O1" t="s">
        <v>7</v>
      </c>
      <c r="S1" t="s">
        <v>6</v>
      </c>
      <c r="W1" t="s">
        <v>8</v>
      </c>
      <c r="AA1" t="s">
        <v>12</v>
      </c>
      <c r="AE1" t="s">
        <v>13</v>
      </c>
      <c r="AI1" t="s">
        <v>10</v>
      </c>
      <c r="AM1" t="s">
        <v>9</v>
      </c>
      <c r="AQ1" t="s">
        <v>11</v>
      </c>
    </row>
    <row r="2" spans="1:45" x14ac:dyDescent="0.25">
      <c r="A2" t="s">
        <v>33</v>
      </c>
      <c r="B2" t="s">
        <v>33</v>
      </c>
      <c r="C2">
        <v>23.099999999999998</v>
      </c>
      <c r="G2">
        <v>0.97</v>
      </c>
      <c r="K2">
        <v>0</v>
      </c>
      <c r="O2">
        <v>1.179</v>
      </c>
      <c r="S2" t="s">
        <v>16</v>
      </c>
      <c r="W2">
        <v>7.41</v>
      </c>
      <c r="AA2">
        <v>1.5332999999999999</v>
      </c>
      <c r="AE2">
        <v>0.1719</v>
      </c>
      <c r="AI2">
        <v>40.875000000000078</v>
      </c>
      <c r="AM2">
        <v>28</v>
      </c>
      <c r="AQ2">
        <v>12.148500000000004</v>
      </c>
    </row>
    <row r="3" spans="1:45" x14ac:dyDescent="0.25">
      <c r="A3" t="s">
        <v>33</v>
      </c>
      <c r="B3" t="s">
        <v>33</v>
      </c>
      <c r="C3">
        <v>26.1</v>
      </c>
      <c r="G3">
        <v>0.98699999999999999</v>
      </c>
      <c r="K3">
        <v>0</v>
      </c>
      <c r="O3">
        <v>1.1830000000000001</v>
      </c>
      <c r="S3" t="s">
        <v>16</v>
      </c>
      <c r="AA3">
        <v>1.6023000000000001</v>
      </c>
      <c r="AE3">
        <v>0.1804</v>
      </c>
      <c r="AI3">
        <v>43.375000000000078</v>
      </c>
      <c r="AQ3">
        <v>12.148499999999997</v>
      </c>
    </row>
    <row r="4" spans="1:45" x14ac:dyDescent="0.25">
      <c r="A4" t="s">
        <v>33</v>
      </c>
      <c r="B4" t="s">
        <v>33</v>
      </c>
      <c r="C4">
        <v>33.200000000000003</v>
      </c>
      <c r="G4">
        <v>0.96799999999999997</v>
      </c>
      <c r="K4">
        <v>34.6</v>
      </c>
      <c r="O4">
        <v>1.1100000000000001</v>
      </c>
      <c r="S4" t="s">
        <v>16</v>
      </c>
      <c r="AA4">
        <v>1.4799000000000002</v>
      </c>
      <c r="AE4">
        <v>0.16935000000000003</v>
      </c>
      <c r="AI4">
        <v>34.375000000000099</v>
      </c>
      <c r="AQ4">
        <v>13.083</v>
      </c>
    </row>
    <row r="6" spans="1:45" x14ac:dyDescent="0.25">
      <c r="A6" t="s">
        <v>0</v>
      </c>
      <c r="B6" t="s">
        <v>1</v>
      </c>
      <c r="C6" t="s">
        <v>5</v>
      </c>
      <c r="D6" t="s">
        <v>3</v>
      </c>
      <c r="E6" t="s">
        <v>36</v>
      </c>
      <c r="G6" t="s">
        <v>4</v>
      </c>
      <c r="H6" t="s">
        <v>3</v>
      </c>
      <c r="I6" t="s">
        <v>36</v>
      </c>
      <c r="K6" t="s">
        <v>2</v>
      </c>
      <c r="L6" t="s">
        <v>3</v>
      </c>
      <c r="M6" t="s">
        <v>36</v>
      </c>
      <c r="O6" t="s">
        <v>7</v>
      </c>
      <c r="P6" t="s">
        <v>3</v>
      </c>
      <c r="Q6" t="s">
        <v>36</v>
      </c>
      <c r="S6" t="s">
        <v>6</v>
      </c>
      <c r="T6" t="s">
        <v>3</v>
      </c>
      <c r="U6" t="s">
        <v>36</v>
      </c>
      <c r="W6" t="s">
        <v>8</v>
      </c>
      <c r="X6" t="s">
        <v>3</v>
      </c>
      <c r="Y6" t="s">
        <v>36</v>
      </c>
      <c r="AA6" t="s">
        <v>12</v>
      </c>
      <c r="AB6" t="s">
        <v>3</v>
      </c>
      <c r="AC6" t="s">
        <v>36</v>
      </c>
      <c r="AE6" t="s">
        <v>13</v>
      </c>
      <c r="AF6" t="s">
        <v>3</v>
      </c>
      <c r="AG6" t="s">
        <v>36</v>
      </c>
      <c r="AI6" t="s">
        <v>10</v>
      </c>
      <c r="AJ6" t="s">
        <v>3</v>
      </c>
      <c r="AK6" t="s">
        <v>36</v>
      </c>
      <c r="AM6" t="s">
        <v>9</v>
      </c>
      <c r="AN6" t="s">
        <v>3</v>
      </c>
      <c r="AO6" t="s">
        <v>36</v>
      </c>
      <c r="AQ6" t="s">
        <v>11</v>
      </c>
      <c r="AR6" t="s">
        <v>3</v>
      </c>
      <c r="AS6" t="s">
        <v>36</v>
      </c>
    </row>
    <row r="7" spans="1:45" x14ac:dyDescent="0.25">
      <c r="B7" t="s">
        <v>33</v>
      </c>
      <c r="D7">
        <f>AVERAGE(C2:C4)</f>
        <v>27.466666666666669</v>
      </c>
      <c r="E7">
        <f>_xlfn.STDEV.S(C2:C4)/SQRT(3)</f>
        <v>2.9946248141925573</v>
      </c>
      <c r="H7">
        <f>AVERAGE(G2:G4)</f>
        <v>0.97499999999999998</v>
      </c>
      <c r="I7">
        <f>_xlfn.STDEV.S(G2:G4)/SQRT(3)</f>
        <v>6.0277137733417141E-3</v>
      </c>
      <c r="L7">
        <f>AVERAGE(K2:K4)</f>
        <v>11.533333333333333</v>
      </c>
      <c r="M7">
        <f>_xlfn.STDEV.S(K2:K4)/SQRT(3)</f>
        <v>11.533333333333335</v>
      </c>
      <c r="P7">
        <f>AVERAGE(O2:O4)</f>
        <v>1.1573333333333335</v>
      </c>
      <c r="Q7">
        <f>_xlfn.STDEV.S(O2:O4)/SQRT(3)</f>
        <v>2.3694818936730529E-2</v>
      </c>
      <c r="X7">
        <f>AVERAGE(W2:W4)</f>
        <v>7.41</v>
      </c>
      <c r="Y7" t="e">
        <f>_xlfn.STDEV.S(W2:W4)/SQRT(3)</f>
        <v>#DIV/0!</v>
      </c>
      <c r="AB7">
        <f>AVERAGE(AA2:AA4)</f>
        <v>1.5385000000000002</v>
      </c>
      <c r="AC7">
        <f>_xlfn.STDEV.S(AA2:AA4)/SQRT(3)</f>
        <v>3.5429366350529005E-2</v>
      </c>
      <c r="AF7">
        <f>AVERAGE(AE2:AE4)</f>
        <v>0.17388333333333336</v>
      </c>
      <c r="AG7">
        <f>_xlfn.STDEV.S(AE2:AE4)/SQRT(3)</f>
        <v>3.3404507347229479E-3</v>
      </c>
      <c r="AJ7">
        <f>AVERAGE(AI2:AI4)</f>
        <v>39.54166666666675</v>
      </c>
      <c r="AK7">
        <f>_xlfn.STDEV.S(AI2:AI4)/SQRT(3)</f>
        <v>2.6822461565718401</v>
      </c>
      <c r="AN7">
        <f>AVERAGE(AM2:AM4)</f>
        <v>28</v>
      </c>
      <c r="AO7" t="e">
        <f>_xlfn.STDEV.S(AM2:AM4)/SQRT(3)</f>
        <v>#DIV/0!</v>
      </c>
      <c r="AR7">
        <f>AVERAGE(AQ2:AQ4)</f>
        <v>12.46</v>
      </c>
      <c r="AS7">
        <f>_xlfn.STDEV.S(AQ2:AQ4)/SQRT(3)</f>
        <v>0.3115</v>
      </c>
    </row>
    <row r="10" spans="1:45" x14ac:dyDescent="0.25">
      <c r="A10" t="s">
        <v>0</v>
      </c>
      <c r="B10" t="s">
        <v>1</v>
      </c>
      <c r="C10" t="s">
        <v>5</v>
      </c>
      <c r="D10" t="s">
        <v>3</v>
      </c>
      <c r="E10" t="s">
        <v>39</v>
      </c>
      <c r="G10" t="s">
        <v>4</v>
      </c>
      <c r="H10" t="s">
        <v>3</v>
      </c>
      <c r="I10" t="s">
        <v>39</v>
      </c>
      <c r="K10" t="s">
        <v>2</v>
      </c>
      <c r="L10" t="s">
        <v>3</v>
      </c>
      <c r="M10" t="s">
        <v>39</v>
      </c>
      <c r="O10" t="s">
        <v>7</v>
      </c>
      <c r="P10" t="s">
        <v>3</v>
      </c>
      <c r="Q10" t="s">
        <v>39</v>
      </c>
      <c r="S10" t="s">
        <v>6</v>
      </c>
      <c r="T10" t="s">
        <v>3</v>
      </c>
      <c r="U10" t="s">
        <v>39</v>
      </c>
      <c r="W10" t="s">
        <v>8</v>
      </c>
      <c r="X10" t="s">
        <v>3</v>
      </c>
      <c r="Y10" t="s">
        <v>39</v>
      </c>
      <c r="AA10" t="s">
        <v>12</v>
      </c>
      <c r="AB10" t="s">
        <v>3</v>
      </c>
      <c r="AC10" t="s">
        <v>39</v>
      </c>
      <c r="AE10" t="s">
        <v>13</v>
      </c>
      <c r="AF10" t="s">
        <v>3</v>
      </c>
      <c r="AG10" t="s">
        <v>39</v>
      </c>
      <c r="AI10" t="s">
        <v>10</v>
      </c>
      <c r="AJ10" t="s">
        <v>3</v>
      </c>
      <c r="AK10" t="s">
        <v>39</v>
      </c>
      <c r="AM10" t="s">
        <v>9</v>
      </c>
      <c r="AN10" t="s">
        <v>3</v>
      </c>
      <c r="AO10" t="s">
        <v>39</v>
      </c>
      <c r="AQ10" t="s">
        <v>11</v>
      </c>
      <c r="AR10" t="s">
        <v>3</v>
      </c>
      <c r="AS10" t="s">
        <v>39</v>
      </c>
    </row>
    <row r="11" spans="1:45" x14ac:dyDescent="0.25">
      <c r="B11" t="s">
        <v>33</v>
      </c>
      <c r="D11">
        <f>AVERAGE(C2:C4)</f>
        <v>27.466666666666669</v>
      </c>
      <c r="E11">
        <f>_xlfn.STDEV.S(C2:C4)</f>
        <v>5.1868423277880176</v>
      </c>
      <c r="H11">
        <f>AVERAGE(G2:G4)</f>
        <v>0.97499999999999998</v>
      </c>
      <c r="I11">
        <f>_xlfn.STDEV.S(G2:G4)</f>
        <v>1.0440306508910559E-2</v>
      </c>
      <c r="L11">
        <f>AVERAGE(K2:K4)</f>
        <v>11.533333333333333</v>
      </c>
      <c r="M11">
        <f>_xlfn.STDEV.S(K2:K4)</f>
        <v>19.976319313961053</v>
      </c>
      <c r="P11">
        <f>AVERAGE(O2:O4)</f>
        <v>1.1573333333333335</v>
      </c>
      <c r="Q11">
        <f>_xlfn.STDEV.S(O2:O4)</f>
        <v>4.1040630274562437E-2</v>
      </c>
      <c r="T11" t="e">
        <f>AVERAGE(S2:S4)</f>
        <v>#DIV/0!</v>
      </c>
      <c r="U11" t="e">
        <f>_xlfn.STDEV.S(S2:S4)</f>
        <v>#DIV/0!</v>
      </c>
      <c r="X11">
        <f>AVERAGE(W2:W4)</f>
        <v>7.41</v>
      </c>
      <c r="Y11" t="e">
        <f>_xlfn.STDEV.S(W2:W4)</f>
        <v>#DIV/0!</v>
      </c>
      <c r="AB11">
        <f>AVERAGE(AA2:AA4)</f>
        <v>1.5385000000000002</v>
      </c>
      <c r="AC11">
        <f>_xlfn.STDEV.S(AA2:AA4)</f>
        <v>6.1365462599087373E-2</v>
      </c>
      <c r="AF11">
        <f>AVERAGE(AE2:AE4)</f>
        <v>0.17388333333333336</v>
      </c>
      <c r="AG11">
        <f>_xlfn.STDEV.S(AE2:AE4)</f>
        <v>5.7858303927209309E-3</v>
      </c>
      <c r="AJ11">
        <f>AVERAGE(AI2:AI4)</f>
        <v>39.54166666666675</v>
      </c>
      <c r="AK11">
        <f>_xlfn.STDEV.S(AI2:AI4)</f>
        <v>4.6457866215887726</v>
      </c>
      <c r="AN11">
        <f>AVERAGE(AM2:AM4)</f>
        <v>28</v>
      </c>
      <c r="AO11" t="e">
        <f>_xlfn.STDEV.S(AM2:AM4)</f>
        <v>#DIV/0!</v>
      </c>
      <c r="AR11">
        <f>AVERAGE(AQ2:AQ4)</f>
        <v>12.46</v>
      </c>
      <c r="AS11">
        <f>_xlfn.STDEV.S(AQ2:AQ4)</f>
        <v>0.53953382655770521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workbookViewId="0">
      <selection activeCell="A10" sqref="A10:XFD11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5</v>
      </c>
      <c r="G1" t="s">
        <v>4</v>
      </c>
      <c r="K1" t="s">
        <v>2</v>
      </c>
      <c r="O1" t="s">
        <v>7</v>
      </c>
      <c r="S1" t="s">
        <v>6</v>
      </c>
      <c r="W1" t="s">
        <v>8</v>
      </c>
      <c r="AA1" t="s">
        <v>12</v>
      </c>
      <c r="AE1" t="s">
        <v>13</v>
      </c>
      <c r="AI1" t="s">
        <v>10</v>
      </c>
      <c r="AM1" t="s">
        <v>9</v>
      </c>
      <c r="AQ1" t="s">
        <v>11</v>
      </c>
    </row>
    <row r="2" spans="1:45" x14ac:dyDescent="0.25">
      <c r="A2" t="s">
        <v>34</v>
      </c>
      <c r="B2" t="s">
        <v>34</v>
      </c>
      <c r="C2">
        <v>18.8</v>
      </c>
      <c r="G2">
        <v>0</v>
      </c>
      <c r="K2">
        <v>28.400000000000002</v>
      </c>
      <c r="O2">
        <v>0.36940000000000001</v>
      </c>
      <c r="S2">
        <v>7.9109999999999996</v>
      </c>
      <c r="W2">
        <v>8</v>
      </c>
      <c r="AA2">
        <v>2.7614999999999994</v>
      </c>
      <c r="AE2">
        <v>0.36830000000000002</v>
      </c>
      <c r="AI2">
        <v>62.375000000000064</v>
      </c>
      <c r="AM2">
        <v>28.9</v>
      </c>
      <c r="AQ2">
        <v>37.38000000000001</v>
      </c>
    </row>
    <row r="3" spans="1:45" x14ac:dyDescent="0.25">
      <c r="A3" t="s">
        <v>34</v>
      </c>
      <c r="B3" t="s">
        <v>34</v>
      </c>
      <c r="C3">
        <v>17.3</v>
      </c>
      <c r="G3">
        <v>0</v>
      </c>
      <c r="K3">
        <v>24.400000000000002</v>
      </c>
      <c r="O3">
        <v>0.35370000000000001</v>
      </c>
      <c r="S3">
        <v>7.4219999999999997</v>
      </c>
      <c r="AA3">
        <v>2.8383500000000002</v>
      </c>
      <c r="AE3">
        <v>0.40594999999999998</v>
      </c>
      <c r="AI3">
        <v>63.375000000000107</v>
      </c>
      <c r="AQ3">
        <v>34.576500000000003</v>
      </c>
    </row>
    <row r="4" spans="1:45" x14ac:dyDescent="0.25">
      <c r="A4" t="s">
        <v>34</v>
      </c>
      <c r="B4" t="s">
        <v>34</v>
      </c>
      <c r="C4">
        <v>18.599999999999998</v>
      </c>
      <c r="G4">
        <v>5.0599999999999999E-2</v>
      </c>
      <c r="K4">
        <v>25.7</v>
      </c>
      <c r="O4">
        <v>0.34429999999999999</v>
      </c>
      <c r="S4">
        <v>7.6650000000000027</v>
      </c>
      <c r="AA4">
        <v>2.3429000000000002</v>
      </c>
      <c r="AE4">
        <v>0.31430000000000002</v>
      </c>
      <c r="AI4">
        <v>46.874999999999972</v>
      </c>
      <c r="AQ4">
        <v>32.707500000000003</v>
      </c>
    </row>
    <row r="6" spans="1:45" x14ac:dyDescent="0.25">
      <c r="B6" t="s">
        <v>1</v>
      </c>
      <c r="C6" t="s">
        <v>5</v>
      </c>
      <c r="D6" t="s">
        <v>3</v>
      </c>
      <c r="E6" t="s">
        <v>36</v>
      </c>
      <c r="G6" t="s">
        <v>4</v>
      </c>
      <c r="H6" t="s">
        <v>3</v>
      </c>
      <c r="I6" t="s">
        <v>36</v>
      </c>
      <c r="K6" t="s">
        <v>2</v>
      </c>
      <c r="L6" t="s">
        <v>3</v>
      </c>
      <c r="M6" t="s">
        <v>36</v>
      </c>
      <c r="O6" t="s">
        <v>7</v>
      </c>
      <c r="P6" t="s">
        <v>3</v>
      </c>
      <c r="Q6" t="s">
        <v>36</v>
      </c>
      <c r="S6" t="s">
        <v>6</v>
      </c>
      <c r="T6" t="s">
        <v>3</v>
      </c>
      <c r="U6" t="s">
        <v>36</v>
      </c>
      <c r="W6" t="s">
        <v>8</v>
      </c>
      <c r="X6" t="s">
        <v>3</v>
      </c>
      <c r="Y6" t="s">
        <v>36</v>
      </c>
      <c r="AA6" t="s">
        <v>12</v>
      </c>
      <c r="AB6" t="s">
        <v>3</v>
      </c>
      <c r="AC6" t="s">
        <v>36</v>
      </c>
      <c r="AE6" t="s">
        <v>13</v>
      </c>
      <c r="AF6" t="s">
        <v>3</v>
      </c>
      <c r="AG6" t="s">
        <v>36</v>
      </c>
      <c r="AI6" t="s">
        <v>10</v>
      </c>
      <c r="AJ6" t="s">
        <v>3</v>
      </c>
      <c r="AK6" t="s">
        <v>36</v>
      </c>
      <c r="AM6" t="s">
        <v>9</v>
      </c>
      <c r="AN6" t="s">
        <v>3</v>
      </c>
      <c r="AO6" t="s">
        <v>36</v>
      </c>
      <c r="AQ6" t="s">
        <v>11</v>
      </c>
      <c r="AR6" t="s">
        <v>3</v>
      </c>
      <c r="AS6" t="s">
        <v>36</v>
      </c>
    </row>
    <row r="7" spans="1:45" x14ac:dyDescent="0.25">
      <c r="B7" t="s">
        <v>34</v>
      </c>
      <c r="D7">
        <f>AVERAGE(C2:C4)</f>
        <v>18.233333333333334</v>
      </c>
      <c r="E7">
        <f>_xlfn.STDEV.S(C2:C4)/SQRT(3)</f>
        <v>0.4702245326555291</v>
      </c>
      <c r="H7">
        <f>AVERAGE(G2:G4)</f>
        <v>1.6866666666666665E-2</v>
      </c>
      <c r="I7">
        <f>_xlfn.STDEV.S(G2:G4)/SQRT(3)</f>
        <v>1.6866666666666669E-2</v>
      </c>
      <c r="L7">
        <f>AVERAGE(K2:K4)</f>
        <v>26.166666666666668</v>
      </c>
      <c r="M7">
        <f>_xlfn.STDEV.S(K2:K4)/SQRT(3)</f>
        <v>1.1780398031381532</v>
      </c>
      <c r="P7">
        <f>AVERAGE(O2:O4)</f>
        <v>0.35580000000000006</v>
      </c>
      <c r="Q7">
        <f>_xlfn.STDEV.S(O2:O4)/SQRT(3)</f>
        <v>7.3214297328686685E-3</v>
      </c>
      <c r="T7">
        <f>AVERAGE(S2:S4)</f>
        <v>7.6660000000000004</v>
      </c>
      <c r="U7">
        <f>_xlfn.STDEV.S(S2:S4)/SQRT(3)</f>
        <v>0.14116302632063396</v>
      </c>
      <c r="X7">
        <f>AVERAGE(W2:W4)</f>
        <v>8</v>
      </c>
      <c r="Y7" t="e">
        <f>_xlfn.STDEV.S(W2:W4)/SQRT(3)</f>
        <v>#DIV/0!</v>
      </c>
      <c r="AB7">
        <f>AVERAGE(AA2:AA4)</f>
        <v>2.6475833333333334</v>
      </c>
      <c r="AC7">
        <f>_xlfn.STDEV.S(AA2:AA4)/SQRT(3)</f>
        <v>0.15394850960990522</v>
      </c>
      <c r="AF7">
        <f>AVERAGE(AE2:AE4)</f>
        <v>0.36285000000000006</v>
      </c>
      <c r="AG7">
        <f>_xlfn.STDEV.S(AE2:AE4)/SQRT(3)</f>
        <v>2.6597039308915403E-2</v>
      </c>
      <c r="AJ7">
        <f>AVERAGE(AI2:AI4)</f>
        <v>57.541666666666714</v>
      </c>
      <c r="AK7">
        <f>_xlfn.STDEV.S(AI2:AI4)/SQRT(3)</f>
        <v>5.3411401196540691</v>
      </c>
      <c r="AN7">
        <f>AVERAGE(AM2:AM4)</f>
        <v>28.9</v>
      </c>
      <c r="AO7" t="e">
        <f>_xlfn.STDEV.S(AM2:AM4)/SQRT(3)</f>
        <v>#DIV/0!</v>
      </c>
      <c r="AR7">
        <f>AVERAGE(AQ2:AQ4)</f>
        <v>34.888000000000005</v>
      </c>
      <c r="AS7">
        <f>_xlfn.STDEV.S(AQ2:AQ4)/SQRT(3)</f>
        <v>1.357797020912922</v>
      </c>
    </row>
    <row r="10" spans="1:45" x14ac:dyDescent="0.25">
      <c r="A10" t="s">
        <v>0</v>
      </c>
      <c r="B10" t="s">
        <v>1</v>
      </c>
      <c r="C10" t="s">
        <v>5</v>
      </c>
      <c r="D10" t="s">
        <v>3</v>
      </c>
      <c r="E10" t="s">
        <v>39</v>
      </c>
      <c r="G10" t="s">
        <v>4</v>
      </c>
      <c r="H10" t="s">
        <v>3</v>
      </c>
      <c r="I10" t="s">
        <v>39</v>
      </c>
      <c r="K10" t="s">
        <v>2</v>
      </c>
      <c r="L10" t="s">
        <v>3</v>
      </c>
      <c r="M10" t="s">
        <v>39</v>
      </c>
      <c r="O10" t="s">
        <v>7</v>
      </c>
      <c r="P10" t="s">
        <v>3</v>
      </c>
      <c r="Q10" t="s">
        <v>39</v>
      </c>
      <c r="S10" t="s">
        <v>6</v>
      </c>
      <c r="T10" t="s">
        <v>3</v>
      </c>
      <c r="U10" t="s">
        <v>39</v>
      </c>
      <c r="W10" t="s">
        <v>8</v>
      </c>
      <c r="X10" t="s">
        <v>3</v>
      </c>
      <c r="Y10" t="s">
        <v>39</v>
      </c>
      <c r="AA10" t="s">
        <v>12</v>
      </c>
      <c r="AB10" t="s">
        <v>3</v>
      </c>
      <c r="AC10" t="s">
        <v>39</v>
      </c>
      <c r="AE10" t="s">
        <v>13</v>
      </c>
      <c r="AF10" t="s">
        <v>3</v>
      </c>
      <c r="AG10" t="s">
        <v>39</v>
      </c>
      <c r="AI10" t="s">
        <v>10</v>
      </c>
      <c r="AJ10" t="s">
        <v>3</v>
      </c>
      <c r="AK10" t="s">
        <v>39</v>
      </c>
      <c r="AM10" t="s">
        <v>9</v>
      </c>
      <c r="AN10" t="s">
        <v>3</v>
      </c>
      <c r="AO10" t="s">
        <v>39</v>
      </c>
      <c r="AQ10" t="s">
        <v>11</v>
      </c>
      <c r="AR10" t="s">
        <v>3</v>
      </c>
      <c r="AS10" t="s">
        <v>39</v>
      </c>
    </row>
    <row r="11" spans="1:45" x14ac:dyDescent="0.25">
      <c r="B11" t="s">
        <v>34</v>
      </c>
      <c r="D11">
        <f>AVERAGE(C2:C4)</f>
        <v>18.233333333333334</v>
      </c>
      <c r="E11">
        <f>_xlfn.STDEV.S(C2:C4)</f>
        <v>0.81445278152470701</v>
      </c>
      <c r="H11">
        <f>AVERAGE(G2:G4)</f>
        <v>1.6866666666666665E-2</v>
      </c>
      <c r="I11">
        <f>_xlfn.STDEV.S(G2:G4)</f>
        <v>2.9213923620995064E-2</v>
      </c>
      <c r="L11">
        <f>AVERAGE(K2:K4)</f>
        <v>26.166666666666668</v>
      </c>
      <c r="M11">
        <f>_xlfn.STDEV.S(K2:K4)</f>
        <v>2.0404247923737193</v>
      </c>
      <c r="P11">
        <f>AVERAGE(O2:O4)</f>
        <v>0.35580000000000006</v>
      </c>
      <c r="Q11">
        <f>_xlfn.STDEV.S(O2:O4)</f>
        <v>1.2681088281373966E-2</v>
      </c>
      <c r="T11">
        <f>AVERAGE(S2:S4)</f>
        <v>7.6660000000000004</v>
      </c>
      <c r="U11">
        <f>_xlfn.STDEV.S(S2:S4)</f>
        <v>0.2445015337375207</v>
      </c>
      <c r="X11">
        <f>AVERAGE(W2:W4)</f>
        <v>8</v>
      </c>
      <c r="Y11" t="e">
        <f>_xlfn.STDEV.S(W2:W4)</f>
        <v>#DIV/0!</v>
      </c>
      <c r="AB11">
        <f>AVERAGE(AA2:AA4)</f>
        <v>2.6475833333333334</v>
      </c>
      <c r="AC11">
        <f>_xlfn.STDEV.S(AA2:AA4)</f>
        <v>0.26664664039386138</v>
      </c>
      <c r="AF11">
        <f>AVERAGE(AE2:AE4)</f>
        <v>0.36285000000000006</v>
      </c>
      <c r="AG11">
        <f>_xlfn.STDEV.S(AE2:AE4)</f>
        <v>4.6067423413948094E-2</v>
      </c>
      <c r="AJ11">
        <f>AVERAGE(AI2:AI4)</f>
        <v>57.541666666666714</v>
      </c>
      <c r="AK11">
        <f>_xlfn.STDEV.S(AI2:AI4)</f>
        <v>9.2511260575853598</v>
      </c>
      <c r="AN11">
        <f>AVERAGE(AM2:AM4)</f>
        <v>28.9</v>
      </c>
      <c r="AO11" t="e">
        <f>_xlfn.STDEV.S(AM2:AM4)</f>
        <v>#DIV/0!</v>
      </c>
      <c r="AR11">
        <f>AVERAGE(AQ2:AQ4)</f>
        <v>34.888000000000005</v>
      </c>
      <c r="AS11">
        <f>_xlfn.STDEV.S(AQ2:AQ4)</f>
        <v>2.351773426586842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workbookViewId="0">
      <selection activeCell="A10" sqref="A10:XFD11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5</v>
      </c>
      <c r="G1" t="s">
        <v>4</v>
      </c>
      <c r="K1" t="s">
        <v>2</v>
      </c>
      <c r="O1" t="s">
        <v>7</v>
      </c>
      <c r="S1" t="s">
        <v>6</v>
      </c>
      <c r="W1" t="s">
        <v>8</v>
      </c>
      <c r="AA1" t="s">
        <v>12</v>
      </c>
      <c r="AE1" t="s">
        <v>13</v>
      </c>
      <c r="AI1" t="s">
        <v>10</v>
      </c>
      <c r="AM1" t="s">
        <v>9</v>
      </c>
      <c r="AQ1" t="s">
        <v>11</v>
      </c>
    </row>
    <row r="2" spans="1:45" x14ac:dyDescent="0.25">
      <c r="A2" t="s">
        <v>35</v>
      </c>
      <c r="B2" t="s">
        <v>35</v>
      </c>
      <c r="C2">
        <v>49.5</v>
      </c>
      <c r="G2">
        <v>0.55500000000000005</v>
      </c>
      <c r="K2">
        <v>0</v>
      </c>
      <c r="O2">
        <v>0.78220000000000001</v>
      </c>
      <c r="S2">
        <v>5.8460000000000001</v>
      </c>
      <c r="W2">
        <v>7.26</v>
      </c>
      <c r="AA2">
        <v>3.6158000000000006</v>
      </c>
      <c r="AE2">
        <v>0.42970000000000003</v>
      </c>
      <c r="AI2">
        <v>109.75000000000011</v>
      </c>
      <c r="AM2">
        <v>30.2</v>
      </c>
      <c r="AQ2">
        <v>37.379999999999974</v>
      </c>
    </row>
    <row r="3" spans="1:45" x14ac:dyDescent="0.25">
      <c r="A3" t="s">
        <v>35</v>
      </c>
      <c r="B3" t="s">
        <v>35</v>
      </c>
      <c r="C3">
        <v>42.6</v>
      </c>
      <c r="G3">
        <v>0.55100000000000005</v>
      </c>
      <c r="K3">
        <v>0</v>
      </c>
      <c r="O3">
        <v>0.76370000000000005</v>
      </c>
      <c r="S3">
        <v>6.07</v>
      </c>
      <c r="AA3">
        <v>3.3729999999999993</v>
      </c>
      <c r="AE3">
        <v>0.42459999999999998</v>
      </c>
      <c r="AI3">
        <v>136.7500000000002</v>
      </c>
      <c r="AQ3">
        <v>35.510999999999989</v>
      </c>
    </row>
    <row r="4" spans="1:45" x14ac:dyDescent="0.25">
      <c r="A4" t="s">
        <v>35</v>
      </c>
      <c r="B4" t="s">
        <v>35</v>
      </c>
      <c r="C4">
        <v>41.9</v>
      </c>
      <c r="G4">
        <v>0.57699999999999996</v>
      </c>
      <c r="K4">
        <v>20.9</v>
      </c>
      <c r="O4">
        <v>0.81369999999999998</v>
      </c>
      <c r="S4">
        <v>5.9599999999999973</v>
      </c>
      <c r="AA4">
        <v>3.7073</v>
      </c>
      <c r="AE4">
        <v>0.44700000000000006</v>
      </c>
      <c r="AI4">
        <v>118.74999999999997</v>
      </c>
      <c r="AQ4">
        <v>29.904000000000007</v>
      </c>
    </row>
    <row r="6" spans="1:45" x14ac:dyDescent="0.25">
      <c r="B6" t="s">
        <v>1</v>
      </c>
      <c r="C6" t="s">
        <v>5</v>
      </c>
      <c r="D6" t="s">
        <v>3</v>
      </c>
      <c r="E6" t="s">
        <v>36</v>
      </c>
      <c r="G6" t="s">
        <v>4</v>
      </c>
      <c r="H6" t="s">
        <v>3</v>
      </c>
      <c r="I6" t="s">
        <v>36</v>
      </c>
      <c r="K6" t="s">
        <v>2</v>
      </c>
      <c r="L6" t="s">
        <v>3</v>
      </c>
      <c r="M6" t="s">
        <v>36</v>
      </c>
      <c r="O6" t="s">
        <v>7</v>
      </c>
      <c r="P6" t="s">
        <v>3</v>
      </c>
      <c r="Q6" t="s">
        <v>36</v>
      </c>
      <c r="S6" t="s">
        <v>6</v>
      </c>
      <c r="T6" t="s">
        <v>3</v>
      </c>
      <c r="U6" t="s">
        <v>36</v>
      </c>
      <c r="W6" t="s">
        <v>8</v>
      </c>
      <c r="X6" t="s">
        <v>3</v>
      </c>
      <c r="Y6" t="s">
        <v>36</v>
      </c>
      <c r="AA6" t="s">
        <v>12</v>
      </c>
      <c r="AB6" t="s">
        <v>3</v>
      </c>
      <c r="AC6" t="s">
        <v>36</v>
      </c>
      <c r="AE6" t="s">
        <v>13</v>
      </c>
      <c r="AF6" t="s">
        <v>3</v>
      </c>
      <c r="AG6" t="s">
        <v>36</v>
      </c>
      <c r="AI6" t="s">
        <v>10</v>
      </c>
      <c r="AJ6" t="s">
        <v>3</v>
      </c>
      <c r="AK6" t="s">
        <v>36</v>
      </c>
      <c r="AM6" t="s">
        <v>9</v>
      </c>
      <c r="AN6" t="s">
        <v>3</v>
      </c>
      <c r="AO6" t="s">
        <v>36</v>
      </c>
      <c r="AQ6" t="s">
        <v>11</v>
      </c>
      <c r="AR6" t="s">
        <v>3</v>
      </c>
      <c r="AS6" t="s">
        <v>36</v>
      </c>
    </row>
    <row r="7" spans="1:45" x14ac:dyDescent="0.25">
      <c r="B7" t="s">
        <v>35</v>
      </c>
      <c r="D7">
        <f>AVERAGE(C2:C4)</f>
        <v>44.666666666666664</v>
      </c>
      <c r="E7">
        <f>_xlfn.STDEV.S(C2:C4)/SQRT(3)</f>
        <v>2.4251002270238464</v>
      </c>
      <c r="H7">
        <f>AVERAGE(G2:G4)</f>
        <v>0.56100000000000005</v>
      </c>
      <c r="I7">
        <f>_xlfn.STDEV.S(G2:G4)/SQRT(3)</f>
        <v>8.0829037686547325E-3</v>
      </c>
      <c r="L7">
        <f>AVERAGE(K2:K4)</f>
        <v>6.9666666666666659</v>
      </c>
      <c r="M7">
        <f>_xlfn.STDEV.S(K2:K4)/SQRT(3)</f>
        <v>6.9666666666666659</v>
      </c>
      <c r="P7">
        <f>AVERAGE(O2:O4)</f>
        <v>0.78653333333333331</v>
      </c>
      <c r="Q7">
        <f>_xlfn.STDEV.S(O2:O4)/SQRT(3)</f>
        <v>1.4595471139287601E-2</v>
      </c>
      <c r="T7">
        <f>AVERAGE(S2:S4)</f>
        <v>5.9586666666666659</v>
      </c>
      <c r="U7">
        <f>_xlfn.STDEV.S(S2:S4)/SQRT(3)</f>
        <v>6.4666666666666719E-2</v>
      </c>
      <c r="X7">
        <f>AVERAGE(W2:W4)</f>
        <v>7.26</v>
      </c>
      <c r="Y7" t="e">
        <f>_xlfn.STDEV.S(W2:W4)/SQRT(3)</f>
        <v>#DIV/0!</v>
      </c>
      <c r="AB7">
        <f>AVERAGE(AA2:AA4)</f>
        <v>3.5653666666666664</v>
      </c>
      <c r="AC7">
        <f>_xlfn.STDEV.S(AA2:AA4)/SQRT(3)</f>
        <v>9.9744278588353968E-2</v>
      </c>
      <c r="AF7">
        <f>AVERAGE(AE2:AE4)</f>
        <v>0.43376666666666669</v>
      </c>
      <c r="AG7">
        <f>_xlfn.STDEV.S(AE2:AE4)/SQRT(3)</f>
        <v>6.7784790165477463E-3</v>
      </c>
      <c r="AJ7">
        <f>AVERAGE(AI2:AI4)</f>
        <v>121.7500000000001</v>
      </c>
      <c r="AK7">
        <f>_xlfn.STDEV.S(AI2:AI4)/SQRT(3)</f>
        <v>7.9372539331938086</v>
      </c>
      <c r="AN7">
        <f>AVERAGE(AM2:AM4)</f>
        <v>30.2</v>
      </c>
      <c r="AO7" t="e">
        <f>_xlfn.STDEV.S(AM2:AM4)/SQRT(3)</f>
        <v>#DIV/0!</v>
      </c>
      <c r="AR7">
        <f>AVERAGE(AQ2:AQ4)</f>
        <v>34.264999999999993</v>
      </c>
      <c r="AS7">
        <f>_xlfn.STDEV.S(AQ2:AQ4)/SQRT(3)</f>
        <v>2.2462584446140563</v>
      </c>
    </row>
    <row r="10" spans="1:45" x14ac:dyDescent="0.25">
      <c r="A10" t="s">
        <v>0</v>
      </c>
      <c r="B10" t="s">
        <v>1</v>
      </c>
      <c r="C10" t="s">
        <v>5</v>
      </c>
      <c r="D10" t="s">
        <v>3</v>
      </c>
      <c r="E10" t="s">
        <v>39</v>
      </c>
      <c r="G10" t="s">
        <v>4</v>
      </c>
      <c r="H10" t="s">
        <v>3</v>
      </c>
      <c r="I10" t="s">
        <v>39</v>
      </c>
      <c r="K10" t="s">
        <v>2</v>
      </c>
      <c r="L10" t="s">
        <v>3</v>
      </c>
      <c r="M10" t="s">
        <v>39</v>
      </c>
      <c r="O10" t="s">
        <v>7</v>
      </c>
      <c r="P10" t="s">
        <v>3</v>
      </c>
      <c r="Q10" t="s">
        <v>39</v>
      </c>
      <c r="S10" t="s">
        <v>6</v>
      </c>
      <c r="T10" t="s">
        <v>3</v>
      </c>
      <c r="U10" t="s">
        <v>39</v>
      </c>
      <c r="W10" t="s">
        <v>8</v>
      </c>
      <c r="X10" t="s">
        <v>3</v>
      </c>
      <c r="Y10" t="s">
        <v>39</v>
      </c>
      <c r="AA10" t="s">
        <v>12</v>
      </c>
      <c r="AB10" t="s">
        <v>3</v>
      </c>
      <c r="AC10" t="s">
        <v>39</v>
      </c>
      <c r="AE10" t="s">
        <v>13</v>
      </c>
      <c r="AF10" t="s">
        <v>3</v>
      </c>
      <c r="AG10" t="s">
        <v>39</v>
      </c>
      <c r="AI10" t="s">
        <v>10</v>
      </c>
      <c r="AJ10" t="s">
        <v>3</v>
      </c>
      <c r="AK10" t="s">
        <v>39</v>
      </c>
      <c r="AM10" t="s">
        <v>9</v>
      </c>
      <c r="AN10" t="s">
        <v>3</v>
      </c>
      <c r="AO10" t="s">
        <v>39</v>
      </c>
      <c r="AQ10" t="s">
        <v>11</v>
      </c>
      <c r="AR10" t="s">
        <v>3</v>
      </c>
      <c r="AS10" t="s">
        <v>39</v>
      </c>
    </row>
    <row r="11" spans="1:45" x14ac:dyDescent="0.25">
      <c r="B11" t="s">
        <v>35</v>
      </c>
      <c r="D11">
        <f>AVERAGE(C2:C4)</f>
        <v>44.666666666666664</v>
      </c>
      <c r="E11">
        <f>_xlfn.STDEV.S(C2:C4)</f>
        <v>4.2003968066521207</v>
      </c>
      <c r="H11">
        <f>AVERAGE(G2:G4)</f>
        <v>0.56100000000000005</v>
      </c>
      <c r="I11">
        <f>_xlfn.STDEV.S(G2:G4)</f>
        <v>1.399999999999995E-2</v>
      </c>
      <c r="L11">
        <f>AVERAGE(K2:K4)</f>
        <v>6.9666666666666659</v>
      </c>
      <c r="M11">
        <f>_xlfn.STDEV.S(K2:K4)</f>
        <v>12.066620626063177</v>
      </c>
      <c r="P11">
        <f>AVERAGE(O2:O4)</f>
        <v>0.78653333333333331</v>
      </c>
      <c r="Q11">
        <f>_xlfn.STDEV.S(O2:O4)</f>
        <v>2.5280097573651329E-2</v>
      </c>
      <c r="T11">
        <f>AVERAGE(S2:S4)</f>
        <v>5.9586666666666659</v>
      </c>
      <c r="U11">
        <f>_xlfn.STDEV.S(S2:S4)</f>
        <v>0.11200595222278749</v>
      </c>
      <c r="X11">
        <f>AVERAGE(W2:W4)</f>
        <v>7.26</v>
      </c>
      <c r="Y11" t="e">
        <f>_xlfn.STDEV.S(W2:W4)</f>
        <v>#DIV/0!</v>
      </c>
      <c r="AB11">
        <f>AVERAGE(AA2:AA4)</f>
        <v>3.5653666666666664</v>
      </c>
      <c r="AC11">
        <f>_xlfn.STDEV.S(AA2:AA4)</f>
        <v>0.17276215827933356</v>
      </c>
      <c r="AF11">
        <f>AVERAGE(AE2:AE4)</f>
        <v>0.43376666666666669</v>
      </c>
      <c r="AG11">
        <f>_xlfn.STDEV.S(AE2:AE4)</f>
        <v>1.1740670054700213E-2</v>
      </c>
      <c r="AJ11">
        <f>AVERAGE(AI2:AI4)</f>
        <v>121.7500000000001</v>
      </c>
      <c r="AK11">
        <f>_xlfn.STDEV.S(AI2:AI4)</f>
        <v>13.747727084867583</v>
      </c>
      <c r="AN11">
        <f>AVERAGE(AM2:AM4)</f>
        <v>30.2</v>
      </c>
      <c r="AO11" t="e">
        <f>_xlfn.STDEV.S(AM2:AM4)</f>
        <v>#DIV/0!</v>
      </c>
      <c r="AR11">
        <f>AVERAGE(AQ2:AQ4)</f>
        <v>34.264999999999993</v>
      </c>
      <c r="AS11">
        <f>_xlfn.STDEV.S(AQ2:AQ4)</f>
        <v>3.8906337530021862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sqref="A1:W11"/>
    </sheetView>
  </sheetViews>
  <sheetFormatPr defaultRowHeight="15" x14ac:dyDescent="0.25"/>
  <cols>
    <col min="1" max="1" width="16.5703125" style="1" customWidth="1"/>
    <col min="2" max="16384" width="9.140625" style="1"/>
  </cols>
  <sheetData>
    <row r="1" spans="1:23" x14ac:dyDescent="0.25">
      <c r="A1" s="2"/>
      <c r="B1" s="3" t="s">
        <v>5</v>
      </c>
      <c r="C1" s="3"/>
      <c r="D1" s="3" t="s">
        <v>4</v>
      </c>
      <c r="E1" s="3"/>
      <c r="F1" s="3" t="s">
        <v>2</v>
      </c>
      <c r="G1" s="3"/>
      <c r="H1" s="3" t="s">
        <v>7</v>
      </c>
      <c r="I1" s="3"/>
      <c r="J1" s="3" t="s">
        <v>6</v>
      </c>
      <c r="K1" s="3"/>
      <c r="L1" s="3" t="s">
        <v>8</v>
      </c>
      <c r="M1" s="3"/>
      <c r="N1" s="3" t="s">
        <v>12</v>
      </c>
      <c r="O1" s="3"/>
      <c r="P1" s="3" t="s">
        <v>13</v>
      </c>
      <c r="Q1" s="3"/>
      <c r="R1" s="3" t="s">
        <v>10</v>
      </c>
      <c r="S1" s="3"/>
      <c r="T1" s="3" t="s">
        <v>9</v>
      </c>
      <c r="U1" s="3"/>
      <c r="V1" s="3" t="s">
        <v>11</v>
      </c>
      <c r="W1" s="3"/>
    </row>
    <row r="2" spans="1:23" x14ac:dyDescent="0.25">
      <c r="A2" s="2" t="s">
        <v>1</v>
      </c>
      <c r="B2" s="2" t="s">
        <v>3</v>
      </c>
      <c r="C2" s="2" t="s">
        <v>39</v>
      </c>
      <c r="D2" s="2" t="s">
        <v>3</v>
      </c>
      <c r="E2" s="2" t="s">
        <v>39</v>
      </c>
      <c r="F2" s="2" t="s">
        <v>3</v>
      </c>
      <c r="G2" s="2" t="s">
        <v>39</v>
      </c>
      <c r="H2" s="2" t="s">
        <v>3</v>
      </c>
      <c r="I2" s="2" t="s">
        <v>39</v>
      </c>
      <c r="J2" s="2" t="s">
        <v>3</v>
      </c>
      <c r="K2" s="2" t="s">
        <v>39</v>
      </c>
      <c r="L2" s="2" t="s">
        <v>3</v>
      </c>
      <c r="M2" s="2" t="s">
        <v>39</v>
      </c>
      <c r="N2" s="2" t="s">
        <v>3</v>
      </c>
      <c r="O2" s="2" t="s">
        <v>39</v>
      </c>
      <c r="P2" s="2" t="s">
        <v>3</v>
      </c>
      <c r="Q2" s="2" t="s">
        <v>39</v>
      </c>
      <c r="R2" s="2" t="s">
        <v>3</v>
      </c>
      <c r="S2" s="2" t="s">
        <v>39</v>
      </c>
      <c r="T2" s="2" t="s">
        <v>3</v>
      </c>
      <c r="U2" s="2" t="s">
        <v>39</v>
      </c>
      <c r="V2" s="2" t="s">
        <v>3</v>
      </c>
      <c r="W2" s="2" t="s">
        <v>39</v>
      </c>
    </row>
    <row r="3" spans="1:23" x14ac:dyDescent="0.25">
      <c r="A3" s="2" t="s">
        <v>38</v>
      </c>
      <c r="B3" s="2">
        <v>63.79999999999999</v>
      </c>
      <c r="C3" s="2">
        <v>11.270758625753626</v>
      </c>
      <c r="D3" s="2">
        <v>4.04</v>
      </c>
      <c r="E3" s="2">
        <v>5.5677643628299911E-2</v>
      </c>
      <c r="F3" s="2">
        <v>24.900000000000002</v>
      </c>
      <c r="G3" s="2">
        <v>22.170475863183452</v>
      </c>
      <c r="H3" s="2">
        <v>4.4023333333333339</v>
      </c>
      <c r="I3" s="2">
        <v>5.4519109799531132E-2</v>
      </c>
      <c r="J3" s="2">
        <v>10.861666666666666</v>
      </c>
      <c r="K3" s="2">
        <v>0.96127952923867699</v>
      </c>
      <c r="L3" s="2">
        <v>8.17</v>
      </c>
      <c r="M3" s="2" t="e">
        <v>#DIV/0!</v>
      </c>
      <c r="N3" s="2">
        <v>3.1768000000000001</v>
      </c>
      <c r="O3" s="2">
        <v>0.3469065868501206</v>
      </c>
      <c r="P3" s="1">
        <v>0.37912499999999999</v>
      </c>
      <c r="Q3" s="1">
        <v>4.0411152544811139E-2</v>
      </c>
      <c r="R3" s="2">
        <v>69.208333333333385</v>
      </c>
      <c r="S3" s="2">
        <v>26.899504332484089</v>
      </c>
      <c r="T3" s="2">
        <v>29.5</v>
      </c>
      <c r="U3" s="2" t="e">
        <v>#DIV/0!</v>
      </c>
      <c r="V3" s="2">
        <v>20.870500000000003</v>
      </c>
      <c r="W3" s="2">
        <v>1.4274723289787454</v>
      </c>
    </row>
    <row r="4" spans="1:23" x14ac:dyDescent="0.25">
      <c r="A4" s="2" t="s">
        <v>37</v>
      </c>
      <c r="B4" s="2">
        <v>101.46666666666665</v>
      </c>
      <c r="C4" s="2">
        <v>6.4384263087600369</v>
      </c>
      <c r="D4" s="2">
        <v>4.0455999999999994</v>
      </c>
      <c r="E4" s="2">
        <v>2.2227910383119796E-2</v>
      </c>
      <c r="F4" s="2">
        <v>20.149999999999999</v>
      </c>
      <c r="G4" s="2">
        <v>1.3435028842544419</v>
      </c>
      <c r="H4" s="2">
        <v>4.2243333333333339</v>
      </c>
      <c r="I4" s="2">
        <v>0.14133058173422106</v>
      </c>
      <c r="J4" s="2">
        <v>8.9779999999999998</v>
      </c>
      <c r="K4" s="2">
        <v>1.2001329093062936</v>
      </c>
      <c r="L4" s="2">
        <v>7.7</v>
      </c>
      <c r="M4" s="2" t="e">
        <v>#DIV/0!</v>
      </c>
      <c r="N4" s="2">
        <v>3.1429999999999998</v>
      </c>
      <c r="O4" s="2">
        <v>0.11129860735876225</v>
      </c>
      <c r="P4" s="1">
        <v>0.39657500000000007</v>
      </c>
      <c r="Q4" s="1">
        <v>6.0104076400857771E-4</v>
      </c>
      <c r="R4" s="2">
        <v>60.208333333333371</v>
      </c>
      <c r="S4" s="2">
        <v>2.8431203515387189</v>
      </c>
      <c r="T4" s="2">
        <v>29.2</v>
      </c>
      <c r="U4" s="2" t="e">
        <v>#DIV/0!</v>
      </c>
      <c r="V4" s="2">
        <v>19.936000000000007</v>
      </c>
      <c r="W4" s="2">
        <v>1.4274723289787463</v>
      </c>
    </row>
    <row r="5" spans="1:23" x14ac:dyDescent="0.25">
      <c r="A5" s="2" t="s">
        <v>19</v>
      </c>
      <c r="B5" s="2">
        <v>83.188888888888883</v>
      </c>
      <c r="C5" s="2">
        <v>6.1352653961732964</v>
      </c>
      <c r="D5" s="2">
        <v>3.3177777777777777</v>
      </c>
      <c r="E5" s="2">
        <v>0.13684270505191712</v>
      </c>
      <c r="F5" s="2">
        <v>6.0444444444444443</v>
      </c>
      <c r="G5" s="2">
        <v>6.6082720327827955</v>
      </c>
      <c r="H5" s="2">
        <v>3.53</v>
      </c>
      <c r="I5" s="2">
        <v>0.18396285857023792</v>
      </c>
      <c r="J5" s="2">
        <v>9.5112222222222229</v>
      </c>
      <c r="K5" s="2">
        <v>1.3267371980134532</v>
      </c>
      <c r="L5" s="2">
        <v>7.7833333333333341</v>
      </c>
      <c r="M5" s="2">
        <v>1.5275252316519527E-2</v>
      </c>
      <c r="N5" s="2">
        <v>3.1647222222222218</v>
      </c>
      <c r="O5" s="2">
        <v>0.12024468610727466</v>
      </c>
      <c r="P5" s="1">
        <v>0.37046111111111113</v>
      </c>
      <c r="Q5" s="1">
        <v>1.0519246029874861E-2</v>
      </c>
      <c r="R5" s="2">
        <v>78.097222222222243</v>
      </c>
      <c r="S5" s="2">
        <v>8.5266466857554004</v>
      </c>
      <c r="T5" s="2">
        <v>29.400000000000002</v>
      </c>
      <c r="U5" s="2">
        <v>0.26457513110645881</v>
      </c>
      <c r="V5" s="2">
        <v>26.062166666666666</v>
      </c>
      <c r="W5" s="2">
        <v>2.7919391260078275</v>
      </c>
    </row>
    <row r="6" spans="1:23" x14ac:dyDescent="0.25">
      <c r="A6" s="2" t="s">
        <v>23</v>
      </c>
      <c r="B6" s="2">
        <v>74.04583333333332</v>
      </c>
      <c r="C6" s="2">
        <v>8.792744799612576</v>
      </c>
      <c r="D6" s="2">
        <v>1.7145833333333336</v>
      </c>
      <c r="E6" s="2">
        <v>0.13670658534317384</v>
      </c>
      <c r="F6" s="2">
        <v>18.579166666666669</v>
      </c>
      <c r="G6" s="2">
        <v>17.485376543190103</v>
      </c>
      <c r="H6" s="2">
        <v>1.8726249999999998</v>
      </c>
      <c r="I6" s="2">
        <v>0.16257339612305616</v>
      </c>
      <c r="J6" s="2">
        <v>5.6337619047619052</v>
      </c>
      <c r="K6" s="2">
        <v>1.2043017142923997</v>
      </c>
      <c r="L6" s="2">
        <v>7.6837499999999999</v>
      </c>
      <c r="M6" s="2">
        <v>7.4821215478728206E-2</v>
      </c>
      <c r="N6" s="2">
        <v>2.1883109110427794</v>
      </c>
      <c r="O6" s="2">
        <v>0.21013644811070165</v>
      </c>
      <c r="P6" s="1">
        <v>0.23167684639920721</v>
      </c>
      <c r="Q6" s="1">
        <v>3.0915914093847679E-2</v>
      </c>
      <c r="R6" s="2">
        <v>83.179687500000043</v>
      </c>
      <c r="S6" s="2">
        <v>78.292445111233661</v>
      </c>
      <c r="T6" s="2">
        <v>28.324999999999999</v>
      </c>
      <c r="U6" s="2">
        <v>0.36154430670982141</v>
      </c>
      <c r="V6" s="2">
        <v>16.548437500000002</v>
      </c>
      <c r="W6" s="2">
        <v>1.7258457437586949</v>
      </c>
    </row>
    <row r="7" spans="1:23" x14ac:dyDescent="0.25">
      <c r="A7" s="2" t="s">
        <v>31</v>
      </c>
      <c r="B7" s="2">
        <v>154.76666666666668</v>
      </c>
      <c r="C7" s="2">
        <v>70.060426299968555</v>
      </c>
      <c r="D7" s="2">
        <v>2.4373333333333331</v>
      </c>
      <c r="E7" s="2">
        <v>2.657693235370372E-2</v>
      </c>
      <c r="F7" s="2">
        <v>36.800000000000004</v>
      </c>
      <c r="G7" s="2">
        <v>8.9955544576195745</v>
      </c>
      <c r="H7" s="2">
        <v>3.0640000000000001</v>
      </c>
      <c r="I7" s="2">
        <v>2.9461839725312376E-2</v>
      </c>
      <c r="J7" s="2">
        <v>8.4560000000000013</v>
      </c>
      <c r="K7" s="2">
        <v>0.60939396124346379</v>
      </c>
      <c r="L7" s="2">
        <v>8.06</v>
      </c>
      <c r="M7" s="2" t="e">
        <v>#DIV/0!</v>
      </c>
      <c r="N7" s="2">
        <v>2.5183</v>
      </c>
      <c r="O7" s="2">
        <v>4.4036377008105823E-2</v>
      </c>
      <c r="P7" s="1">
        <v>0.35496666666666671</v>
      </c>
      <c r="Q7" s="1">
        <v>1.2983964469041509E-3</v>
      </c>
      <c r="R7" s="2">
        <v>36.541666666666714</v>
      </c>
      <c r="S7" s="2">
        <v>1.5275252316519281</v>
      </c>
      <c r="T7" s="2">
        <v>29</v>
      </c>
      <c r="U7" s="2" t="e">
        <v>#DIV/0!</v>
      </c>
      <c r="V7" s="2">
        <v>27.1005</v>
      </c>
      <c r="W7" s="2">
        <v>0.93450000000000166</v>
      </c>
    </row>
    <row r="8" spans="1:23" x14ac:dyDescent="0.25">
      <c r="A8" s="2" t="s">
        <v>32</v>
      </c>
      <c r="B8" s="2">
        <v>85.40000000000002</v>
      </c>
      <c r="C8" s="2">
        <v>8.7931791747922503</v>
      </c>
      <c r="D8" s="2">
        <v>1.46</v>
      </c>
      <c r="E8" s="2">
        <v>5.2915026221291864E-2</v>
      </c>
      <c r="F8" s="2">
        <v>6</v>
      </c>
      <c r="G8" s="2">
        <v>10.392304845413264</v>
      </c>
      <c r="H8" s="2">
        <v>1.6213333333333333</v>
      </c>
      <c r="I8" s="2">
        <v>4.1476901202155067E-2</v>
      </c>
      <c r="J8" s="2">
        <v>7.3413333333333339</v>
      </c>
      <c r="K8" s="2">
        <v>0.90592733336251896</v>
      </c>
      <c r="L8" s="2">
        <v>7.97</v>
      </c>
      <c r="M8" s="2" t="e">
        <v>#DIV/0!</v>
      </c>
      <c r="N8" s="2">
        <v>2.970733333333333</v>
      </c>
      <c r="O8" s="2">
        <v>3.9174013495343218E-2</v>
      </c>
      <c r="P8" s="1">
        <v>0.35335</v>
      </c>
      <c r="Q8" s="1">
        <v>3.011228984982768E-3</v>
      </c>
      <c r="R8" s="2">
        <v>78.708333333333357</v>
      </c>
      <c r="S8" s="2">
        <v>6.6017674401127495</v>
      </c>
      <c r="T8" s="2">
        <v>27.5</v>
      </c>
      <c r="U8" s="2" t="e">
        <v>#DIV/0!</v>
      </c>
      <c r="V8" s="2">
        <v>46.413499999999978</v>
      </c>
      <c r="W8" s="2">
        <v>1.0790676531154146</v>
      </c>
    </row>
    <row r="9" spans="1:23" x14ac:dyDescent="0.25">
      <c r="A9" s="2" t="s">
        <v>33</v>
      </c>
      <c r="B9" s="2">
        <v>27.466666666666669</v>
      </c>
      <c r="C9" s="2">
        <v>5.1868423277880176</v>
      </c>
      <c r="D9" s="2">
        <v>0.97499999999999998</v>
      </c>
      <c r="E9" s="2">
        <v>1.0440306508910559E-2</v>
      </c>
      <c r="F9" s="2">
        <v>11.533333333333333</v>
      </c>
      <c r="G9" s="2">
        <v>19.976319313961053</v>
      </c>
      <c r="H9" s="2">
        <v>1.1573333333333335</v>
      </c>
      <c r="I9" s="2">
        <v>4.1040630274562437E-2</v>
      </c>
      <c r="J9" s="2" t="e">
        <v>#DIV/0!</v>
      </c>
      <c r="K9" s="2" t="e">
        <v>#DIV/0!</v>
      </c>
      <c r="L9" s="2">
        <v>7.41</v>
      </c>
      <c r="M9" s="2" t="e">
        <v>#DIV/0!</v>
      </c>
      <c r="N9" s="2">
        <v>1.5385000000000002</v>
      </c>
      <c r="O9" s="2">
        <v>6.1365462599087373E-2</v>
      </c>
      <c r="P9" s="1">
        <v>0.17388333333333336</v>
      </c>
      <c r="Q9" s="1">
        <v>5.7858303927209309E-3</v>
      </c>
      <c r="R9" s="2">
        <v>39.54166666666675</v>
      </c>
      <c r="S9" s="2">
        <v>4.6457866215887726</v>
      </c>
      <c r="T9" s="2">
        <v>28</v>
      </c>
      <c r="U9" s="2" t="e">
        <v>#DIV/0!</v>
      </c>
      <c r="V9" s="2">
        <v>12.46</v>
      </c>
      <c r="W9" s="2">
        <v>0.53953382655770521</v>
      </c>
    </row>
    <row r="10" spans="1:23" x14ac:dyDescent="0.25">
      <c r="A10" s="2" t="s">
        <v>34</v>
      </c>
      <c r="B10" s="2">
        <v>18.233333333333334</v>
      </c>
      <c r="C10" s="2">
        <v>0.81445278152470701</v>
      </c>
      <c r="D10" s="2">
        <v>1.6866666666666665E-2</v>
      </c>
      <c r="E10" s="2">
        <v>2.9213923620995064E-2</v>
      </c>
      <c r="F10" s="2">
        <v>26.166666666666668</v>
      </c>
      <c r="G10" s="2">
        <v>2.0404247923737193</v>
      </c>
      <c r="H10" s="2">
        <v>0.35580000000000006</v>
      </c>
      <c r="I10" s="2">
        <v>1.2681088281373966E-2</v>
      </c>
      <c r="J10" s="2">
        <v>7.6660000000000004</v>
      </c>
      <c r="K10" s="2">
        <v>0.2445015337375207</v>
      </c>
      <c r="L10" s="2">
        <v>8</v>
      </c>
      <c r="M10" s="2" t="e">
        <v>#DIV/0!</v>
      </c>
      <c r="N10" s="2">
        <v>2.6475833333333334</v>
      </c>
      <c r="O10" s="2">
        <v>0.26664664039386138</v>
      </c>
      <c r="P10" s="1">
        <v>0.36285000000000006</v>
      </c>
      <c r="Q10" s="1">
        <v>4.6067423413948094E-2</v>
      </c>
      <c r="R10" s="2">
        <v>57.541666666666714</v>
      </c>
      <c r="S10" s="2">
        <v>9.2511260575853598</v>
      </c>
      <c r="T10" s="2">
        <v>28.9</v>
      </c>
      <c r="U10" s="2" t="e">
        <v>#DIV/0!</v>
      </c>
      <c r="V10" s="2">
        <v>34.888000000000005</v>
      </c>
      <c r="W10" s="2">
        <v>2.351773426586842</v>
      </c>
    </row>
    <row r="11" spans="1:23" x14ac:dyDescent="0.25">
      <c r="A11" s="2" t="s">
        <v>35</v>
      </c>
      <c r="B11" s="2">
        <v>44.666666666666664</v>
      </c>
      <c r="C11" s="2">
        <v>4.2003968066521207</v>
      </c>
      <c r="D11" s="2">
        <v>0.56100000000000005</v>
      </c>
      <c r="E11" s="2">
        <v>1.399999999999995E-2</v>
      </c>
      <c r="F11" s="2">
        <v>6.9666666666666659</v>
      </c>
      <c r="G11" s="2">
        <v>12.066620626063177</v>
      </c>
      <c r="H11" s="2">
        <v>0.78653333333333331</v>
      </c>
      <c r="I11" s="2">
        <v>2.5280097573651329E-2</v>
      </c>
      <c r="J11" s="2">
        <v>5.9586666666666659</v>
      </c>
      <c r="K11" s="2">
        <v>0.11200595222278749</v>
      </c>
      <c r="L11" s="2">
        <v>7.26</v>
      </c>
      <c r="M11" s="2" t="e">
        <v>#DIV/0!</v>
      </c>
      <c r="N11" s="2">
        <v>3.5653666666666664</v>
      </c>
      <c r="O11" s="2">
        <v>0.17276215827933356</v>
      </c>
      <c r="P11" s="1">
        <v>0.43376666666666669</v>
      </c>
      <c r="Q11" s="1">
        <v>1.1740670054700213E-2</v>
      </c>
      <c r="R11" s="2">
        <v>121.7500000000001</v>
      </c>
      <c r="S11" s="2">
        <v>13.747727084867583</v>
      </c>
      <c r="T11" s="2">
        <v>30.2</v>
      </c>
      <c r="U11" s="2" t="e">
        <v>#DIV/0!</v>
      </c>
      <c r="V11" s="2">
        <v>34.264999999999993</v>
      </c>
      <c r="W11" s="2">
        <v>3.8906337530021862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workbookViewId="0">
      <selection activeCell="P13" sqref="P13"/>
    </sheetView>
  </sheetViews>
  <sheetFormatPr defaultRowHeight="15" x14ac:dyDescent="0.25"/>
  <cols>
    <col min="2" max="2" width="12.28515625" customWidth="1"/>
  </cols>
  <sheetData>
    <row r="2" spans="2:12" x14ac:dyDescent="0.25">
      <c r="B2" s="2"/>
      <c r="C2" s="2" t="s">
        <v>1</v>
      </c>
      <c r="D2" s="2" t="s">
        <v>38</v>
      </c>
      <c r="E2" s="2" t="s">
        <v>37</v>
      </c>
      <c r="F2" s="2" t="s">
        <v>19</v>
      </c>
      <c r="G2" s="2" t="s">
        <v>23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</row>
    <row r="3" spans="2:12" x14ac:dyDescent="0.25">
      <c r="B3" s="3" t="s">
        <v>5</v>
      </c>
      <c r="C3" s="2" t="s">
        <v>3</v>
      </c>
      <c r="D3" s="2">
        <v>63.79999999999999</v>
      </c>
      <c r="E3" s="2">
        <v>101.46666666666665</v>
      </c>
      <c r="F3" s="2">
        <v>83.188888888888883</v>
      </c>
      <c r="G3" s="2">
        <v>74.04583333333332</v>
      </c>
      <c r="H3" s="2">
        <v>154.76666666666668</v>
      </c>
      <c r="I3" s="2">
        <v>85.40000000000002</v>
      </c>
      <c r="J3" s="2">
        <v>27.466666666666669</v>
      </c>
      <c r="K3" s="2">
        <v>18.233333333333334</v>
      </c>
      <c r="L3" s="2">
        <v>44.666666666666664</v>
      </c>
    </row>
    <row r="4" spans="2:12" x14ac:dyDescent="0.25">
      <c r="B4" s="3"/>
      <c r="C4" s="2" t="s">
        <v>39</v>
      </c>
      <c r="D4" s="2">
        <v>11.270758625753626</v>
      </c>
      <c r="E4" s="2">
        <v>6.4384263087600369</v>
      </c>
      <c r="F4" s="2">
        <v>6.1352653961732964</v>
      </c>
      <c r="G4" s="2">
        <v>8.792744799612576</v>
      </c>
      <c r="H4" s="2">
        <v>70.060426299968555</v>
      </c>
      <c r="I4" s="2">
        <v>8.7931791747922503</v>
      </c>
      <c r="J4" s="2">
        <v>5.1868423277880176</v>
      </c>
      <c r="K4" s="2">
        <v>0.81445278152470701</v>
      </c>
      <c r="L4" s="2">
        <v>4.2003968066521207</v>
      </c>
    </row>
    <row r="5" spans="2:12" x14ac:dyDescent="0.25">
      <c r="B5" s="3" t="s">
        <v>4</v>
      </c>
      <c r="C5" s="2" t="s">
        <v>3</v>
      </c>
      <c r="D5" s="2">
        <v>4.04</v>
      </c>
      <c r="E5" s="2">
        <v>4.0455999999999994</v>
      </c>
      <c r="F5" s="2">
        <v>3.3177777777777777</v>
      </c>
      <c r="G5" s="2">
        <v>1.7145833333333336</v>
      </c>
      <c r="H5" s="2">
        <v>2.4373333333333331</v>
      </c>
      <c r="I5" s="2">
        <v>1.46</v>
      </c>
      <c r="J5" s="2">
        <v>0.97499999999999998</v>
      </c>
      <c r="K5" s="2">
        <v>1.6866666666666665E-2</v>
      </c>
      <c r="L5" s="2">
        <v>0.56100000000000005</v>
      </c>
    </row>
    <row r="6" spans="2:12" x14ac:dyDescent="0.25">
      <c r="B6" s="3"/>
      <c r="C6" s="2" t="s">
        <v>39</v>
      </c>
      <c r="D6" s="2">
        <v>5.5677643628299911E-2</v>
      </c>
      <c r="E6" s="2">
        <v>2.2227910383119796E-2</v>
      </c>
      <c r="F6" s="2">
        <v>0.13684270505191712</v>
      </c>
      <c r="G6" s="2">
        <v>0.13670658534317384</v>
      </c>
      <c r="H6" s="2">
        <v>2.657693235370372E-2</v>
      </c>
      <c r="I6" s="2">
        <v>5.2915026221291864E-2</v>
      </c>
      <c r="J6" s="2">
        <v>1.0440306508910559E-2</v>
      </c>
      <c r="K6" s="2">
        <v>2.9213923620995064E-2</v>
      </c>
      <c r="L6" s="2">
        <v>1.399999999999995E-2</v>
      </c>
    </row>
    <row r="7" spans="2:12" x14ac:dyDescent="0.25">
      <c r="B7" s="3" t="s">
        <v>2</v>
      </c>
      <c r="C7" s="2" t="s">
        <v>3</v>
      </c>
      <c r="D7" s="2">
        <v>24.900000000000002</v>
      </c>
      <c r="E7" s="2">
        <v>20.149999999999999</v>
      </c>
      <c r="F7" s="2">
        <v>6.0444444444444443</v>
      </c>
      <c r="G7" s="2">
        <v>18.579166666666669</v>
      </c>
      <c r="H7" s="2">
        <v>36.800000000000004</v>
      </c>
      <c r="I7" s="2">
        <v>6</v>
      </c>
      <c r="J7" s="2">
        <v>11.533333333333333</v>
      </c>
      <c r="K7" s="2">
        <v>26.166666666666668</v>
      </c>
      <c r="L7" s="2">
        <v>6.9666666666666659</v>
      </c>
    </row>
    <row r="8" spans="2:12" x14ac:dyDescent="0.25">
      <c r="B8" s="3"/>
      <c r="C8" s="2" t="s">
        <v>39</v>
      </c>
      <c r="D8" s="2">
        <v>22.170475863183452</v>
      </c>
      <c r="E8" s="2">
        <v>1.3435028842544419</v>
      </c>
      <c r="F8" s="2">
        <v>6.6082720327827955</v>
      </c>
      <c r="G8" s="2">
        <v>17.485376543190103</v>
      </c>
      <c r="H8" s="2">
        <v>8.9955544576195745</v>
      </c>
      <c r="I8" s="2">
        <v>10.392304845413264</v>
      </c>
      <c r="J8" s="2">
        <v>19.976319313961053</v>
      </c>
      <c r="K8" s="2">
        <v>2.0404247923737193</v>
      </c>
      <c r="L8" s="2">
        <v>12.066620626063177</v>
      </c>
    </row>
    <row r="9" spans="2:12" x14ac:dyDescent="0.25">
      <c r="B9" s="3" t="s">
        <v>7</v>
      </c>
      <c r="C9" s="2" t="s">
        <v>3</v>
      </c>
      <c r="D9" s="2">
        <v>4.4023333333333339</v>
      </c>
      <c r="E9" s="2">
        <v>4.2243333333333339</v>
      </c>
      <c r="F9" s="2">
        <v>3.53</v>
      </c>
      <c r="G9" s="2">
        <v>1.8726249999999998</v>
      </c>
      <c r="H9" s="2">
        <v>3.0640000000000001</v>
      </c>
      <c r="I9" s="2">
        <v>1.6213333333333333</v>
      </c>
      <c r="J9" s="2">
        <v>1.1573333333333335</v>
      </c>
      <c r="K9" s="2">
        <v>0.35580000000000006</v>
      </c>
      <c r="L9" s="2">
        <v>0.78653333333333331</v>
      </c>
    </row>
    <row r="10" spans="2:12" x14ac:dyDescent="0.25">
      <c r="B10" s="3"/>
      <c r="C10" s="2" t="s">
        <v>39</v>
      </c>
      <c r="D10" s="2">
        <v>5.4519109799531132E-2</v>
      </c>
      <c r="E10" s="2">
        <v>0.14133058173422106</v>
      </c>
      <c r="F10" s="2">
        <v>0.18396285857023792</v>
      </c>
      <c r="G10" s="2">
        <v>0.16257339612305616</v>
      </c>
      <c r="H10" s="2">
        <v>2.9461839725312376E-2</v>
      </c>
      <c r="I10" s="2">
        <v>4.1476901202155067E-2</v>
      </c>
      <c r="J10" s="2">
        <v>4.1040630274562437E-2</v>
      </c>
      <c r="K10" s="2">
        <v>1.2681088281373966E-2</v>
      </c>
      <c r="L10" s="2">
        <v>2.5280097573651329E-2</v>
      </c>
    </row>
    <row r="11" spans="2:12" x14ac:dyDescent="0.25">
      <c r="B11" s="3" t="s">
        <v>6</v>
      </c>
      <c r="C11" s="2" t="s">
        <v>3</v>
      </c>
      <c r="D11" s="2">
        <v>10.861666666666666</v>
      </c>
      <c r="E11" s="2">
        <v>8.9779999999999998</v>
      </c>
      <c r="F11" s="2">
        <v>9.5112222222222229</v>
      </c>
      <c r="G11" s="2">
        <v>5.6337619047619052</v>
      </c>
      <c r="H11" s="2">
        <v>8.4560000000000013</v>
      </c>
      <c r="I11" s="2">
        <v>7.3413333333333339</v>
      </c>
      <c r="J11" s="2" t="e">
        <v>#DIV/0!</v>
      </c>
      <c r="K11" s="2">
        <v>7.6660000000000004</v>
      </c>
      <c r="L11" s="2">
        <v>5.9586666666666659</v>
      </c>
    </row>
    <row r="12" spans="2:12" x14ac:dyDescent="0.25">
      <c r="B12" s="3"/>
      <c r="C12" s="2" t="s">
        <v>39</v>
      </c>
      <c r="D12" s="2">
        <v>0.96127952923867699</v>
      </c>
      <c r="E12" s="2">
        <v>1.2001329093062936</v>
      </c>
      <c r="F12" s="2">
        <v>1.3267371980134532</v>
      </c>
      <c r="G12" s="2">
        <v>1.2043017142923997</v>
      </c>
      <c r="H12" s="2">
        <v>0.60939396124346379</v>
      </c>
      <c r="I12" s="2">
        <v>0.90592733336251896</v>
      </c>
      <c r="J12" s="2" t="e">
        <v>#DIV/0!</v>
      </c>
      <c r="K12" s="2">
        <v>0.2445015337375207</v>
      </c>
      <c r="L12" s="2">
        <v>0.11200595222278749</v>
      </c>
    </row>
    <row r="13" spans="2:12" x14ac:dyDescent="0.25">
      <c r="B13" s="3" t="s">
        <v>8</v>
      </c>
      <c r="C13" s="2" t="s">
        <v>3</v>
      </c>
      <c r="D13" s="2">
        <v>8.17</v>
      </c>
      <c r="E13" s="2">
        <v>7.7</v>
      </c>
      <c r="F13" s="2">
        <v>7.7833333333333341</v>
      </c>
      <c r="G13" s="2">
        <v>7.6837499999999999</v>
      </c>
      <c r="H13" s="2">
        <v>8.06</v>
      </c>
      <c r="I13" s="2">
        <v>7.97</v>
      </c>
      <c r="J13" s="2">
        <v>7.41</v>
      </c>
      <c r="K13" s="2">
        <v>8</v>
      </c>
      <c r="L13" s="2">
        <v>7.26</v>
      </c>
    </row>
    <row r="14" spans="2:12" x14ac:dyDescent="0.25">
      <c r="B14" s="3"/>
      <c r="C14" s="2" t="s">
        <v>39</v>
      </c>
      <c r="D14" s="2" t="e">
        <v>#DIV/0!</v>
      </c>
      <c r="E14" s="2" t="e">
        <v>#DIV/0!</v>
      </c>
      <c r="F14" s="2">
        <v>1.5275252316519527E-2</v>
      </c>
      <c r="G14" s="2">
        <v>7.4821215478728206E-2</v>
      </c>
      <c r="H14" s="2" t="e">
        <v>#DIV/0!</v>
      </c>
      <c r="I14" s="2" t="e">
        <v>#DIV/0!</v>
      </c>
      <c r="J14" s="2" t="e">
        <v>#DIV/0!</v>
      </c>
      <c r="K14" s="2" t="e">
        <v>#DIV/0!</v>
      </c>
      <c r="L14" s="2" t="e">
        <v>#DIV/0!</v>
      </c>
    </row>
    <row r="15" spans="2:12" x14ac:dyDescent="0.25">
      <c r="B15" s="3" t="s">
        <v>12</v>
      </c>
      <c r="C15" s="2" t="s">
        <v>3</v>
      </c>
      <c r="D15" s="2">
        <v>3.1768000000000001</v>
      </c>
      <c r="E15" s="2">
        <v>3.1429999999999998</v>
      </c>
      <c r="F15" s="2">
        <v>3.1647222222222218</v>
      </c>
      <c r="G15" s="2">
        <v>2.1883109110427794</v>
      </c>
      <c r="H15" s="2">
        <v>2.5183</v>
      </c>
      <c r="I15" s="2">
        <v>2.970733333333333</v>
      </c>
      <c r="J15" s="2">
        <v>1.5385000000000002</v>
      </c>
      <c r="K15" s="2">
        <v>2.6475833333333334</v>
      </c>
      <c r="L15" s="2">
        <v>3.5653666666666664</v>
      </c>
    </row>
    <row r="16" spans="2:12" x14ac:dyDescent="0.25">
      <c r="B16" s="3"/>
      <c r="C16" s="2" t="s">
        <v>39</v>
      </c>
      <c r="D16" s="2">
        <v>0.3469065868501206</v>
      </c>
      <c r="E16" s="2">
        <v>0.11129860735876225</v>
      </c>
      <c r="F16" s="2">
        <v>0.12024468610727466</v>
      </c>
      <c r="G16" s="2">
        <v>0.21013644811070165</v>
      </c>
      <c r="H16" s="2">
        <v>4.4036377008105823E-2</v>
      </c>
      <c r="I16" s="2">
        <v>3.9174013495343218E-2</v>
      </c>
      <c r="J16" s="2">
        <v>6.1365462599087373E-2</v>
      </c>
      <c r="K16" s="2">
        <v>0.26664664039386138</v>
      </c>
      <c r="L16" s="2">
        <v>0.17276215827933356</v>
      </c>
    </row>
    <row r="17" spans="2:12" x14ac:dyDescent="0.25">
      <c r="B17" s="3" t="s">
        <v>13</v>
      </c>
      <c r="C17" s="2" t="s">
        <v>3</v>
      </c>
      <c r="D17" s="1">
        <v>0.37912499999999999</v>
      </c>
      <c r="E17" s="1">
        <v>0.39657500000000007</v>
      </c>
      <c r="F17" s="1">
        <v>0.37046111111111113</v>
      </c>
      <c r="G17" s="1">
        <v>0.23167684639920721</v>
      </c>
      <c r="H17" s="1">
        <v>0.35496666666666671</v>
      </c>
      <c r="I17" s="1">
        <v>0.35335</v>
      </c>
      <c r="J17" s="1">
        <v>0.17388333333333336</v>
      </c>
      <c r="K17" s="1">
        <v>0.36285000000000006</v>
      </c>
      <c r="L17" s="1">
        <v>0.43376666666666669</v>
      </c>
    </row>
    <row r="18" spans="2:12" x14ac:dyDescent="0.25">
      <c r="B18" s="3"/>
      <c r="C18" s="2" t="s">
        <v>39</v>
      </c>
      <c r="D18" s="1">
        <v>4.0411152544811139E-2</v>
      </c>
      <c r="E18" s="1">
        <v>6.0104076400857771E-4</v>
      </c>
      <c r="F18" s="1">
        <v>1.0519246029874861E-2</v>
      </c>
      <c r="G18" s="1">
        <v>3.0915914093847679E-2</v>
      </c>
      <c r="H18" s="1">
        <v>1.2983964469041509E-3</v>
      </c>
      <c r="I18" s="1">
        <v>3.011228984982768E-3</v>
      </c>
      <c r="J18" s="1">
        <v>5.7858303927209309E-3</v>
      </c>
      <c r="K18" s="1">
        <v>4.6067423413948094E-2</v>
      </c>
      <c r="L18" s="1">
        <v>1.1740670054700213E-2</v>
      </c>
    </row>
    <row r="19" spans="2:12" x14ac:dyDescent="0.25">
      <c r="B19" s="3" t="s">
        <v>10</v>
      </c>
      <c r="C19" s="2" t="s">
        <v>3</v>
      </c>
      <c r="D19" s="2">
        <v>69.208333333333385</v>
      </c>
      <c r="E19" s="2">
        <v>60.208333333333371</v>
      </c>
      <c r="F19" s="2">
        <v>78.097222222222243</v>
      </c>
      <c r="G19" s="2">
        <v>83.179687500000043</v>
      </c>
      <c r="H19" s="2">
        <v>36.541666666666714</v>
      </c>
      <c r="I19" s="2">
        <v>78.708333333333357</v>
      </c>
      <c r="J19" s="2">
        <v>39.54166666666675</v>
      </c>
      <c r="K19" s="2">
        <v>57.541666666666714</v>
      </c>
      <c r="L19" s="2">
        <v>121.7500000000001</v>
      </c>
    </row>
    <row r="20" spans="2:12" x14ac:dyDescent="0.25">
      <c r="B20" s="3"/>
      <c r="C20" s="2" t="s">
        <v>39</v>
      </c>
      <c r="D20" s="2">
        <v>26.899504332484089</v>
      </c>
      <c r="E20" s="2">
        <v>2.8431203515387189</v>
      </c>
      <c r="F20" s="2">
        <v>8.5266466857554004</v>
      </c>
      <c r="G20" s="2">
        <v>78.292445111233661</v>
      </c>
      <c r="H20" s="2">
        <v>1.5275252316519281</v>
      </c>
      <c r="I20" s="2">
        <v>6.6017674401127495</v>
      </c>
      <c r="J20" s="2">
        <v>4.6457866215887726</v>
      </c>
      <c r="K20" s="2">
        <v>9.2511260575853598</v>
      </c>
      <c r="L20" s="2">
        <v>13.747727084867583</v>
      </c>
    </row>
    <row r="21" spans="2:12" x14ac:dyDescent="0.25">
      <c r="B21" s="3" t="s">
        <v>9</v>
      </c>
      <c r="C21" s="2" t="s">
        <v>3</v>
      </c>
      <c r="D21" s="2">
        <v>29.5</v>
      </c>
      <c r="E21" s="2">
        <v>29.2</v>
      </c>
      <c r="F21" s="2">
        <v>29.400000000000002</v>
      </c>
      <c r="G21" s="2">
        <v>28.324999999999999</v>
      </c>
      <c r="H21" s="2">
        <v>29</v>
      </c>
      <c r="I21" s="2">
        <v>27.5</v>
      </c>
      <c r="J21" s="2">
        <v>28</v>
      </c>
      <c r="K21" s="2">
        <v>28.9</v>
      </c>
      <c r="L21" s="2">
        <v>30.2</v>
      </c>
    </row>
    <row r="22" spans="2:12" x14ac:dyDescent="0.25">
      <c r="B22" s="3"/>
      <c r="C22" s="2" t="s">
        <v>39</v>
      </c>
      <c r="D22" s="2" t="e">
        <v>#DIV/0!</v>
      </c>
      <c r="E22" s="2" t="e">
        <v>#DIV/0!</v>
      </c>
      <c r="F22" s="2">
        <v>0.26457513110645881</v>
      </c>
      <c r="G22" s="2">
        <v>0.36154430670982141</v>
      </c>
      <c r="H22" s="2" t="e">
        <v>#DIV/0!</v>
      </c>
      <c r="I22" s="2" t="e">
        <v>#DIV/0!</v>
      </c>
      <c r="J22" s="2" t="e">
        <v>#DIV/0!</v>
      </c>
      <c r="K22" s="2" t="e">
        <v>#DIV/0!</v>
      </c>
      <c r="L22" s="2" t="e">
        <v>#DIV/0!</v>
      </c>
    </row>
    <row r="23" spans="2:12" x14ac:dyDescent="0.25">
      <c r="B23" s="3" t="s">
        <v>11</v>
      </c>
      <c r="C23" s="2" t="s">
        <v>3</v>
      </c>
      <c r="D23" s="2">
        <v>20.870500000000003</v>
      </c>
      <c r="E23" s="2">
        <v>19.936000000000007</v>
      </c>
      <c r="F23" s="2">
        <v>26.062166666666666</v>
      </c>
      <c r="G23" s="2">
        <v>16.548437500000002</v>
      </c>
      <c r="H23" s="2">
        <v>27.1005</v>
      </c>
      <c r="I23" s="2">
        <v>46.413499999999978</v>
      </c>
      <c r="J23" s="2">
        <v>12.46</v>
      </c>
      <c r="K23" s="2">
        <v>34.888000000000005</v>
      </c>
      <c r="L23" s="2">
        <v>34.264999999999993</v>
      </c>
    </row>
    <row r="24" spans="2:12" x14ac:dyDescent="0.25">
      <c r="B24" s="3"/>
      <c r="C24" s="2" t="s">
        <v>39</v>
      </c>
      <c r="D24" s="2">
        <v>1.4274723289787454</v>
      </c>
      <c r="E24" s="2">
        <v>1.4274723289787463</v>
      </c>
      <c r="F24" s="2">
        <v>2.7919391260078275</v>
      </c>
      <c r="G24" s="2">
        <v>1.7258457437586949</v>
      </c>
      <c r="H24" s="2">
        <v>0.93450000000000166</v>
      </c>
      <c r="I24" s="2">
        <v>1.0790676531154146</v>
      </c>
      <c r="J24" s="2">
        <v>0.53953382655770521</v>
      </c>
      <c r="K24" s="2">
        <v>2.351773426586842</v>
      </c>
      <c r="L24" s="2">
        <v>3.8906337530021862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raw</vt:lpstr>
      <vt:lpstr>UMR_PRE_ILR</vt:lpstr>
      <vt:lpstr>UMR_POST_ILR</vt:lpstr>
      <vt:lpstr>MMR</vt:lpstr>
      <vt:lpstr>LMR</vt:lpstr>
      <vt:lpstr>ILR</vt:lpstr>
      <vt:lpstr>MOR</vt:lpstr>
      <vt:lpstr>OHR</vt:lpstr>
      <vt:lpstr>ARR</vt:lpstr>
      <vt:lpstr>YZR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2016-12-04T17:20:14Z</dcterms:created>
  <dcterms:modified xsi:type="dcterms:W3CDTF">2016-12-18T20:10:31Z</dcterms:modified>
</cp:coreProperties>
</file>