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99XJY1tis6Sr3h1nVODSWTWEhfQ=="/>
    </ext>
  </extLst>
</workbook>
</file>

<file path=xl/sharedStrings.xml><?xml version="1.0" encoding="utf-8"?>
<sst xmlns="http://schemas.openxmlformats.org/spreadsheetml/2006/main" count="109" uniqueCount="49">
  <si>
    <t>Model</t>
  </si>
  <si>
    <t>MSE</t>
  </si>
  <si>
    <t>R2</t>
  </si>
  <si>
    <t>Czas</t>
  </si>
  <si>
    <t>Różnica</t>
  </si>
  <si>
    <t>Procent</t>
  </si>
  <si>
    <t>GD_NN1df1</t>
  </si>
  <si>
    <t>MSE GD</t>
  </si>
  <si>
    <t>MSE SGD</t>
  </si>
  <si>
    <t>R2 GD</t>
  </si>
  <si>
    <t>R2 SGD</t>
  </si>
  <si>
    <t>Czas GD</t>
  </si>
  <si>
    <t>Czas SGD</t>
  </si>
  <si>
    <t>Roznica %</t>
  </si>
  <si>
    <t>srednia</t>
  </si>
  <si>
    <t>SGD_NN1df1</t>
  </si>
  <si>
    <t>NN1</t>
  </si>
  <si>
    <t>GD_NN2df1</t>
  </si>
  <si>
    <t>NN2</t>
  </si>
  <si>
    <t>SGD_NN2df1</t>
  </si>
  <si>
    <t>NN3</t>
  </si>
  <si>
    <t>GD_NN3df1</t>
  </si>
  <si>
    <t>NN4</t>
  </si>
  <si>
    <t>SGD_NN3df1</t>
  </si>
  <si>
    <t>NN5</t>
  </si>
  <si>
    <t>GD_NN4df1</t>
  </si>
  <si>
    <t>SGD_NN4df1</t>
  </si>
  <si>
    <t>GD_NN5df1</t>
  </si>
  <si>
    <t>SGD_NN5df1</t>
  </si>
  <si>
    <t>GD_NN1df2</t>
  </si>
  <si>
    <t>SGD_NN1df2</t>
  </si>
  <si>
    <t>GD_NN2df2</t>
  </si>
  <si>
    <t>SGD_NN2df2</t>
  </si>
  <si>
    <t>GD_NN3df2</t>
  </si>
  <si>
    <t>SGD_NN3df2</t>
  </si>
  <si>
    <t>GD_NN4df2</t>
  </si>
  <si>
    <t>SGD_NN4df2</t>
  </si>
  <si>
    <t>GD_NN5df2</t>
  </si>
  <si>
    <t>SGD_NN5df2</t>
  </si>
  <si>
    <t>GD_NN1df</t>
  </si>
  <si>
    <t>SGD_NN1df</t>
  </si>
  <si>
    <t>GD_NN2df</t>
  </si>
  <si>
    <t>SGD_NN2df</t>
  </si>
  <si>
    <t>GD_NN3df</t>
  </si>
  <si>
    <t>SGD_NN3df</t>
  </si>
  <si>
    <t>GD_NN4df</t>
  </si>
  <si>
    <t>SGD_NN4df</t>
  </si>
  <si>
    <t>GD_NN5df</t>
  </si>
  <si>
    <t>SGD_NN5df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</si>
</sst>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9BBB59"/>
        <bgColor rgb="FF9BBB59"/>
      </patternFill>
    </fill>
    <fill>
      <patternFill patternType="solid">
        <fgColor theme="6"/>
        <bgColor theme="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vertical="top"/>
    </xf>
    <xf borderId="1" fillId="0" fontId="3" numFmtId="0" xfId="0" applyAlignment="1" applyBorder="1" applyFont="1">
      <alignment shrinkToFit="0" vertical="bottom" wrapText="0"/>
    </xf>
    <xf borderId="2" fillId="0" fontId="3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2" fillId="0" fontId="3" numFmtId="2" xfId="0" applyAlignment="1" applyBorder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readingOrder="0"/>
    </xf>
    <xf borderId="0" fillId="2" fontId="3" numFmtId="164" xfId="0" applyAlignment="1" applyFill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3" fontId="3" numFmtId="164" xfId="0" applyAlignment="1" applyFill="1" applyFont="1" applyNumberFormat="1">
      <alignment horizontal="right" vertical="bottom"/>
    </xf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2.29"/>
    <col customWidth="1" min="4" max="4" width="15.0"/>
    <col customWidth="1" min="5" max="5" width="8.71"/>
    <col customWidth="1" min="6" max="6" width="12.86"/>
    <col customWidth="1" min="7" max="11" width="8.71"/>
    <col customWidth="1" min="12" max="13" width="12.29"/>
    <col customWidth="1" min="14" max="14" width="14.0"/>
    <col customWidth="1" min="15" max="15" width="13.29"/>
    <col customWidth="1" min="16" max="17" width="12.29"/>
    <col customWidth="1" min="18" max="18" width="13.29"/>
    <col customWidth="1" min="19" max="29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K1" s="2">
        <v>42.0</v>
      </c>
      <c r="V1" s="3">
        <v>42.0</v>
      </c>
      <c r="W1" s="4"/>
      <c r="X1" s="4"/>
      <c r="Y1" s="4"/>
      <c r="Z1" s="5"/>
      <c r="AA1" s="4"/>
      <c r="AB1" s="5"/>
      <c r="AC1" s="5"/>
    </row>
    <row r="2">
      <c r="A2" s="1">
        <v>0.0</v>
      </c>
      <c r="B2" s="6" t="s">
        <v>6</v>
      </c>
      <c r="C2" s="6">
        <v>1.882004217189901</v>
      </c>
      <c r="D2" s="6">
        <v>0.3079388281878303</v>
      </c>
      <c r="E2" s="6">
        <v>515.9330780506134</v>
      </c>
      <c r="F2" s="6">
        <f>E2-E3</f>
        <v>111.3385911</v>
      </c>
      <c r="G2" s="6">
        <f>F2/E2*100</f>
        <v>21.58004513</v>
      </c>
      <c r="K2" s="7">
        <v>42.0</v>
      </c>
      <c r="L2" s="7" t="s">
        <v>7</v>
      </c>
      <c r="M2" s="7" t="s">
        <v>8</v>
      </c>
      <c r="N2" s="7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U2" s="2" t="s">
        <v>14</v>
      </c>
      <c r="V2" s="8">
        <v>42.0</v>
      </c>
      <c r="W2" s="8" t="s">
        <v>7</v>
      </c>
      <c r="X2" s="8" t="s">
        <v>8</v>
      </c>
      <c r="Y2" s="8" t="s">
        <v>9</v>
      </c>
      <c r="Z2" s="4" t="s">
        <v>10</v>
      </c>
      <c r="AA2" s="4" t="s">
        <v>11</v>
      </c>
      <c r="AB2" s="5" t="s">
        <v>12</v>
      </c>
      <c r="AC2" s="9" t="s">
        <v>13</v>
      </c>
    </row>
    <row r="3">
      <c r="A3" s="1">
        <v>1.0</v>
      </c>
      <c r="B3" s="6" t="s">
        <v>15</v>
      </c>
      <c r="C3" s="6">
        <v>6.745003749342525</v>
      </c>
      <c r="D3" s="6">
        <v>-1.596168297616875</v>
      </c>
      <c r="E3" s="6">
        <v>404.594486951828</v>
      </c>
      <c r="K3" s="2" t="s">
        <v>16</v>
      </c>
      <c r="L3" s="10">
        <v>1.882004217189901</v>
      </c>
      <c r="M3" s="11">
        <v>6.745003749342525</v>
      </c>
      <c r="N3" s="10">
        <v>0.3079388281878303</v>
      </c>
      <c r="O3" s="11">
        <v>-1.596168297616875</v>
      </c>
      <c r="P3" s="12">
        <v>515.9330780506134</v>
      </c>
      <c r="Q3" s="13">
        <v>404.594486951828</v>
      </c>
      <c r="R3" s="13">
        <v>21.580045132881168</v>
      </c>
      <c r="S3" s="6" t="b">
        <f t="shared" ref="S3:T3" si="1">N3&lt;Y3</f>
        <v>0</v>
      </c>
      <c r="T3" s="6" t="b">
        <f t="shared" si="1"/>
        <v>0</v>
      </c>
      <c r="U3" s="14">
        <f>AVERAGE(R3:R7,R11:R15,R21:R25)</f>
        <v>20.3521203</v>
      </c>
      <c r="V3" s="5" t="s">
        <v>16</v>
      </c>
      <c r="W3" s="11">
        <v>23.13076782226562</v>
      </c>
      <c r="X3" s="11">
        <v>5907.92333984375</v>
      </c>
      <c r="Y3" s="11">
        <v>-1.192918658256531</v>
      </c>
      <c r="Z3" s="11">
        <v>-450.7487487792969</v>
      </c>
      <c r="AA3" s="13">
        <v>41.6242847442627</v>
      </c>
      <c r="AB3" s="13">
        <v>24.86462831497192</v>
      </c>
      <c r="AC3" s="13">
        <f t="shared" ref="AC3:AC7" si="3">(AA3-AB3)/AA3*100</f>
        <v>40.26413074</v>
      </c>
    </row>
    <row r="4">
      <c r="A4" s="1">
        <v>2.0</v>
      </c>
      <c r="B4" s="6" t="s">
        <v>17</v>
      </c>
      <c r="C4" s="6">
        <v>3.972434557536069</v>
      </c>
      <c r="D4" s="6">
        <v>-0.1630191864336238</v>
      </c>
      <c r="E4" s="6">
        <v>561.9420418739319</v>
      </c>
      <c r="F4" s="6">
        <f>E4-E5</f>
        <v>119.9970002</v>
      </c>
      <c r="G4" s="6">
        <f>F4/E4*100</f>
        <v>21.3539816</v>
      </c>
      <c r="K4" s="2" t="s">
        <v>18</v>
      </c>
      <c r="L4" s="11">
        <v>3.972434557536069</v>
      </c>
      <c r="M4" s="11">
        <v>13.11360345517888</v>
      </c>
      <c r="N4" s="11">
        <v>-0.1630191864336238</v>
      </c>
      <c r="O4" s="11">
        <v>-4.491147970890298</v>
      </c>
      <c r="P4" s="13">
        <v>561.9420418739319</v>
      </c>
      <c r="Q4" s="13">
        <v>441.9450416564941</v>
      </c>
      <c r="R4" s="13">
        <v>21.353981598756828</v>
      </c>
      <c r="S4" s="6" t="b">
        <f t="shared" ref="S4:T4" si="2">N4&lt;Y4</f>
        <v>0</v>
      </c>
      <c r="T4" s="6" t="b">
        <f t="shared" si="2"/>
        <v>0</v>
      </c>
      <c r="V4" s="5" t="s">
        <v>18</v>
      </c>
      <c r="W4" s="11">
        <v>190.5726470947266</v>
      </c>
      <c r="X4" s="11">
        <v>61.99287796020508</v>
      </c>
      <c r="Y4" s="11">
        <v>-17.08336639404297</v>
      </c>
      <c r="Z4" s="11">
        <v>-17.32267570495605</v>
      </c>
      <c r="AA4" s="13">
        <v>41.69022941589355</v>
      </c>
      <c r="AB4" s="13">
        <v>26.14798212051392</v>
      </c>
      <c r="AC4" s="13">
        <f t="shared" si="3"/>
        <v>37.28031127</v>
      </c>
    </row>
    <row r="5">
      <c r="A5" s="1">
        <v>3.0</v>
      </c>
      <c r="B5" s="6" t="s">
        <v>19</v>
      </c>
      <c r="C5" s="6">
        <v>13.11360345517888</v>
      </c>
      <c r="D5" s="6">
        <v>-4.491147970890298</v>
      </c>
      <c r="E5" s="6">
        <v>441.9450416564941</v>
      </c>
      <c r="K5" s="2" t="s">
        <v>20</v>
      </c>
      <c r="L5" s="11">
        <v>2.59438266473658</v>
      </c>
      <c r="M5" s="11">
        <v>7.534595675328198</v>
      </c>
      <c r="N5" s="11">
        <v>0.09271774660138522</v>
      </c>
      <c r="O5" s="11">
        <v>-1.856104221414117</v>
      </c>
      <c r="P5" s="13">
        <v>561.9453864097595</v>
      </c>
      <c r="Q5" s="13">
        <v>415.0380022525787</v>
      </c>
      <c r="R5" s="13">
        <v>26.142644411722042</v>
      </c>
      <c r="S5" s="6" t="b">
        <f t="shared" ref="S5:T5" si="4">N5&lt;Y5</f>
        <v>0</v>
      </c>
      <c r="T5" s="6" t="b">
        <f t="shared" si="4"/>
        <v>0</v>
      </c>
      <c r="V5" s="5" t="s">
        <v>20</v>
      </c>
      <c r="W5" s="11">
        <v>23.14584350585938</v>
      </c>
      <c r="X5" s="11">
        <v>61.13691711425781</v>
      </c>
      <c r="Y5" s="11">
        <v>-2.806482315063477</v>
      </c>
      <c r="Z5" s="11">
        <v>-16.0221004486084</v>
      </c>
      <c r="AA5" s="13">
        <v>34.17546939849854</v>
      </c>
      <c r="AB5" s="13">
        <v>26.22836685180664</v>
      </c>
      <c r="AC5" s="13">
        <f t="shared" si="3"/>
        <v>23.2538212</v>
      </c>
    </row>
    <row r="6">
      <c r="A6" s="1">
        <v>4.0</v>
      </c>
      <c r="B6" s="6" t="s">
        <v>21</v>
      </c>
      <c r="C6" s="6">
        <v>2.59438266473658</v>
      </c>
      <c r="D6" s="6">
        <v>0.09271774660138522</v>
      </c>
      <c r="E6" s="6">
        <v>561.9453864097595</v>
      </c>
      <c r="F6" s="6">
        <f>E6-E7</f>
        <v>146.9073842</v>
      </c>
      <c r="G6" s="6">
        <f>F6/E6*100</f>
        <v>26.14264441</v>
      </c>
      <c r="K6" s="2" t="s">
        <v>22</v>
      </c>
      <c r="L6" s="11">
        <v>2.722406278638279</v>
      </c>
      <c r="M6" s="11">
        <v>1.96673940560397</v>
      </c>
      <c r="N6" s="11">
        <v>0.1726856367552982</v>
      </c>
      <c r="O6" s="15">
        <v>0.2121603427564397</v>
      </c>
      <c r="P6" s="13">
        <v>561.9502868652344</v>
      </c>
      <c r="Q6" s="13">
        <v>386.6850306987762</v>
      </c>
      <c r="R6" s="13">
        <v>31.18874752144933</v>
      </c>
      <c r="S6" s="6" t="b">
        <f t="shared" ref="S6:T6" si="5">N6&lt;Y6</f>
        <v>0</v>
      </c>
      <c r="T6" s="6" t="b">
        <f t="shared" si="5"/>
        <v>0</v>
      </c>
      <c r="V6" s="5" t="s">
        <v>22</v>
      </c>
      <c r="W6" s="11">
        <v>26.67448234558105</v>
      </c>
      <c r="X6" s="11">
        <v>16.10696220397949</v>
      </c>
      <c r="Y6" s="11">
        <v>-2.110470771789551</v>
      </c>
      <c r="Z6" s="11">
        <v>-2.664887428283691</v>
      </c>
      <c r="AA6" s="13">
        <v>33.28279566764832</v>
      </c>
      <c r="AB6" s="13">
        <v>25.54902362823486</v>
      </c>
      <c r="AC6" s="13">
        <f t="shared" si="3"/>
        <v>23.23654574</v>
      </c>
    </row>
    <row r="7">
      <c r="A7" s="1">
        <v>5.0</v>
      </c>
      <c r="B7" s="6" t="s">
        <v>23</v>
      </c>
      <c r="C7" s="6">
        <v>7.534595675328198</v>
      </c>
      <c r="D7" s="6">
        <v>-1.856104221414117</v>
      </c>
      <c r="E7" s="6">
        <v>415.0380022525787</v>
      </c>
      <c r="K7" s="2" t="s">
        <v>24</v>
      </c>
      <c r="L7" s="11">
        <v>1.868132903295405</v>
      </c>
      <c r="M7" s="11">
        <v>2.02794193870881</v>
      </c>
      <c r="N7" s="11">
        <v>0.2709763330571792</v>
      </c>
      <c r="O7" s="11">
        <v>0.2571392992840094</v>
      </c>
      <c r="P7" s="13">
        <v>561.9494507312775</v>
      </c>
      <c r="Q7" s="13">
        <v>441.952586889267</v>
      </c>
      <c r="R7" s="13">
        <v>21.353675795190444</v>
      </c>
      <c r="S7" s="6" t="b">
        <f t="shared" ref="S7:T7" si="6">N7&lt;Y7</f>
        <v>0</v>
      </c>
      <c r="T7" s="6" t="b">
        <f t="shared" si="6"/>
        <v>0</v>
      </c>
      <c r="V7" s="5" t="s">
        <v>24</v>
      </c>
      <c r="W7" s="11">
        <v>7.327043056488037</v>
      </c>
      <c r="X7" s="11">
        <v>14.919114112854</v>
      </c>
      <c r="Y7" s="11">
        <v>-0.2485896348953247</v>
      </c>
      <c r="Z7" s="11">
        <v>-1.870338797569275</v>
      </c>
      <c r="AA7" s="13">
        <v>33.49251461029053</v>
      </c>
      <c r="AB7" s="13">
        <v>26.01988863945007</v>
      </c>
      <c r="AC7" s="13">
        <f t="shared" si="3"/>
        <v>22.31133153</v>
      </c>
    </row>
    <row r="8">
      <c r="A8" s="1">
        <v>6.0</v>
      </c>
      <c r="B8" s="6" t="s">
        <v>25</v>
      </c>
      <c r="C8" s="6">
        <v>2.722406278638279</v>
      </c>
      <c r="D8" s="6">
        <v>0.1726856367552982</v>
      </c>
      <c r="E8" s="6">
        <v>561.9502868652344</v>
      </c>
      <c r="F8" s="6">
        <f>E8-E9</f>
        <v>175.2652562</v>
      </c>
      <c r="G8" s="6">
        <f>F8/E8*100</f>
        <v>31.18874752</v>
      </c>
      <c r="V8" s="4"/>
      <c r="W8" s="4"/>
      <c r="X8" s="4"/>
      <c r="Y8" s="4"/>
      <c r="Z8" s="5"/>
      <c r="AA8" s="5"/>
      <c r="AB8" s="5"/>
      <c r="AC8" s="5"/>
    </row>
    <row r="9">
      <c r="A9" s="1">
        <v>7.0</v>
      </c>
      <c r="B9" s="6" t="s">
        <v>26</v>
      </c>
      <c r="C9" s="6">
        <v>1.96673940560397</v>
      </c>
      <c r="D9" s="6">
        <v>0.2121603427564397</v>
      </c>
      <c r="E9" s="6">
        <v>386.6850306987762</v>
      </c>
      <c r="K9" s="2">
        <v>28.0</v>
      </c>
      <c r="V9" s="16">
        <v>28.0</v>
      </c>
      <c r="W9" s="4"/>
      <c r="X9" s="4"/>
      <c r="Y9" s="4"/>
      <c r="Z9" s="5"/>
      <c r="AA9" s="5"/>
      <c r="AB9" s="5"/>
      <c r="AC9" s="5"/>
    </row>
    <row r="10">
      <c r="A10" s="1">
        <v>8.0</v>
      </c>
      <c r="B10" s="6" t="s">
        <v>27</v>
      </c>
      <c r="C10" s="6">
        <v>1.868132903295405</v>
      </c>
      <c r="D10" s="6">
        <v>0.2709763330571792</v>
      </c>
      <c r="E10" s="6">
        <v>561.9494507312775</v>
      </c>
      <c r="F10" s="6">
        <f>E10-E11</f>
        <v>119.9968638</v>
      </c>
      <c r="G10" s="6">
        <f>F10/E10*100</f>
        <v>21.3536758</v>
      </c>
      <c r="K10" s="7">
        <v>28.0</v>
      </c>
      <c r="L10" s="7" t="s">
        <v>7</v>
      </c>
      <c r="M10" s="7" t="s">
        <v>8</v>
      </c>
      <c r="N10" s="7" t="s">
        <v>9</v>
      </c>
      <c r="O10" s="2" t="s">
        <v>10</v>
      </c>
      <c r="P10" s="2" t="s">
        <v>11</v>
      </c>
      <c r="Q10" s="2" t="s">
        <v>12</v>
      </c>
      <c r="R10" s="2" t="s">
        <v>13</v>
      </c>
      <c r="V10" s="8">
        <v>28.0</v>
      </c>
      <c r="W10" s="8" t="s">
        <v>7</v>
      </c>
      <c r="X10" s="8" t="s">
        <v>8</v>
      </c>
      <c r="Y10" s="8" t="s">
        <v>9</v>
      </c>
      <c r="Z10" s="5" t="s">
        <v>10</v>
      </c>
      <c r="AA10" s="5" t="s">
        <v>11</v>
      </c>
      <c r="AB10" s="5" t="s">
        <v>12</v>
      </c>
      <c r="AC10" s="9" t="s">
        <v>13</v>
      </c>
    </row>
    <row r="11">
      <c r="A11" s="1">
        <v>9.0</v>
      </c>
      <c r="B11" s="6" t="s">
        <v>28</v>
      </c>
      <c r="C11" s="6">
        <v>2.02794193870881</v>
      </c>
      <c r="D11" s="6">
        <v>0.2571392992840094</v>
      </c>
      <c r="E11" s="6">
        <v>441.952586889267</v>
      </c>
      <c r="K11" s="2" t="s">
        <v>16</v>
      </c>
      <c r="L11" s="11">
        <v>1.212799068759469</v>
      </c>
      <c r="M11" s="11">
        <v>3.586160561617683</v>
      </c>
      <c r="N11" s="17">
        <v>0.4521702939973158</v>
      </c>
      <c r="O11" s="11">
        <v>-0.9845929259763044</v>
      </c>
      <c r="P11" s="13">
        <v>501.9482741355896</v>
      </c>
      <c r="Q11" s="13">
        <v>391.1388852596283</v>
      </c>
      <c r="R11" s="13">
        <f t="shared" ref="R11:R15" si="8">(P11-Q11)/P11*100</f>
        <v>22.07585813</v>
      </c>
      <c r="S11" s="6" t="b">
        <f t="shared" ref="S11:T11" si="7">N11&lt;Y11</f>
        <v>0</v>
      </c>
      <c r="T11" s="6" t="b">
        <f t="shared" si="7"/>
        <v>0</v>
      </c>
      <c r="V11" s="5" t="s">
        <v>16</v>
      </c>
      <c r="W11" s="11">
        <v>1.783400774002075</v>
      </c>
      <c r="X11" s="11">
        <v>47.06587219238281</v>
      </c>
      <c r="Y11" s="11">
        <v>0.314430296421051</v>
      </c>
      <c r="Z11" s="11">
        <v>-12.89461135864258</v>
      </c>
      <c r="AA11" s="13">
        <v>41.61841154098511</v>
      </c>
      <c r="AB11" s="13">
        <v>41.80644464492798</v>
      </c>
      <c r="AC11" s="13">
        <f>-(AA11-AB11)/AA11*100</f>
        <v>0.4518026926</v>
      </c>
    </row>
    <row r="12">
      <c r="A12" s="1">
        <v>10.0</v>
      </c>
      <c r="B12" s="6" t="s">
        <v>29</v>
      </c>
      <c r="C12" s="18">
        <v>1.212799068759469</v>
      </c>
      <c r="D12" s="18">
        <v>0.4521702939973158</v>
      </c>
      <c r="E12" s="6">
        <v>501.9482741355896</v>
      </c>
      <c r="F12" s="6">
        <f>E12-E13</f>
        <v>110.8093889</v>
      </c>
      <c r="G12" s="6">
        <f>F12/E12*100</f>
        <v>22.07585813</v>
      </c>
      <c r="K12" s="2" t="s">
        <v>18</v>
      </c>
      <c r="L12" s="11">
        <v>1.432464520720875</v>
      </c>
      <c r="M12" s="11">
        <v>4.613867572125266</v>
      </c>
      <c r="N12" s="11">
        <v>0.357764279579415</v>
      </c>
      <c r="O12" s="11">
        <v>-1.341205212123254</v>
      </c>
      <c r="P12" s="13">
        <v>499.3788006305695</v>
      </c>
      <c r="Q12" s="13">
        <v>411.4740214347839</v>
      </c>
      <c r="R12" s="13">
        <f t="shared" si="8"/>
        <v>17.60282557</v>
      </c>
      <c r="S12" s="6" t="b">
        <f t="shared" ref="S12:T12" si="9">N12&lt;Y12</f>
        <v>0</v>
      </c>
      <c r="T12" s="6" t="b">
        <f t="shared" si="9"/>
        <v>0</v>
      </c>
      <c r="V12" s="5" t="s">
        <v>18</v>
      </c>
      <c r="W12" s="11">
        <v>4.829399108886719</v>
      </c>
      <c r="X12" s="11">
        <v>49.66510009765625</v>
      </c>
      <c r="Y12" s="11">
        <v>-0.728018581867218</v>
      </c>
      <c r="Z12" s="11">
        <v>-24.95780754089355</v>
      </c>
      <c r="AA12" s="13">
        <v>31.06906151771545</v>
      </c>
      <c r="AB12" s="13">
        <v>24.60968160629272</v>
      </c>
      <c r="AC12" s="13">
        <f t="shared" ref="AC12:AC15" si="11">(AA12-AB12)/AA12*100</f>
        <v>20.79039274</v>
      </c>
    </row>
    <row r="13">
      <c r="A13" s="1">
        <v>11.0</v>
      </c>
      <c r="B13" s="6" t="s">
        <v>30</v>
      </c>
      <c r="C13" s="6">
        <v>3.586160561617683</v>
      </c>
      <c r="D13" s="6">
        <v>-0.9845929259763044</v>
      </c>
      <c r="E13" s="6">
        <v>391.1388852596283</v>
      </c>
      <c r="K13" s="2" t="s">
        <v>20</v>
      </c>
      <c r="L13" s="11">
        <v>1.776473701000214</v>
      </c>
      <c r="M13" s="11">
        <v>2.049539310090682</v>
      </c>
      <c r="N13" s="11">
        <v>0.283233453245724</v>
      </c>
      <c r="O13" s="11">
        <v>0.1079401658738361</v>
      </c>
      <c r="P13" s="13">
        <v>513.831134557724</v>
      </c>
      <c r="Q13" s="13">
        <v>441.9456100463867</v>
      </c>
      <c r="R13" s="13">
        <f t="shared" si="8"/>
        <v>13.9901068</v>
      </c>
      <c r="S13" s="6" t="b">
        <f t="shared" ref="S13:T13" si="10">N13&lt;Y13</f>
        <v>0</v>
      </c>
      <c r="T13" s="6" t="b">
        <f t="shared" si="10"/>
        <v>0</v>
      </c>
      <c r="V13" s="5" t="s">
        <v>20</v>
      </c>
      <c r="W13" s="11">
        <v>2.131336450576782</v>
      </c>
      <c r="X13" s="11">
        <v>14.96787452697754</v>
      </c>
      <c r="Y13" s="11">
        <v>-0.003648004960268736</v>
      </c>
      <c r="Z13" s="11">
        <v>-8.481907844543457</v>
      </c>
      <c r="AA13" s="13">
        <v>32.8136293888092</v>
      </c>
      <c r="AB13" s="13">
        <v>25.18034815788269</v>
      </c>
      <c r="AC13" s="13">
        <f t="shared" si="11"/>
        <v>23.26253259</v>
      </c>
    </row>
    <row r="14">
      <c r="A14" s="1">
        <v>12.0</v>
      </c>
      <c r="B14" s="6" t="s">
        <v>31</v>
      </c>
      <c r="C14" s="6">
        <v>1.432464520720875</v>
      </c>
      <c r="D14" s="6">
        <v>0.357764279579415</v>
      </c>
      <c r="E14" s="6">
        <v>499.3788006305695</v>
      </c>
      <c r="F14" s="6">
        <f>E14-E15</f>
        <v>87.9047792</v>
      </c>
      <c r="G14" s="6">
        <f>F14/E14*100</f>
        <v>17.60282557</v>
      </c>
      <c r="K14" s="2" t="s">
        <v>22</v>
      </c>
      <c r="L14" s="11">
        <v>1.561363139573265</v>
      </c>
      <c r="M14" s="11">
        <v>1.490526465808644</v>
      </c>
      <c r="N14" s="11">
        <v>0.315895721754607</v>
      </c>
      <c r="O14" s="15">
        <v>0.3351130029734443</v>
      </c>
      <c r="P14" s="13">
        <v>561.9522423744202</v>
      </c>
      <c r="Q14" s="13">
        <v>441.9456508159637</v>
      </c>
      <c r="R14" s="13">
        <f t="shared" si="8"/>
        <v>21.35530077</v>
      </c>
      <c r="S14" s="6" t="b">
        <f t="shared" ref="S14:T14" si="12">N14&lt;Y14</f>
        <v>0</v>
      </c>
      <c r="T14" s="6" t="b">
        <f t="shared" si="12"/>
        <v>0</v>
      </c>
      <c r="V14" s="5" t="s">
        <v>22</v>
      </c>
      <c r="W14" s="11">
        <v>3.170593023300171</v>
      </c>
      <c r="X14" s="11">
        <v>3.707142114639282</v>
      </c>
      <c r="Y14" s="11">
        <v>-0.08544497191905975</v>
      </c>
      <c r="Z14" s="11">
        <v>-1.087552309036255</v>
      </c>
      <c r="AA14" s="13">
        <v>32.81487393379211</v>
      </c>
      <c r="AB14" s="13">
        <v>24.7298755645752</v>
      </c>
      <c r="AC14" s="13">
        <f t="shared" si="11"/>
        <v>24.63821249</v>
      </c>
    </row>
    <row r="15">
      <c r="A15" s="1">
        <v>13.0</v>
      </c>
      <c r="B15" s="6" t="s">
        <v>32</v>
      </c>
      <c r="C15" s="6">
        <v>4.613867572125266</v>
      </c>
      <c r="D15" s="6">
        <v>-1.341205212123254</v>
      </c>
      <c r="E15" s="6">
        <v>411.4740214347839</v>
      </c>
      <c r="K15" s="2" t="s">
        <v>24</v>
      </c>
      <c r="L15" s="11">
        <v>1.343077706940034</v>
      </c>
      <c r="M15" s="11">
        <v>1.548620998859406</v>
      </c>
      <c r="N15" s="11">
        <v>0.3933725602486554</v>
      </c>
      <c r="O15" s="11">
        <v>0.3600925066891839</v>
      </c>
      <c r="P15" s="13">
        <v>561.9562802314758</v>
      </c>
      <c r="Q15" s="13">
        <v>441.9484012126923</v>
      </c>
      <c r="R15" s="13">
        <f t="shared" si="8"/>
        <v>21.35537643</v>
      </c>
      <c r="S15" s="6" t="b">
        <f t="shared" ref="S15:T15" si="13">N15&lt;Y15</f>
        <v>1</v>
      </c>
      <c r="T15" s="6" t="b">
        <f t="shared" si="13"/>
        <v>0</v>
      </c>
      <c r="V15" s="5" t="s">
        <v>24</v>
      </c>
      <c r="W15" s="17">
        <v>1.511424899101257</v>
      </c>
      <c r="X15" s="11">
        <v>2.290097236633301</v>
      </c>
      <c r="Y15" s="17">
        <v>0.4140464961528778</v>
      </c>
      <c r="Z15" s="11">
        <v>-0.3149707019329071</v>
      </c>
      <c r="AA15" s="13">
        <v>32.28177094459534</v>
      </c>
      <c r="AB15" s="13">
        <v>25.35410761833191</v>
      </c>
      <c r="AC15" s="13">
        <f t="shared" si="11"/>
        <v>21.45998538</v>
      </c>
    </row>
    <row r="16">
      <c r="A16" s="1">
        <v>14.0</v>
      </c>
      <c r="B16" s="6" t="s">
        <v>33</v>
      </c>
      <c r="C16" s="6">
        <v>1.776473701000214</v>
      </c>
      <c r="D16" s="6">
        <v>0.283233453245724</v>
      </c>
      <c r="E16" s="6">
        <v>513.831134557724</v>
      </c>
      <c r="F16" s="6">
        <f>E16-E17</f>
        <v>71.88552451</v>
      </c>
      <c r="G16" s="6">
        <f>F16/E16*100</f>
        <v>13.9901068</v>
      </c>
      <c r="V16" s="5"/>
      <c r="W16" s="5"/>
      <c r="X16" s="5"/>
      <c r="Y16" s="5"/>
      <c r="Z16" s="5"/>
      <c r="AA16" s="5"/>
      <c r="AB16" s="5"/>
      <c r="AC16" s="5"/>
    </row>
    <row r="17">
      <c r="A17" s="1">
        <v>15.0</v>
      </c>
      <c r="B17" s="6" t="s">
        <v>34</v>
      </c>
      <c r="C17" s="6">
        <v>2.049539310090682</v>
      </c>
      <c r="D17" s="6">
        <v>0.1079401658738361</v>
      </c>
      <c r="E17" s="6">
        <v>441.9456100463867</v>
      </c>
      <c r="V17" s="5"/>
      <c r="W17" s="5"/>
      <c r="X17" s="4"/>
      <c r="Z17" s="5"/>
      <c r="AA17" s="5"/>
      <c r="AB17" s="5"/>
      <c r="AC17" s="5"/>
    </row>
    <row r="18">
      <c r="A18" s="1">
        <v>16.0</v>
      </c>
      <c r="B18" s="6" t="s">
        <v>35</v>
      </c>
      <c r="C18" s="6">
        <v>1.561363139573265</v>
      </c>
      <c r="D18" s="6">
        <v>0.315895721754607</v>
      </c>
      <c r="E18" s="6">
        <v>561.9522423744202</v>
      </c>
      <c r="F18" s="6">
        <f>E18-E19</f>
        <v>120.0065916</v>
      </c>
      <c r="G18" s="6">
        <f>F18/E18*100</f>
        <v>21.35530077</v>
      </c>
      <c r="V18" s="4"/>
      <c r="W18" s="4"/>
      <c r="Y18" s="4"/>
      <c r="Z18" s="5"/>
      <c r="AA18" s="5"/>
      <c r="AB18" s="5"/>
      <c r="AC18" s="5"/>
    </row>
    <row r="19">
      <c r="A19" s="1">
        <v>17.0</v>
      </c>
      <c r="B19" s="6" t="s">
        <v>36</v>
      </c>
      <c r="C19" s="6">
        <v>1.490526465808644</v>
      </c>
      <c r="D19" s="6">
        <v>0.3351130029734443</v>
      </c>
      <c r="E19" s="6">
        <v>441.9456508159637</v>
      </c>
      <c r="K19" s="2">
        <v>14.0</v>
      </c>
      <c r="V19" s="16">
        <v>14.0</v>
      </c>
      <c r="W19" s="4"/>
      <c r="X19" s="4"/>
      <c r="Y19" s="4"/>
      <c r="Z19" s="5"/>
      <c r="AA19" s="5"/>
      <c r="AB19" s="5"/>
      <c r="AC19" s="5"/>
    </row>
    <row r="20">
      <c r="A20" s="1">
        <v>18.0</v>
      </c>
      <c r="B20" s="6" t="s">
        <v>37</v>
      </c>
      <c r="C20" s="6">
        <v>1.343077706940034</v>
      </c>
      <c r="D20" s="6">
        <v>0.3933725602486554</v>
      </c>
      <c r="E20" s="6">
        <v>561.9562802314758</v>
      </c>
      <c r="F20" s="6">
        <f>E20-E21</f>
        <v>120.007879</v>
      </c>
      <c r="G20" s="6">
        <f>F20/E20*100</f>
        <v>21.35537643</v>
      </c>
      <c r="K20" s="7">
        <v>14.0</v>
      </c>
      <c r="L20" s="7" t="s">
        <v>7</v>
      </c>
      <c r="M20" s="7" t="s">
        <v>8</v>
      </c>
      <c r="N20" s="7" t="s">
        <v>9</v>
      </c>
      <c r="O20" s="2" t="s">
        <v>10</v>
      </c>
      <c r="P20" s="2" t="s">
        <v>11</v>
      </c>
      <c r="Q20" s="2" t="s">
        <v>12</v>
      </c>
      <c r="R20" s="2" t="s">
        <v>13</v>
      </c>
      <c r="V20" s="8">
        <v>14.0</v>
      </c>
      <c r="W20" s="8" t="s">
        <v>7</v>
      </c>
      <c r="X20" s="8" t="s">
        <v>8</v>
      </c>
      <c r="Y20" s="8" t="s">
        <v>9</v>
      </c>
      <c r="Z20" s="5" t="s">
        <v>10</v>
      </c>
      <c r="AA20" s="5" t="s">
        <v>11</v>
      </c>
      <c r="AB20" s="5" t="s">
        <v>12</v>
      </c>
      <c r="AC20" s="9" t="s">
        <v>13</v>
      </c>
    </row>
    <row r="21" ht="15.75" customHeight="1">
      <c r="A21" s="1">
        <v>19.0</v>
      </c>
      <c r="B21" s="6" t="s">
        <v>38</v>
      </c>
      <c r="C21" s="6">
        <v>1.548620998859406</v>
      </c>
      <c r="D21" s="6">
        <v>0.3600925066891839</v>
      </c>
      <c r="E21" s="6">
        <v>441.9484012126923</v>
      </c>
      <c r="K21" s="2" t="s">
        <v>16</v>
      </c>
      <c r="L21" s="11">
        <v>2.857188154669369</v>
      </c>
      <c r="M21" s="11">
        <v>3.195124405271867</v>
      </c>
      <c r="N21" s="11">
        <v>-0.2393364310264587</v>
      </c>
      <c r="O21" s="11">
        <v>-0.5918983124634799</v>
      </c>
      <c r="P21" s="13">
        <v>501.9490652084351</v>
      </c>
      <c r="Q21" s="13">
        <v>441.9445009231567</v>
      </c>
      <c r="R21" s="13">
        <f t="shared" ref="R21:R25" si="15">(P21-Q21)/P21*100</f>
        <v>11.95431338</v>
      </c>
      <c r="S21" s="6" t="b">
        <f t="shared" ref="S21:T21" si="14">N21&lt;Y21</f>
        <v>0</v>
      </c>
      <c r="T21" s="6" t="b">
        <f t="shared" si="14"/>
        <v>0</v>
      </c>
      <c r="U21" s="6" t="b">
        <f t="shared" ref="U21:U25" si="17">Z21&gt;Y21</f>
        <v>0</v>
      </c>
      <c r="V21" s="5" t="s">
        <v>16</v>
      </c>
      <c r="W21" s="11">
        <v>2.547768831253052</v>
      </c>
      <c r="X21" s="11">
        <v>10.12937259674072</v>
      </c>
      <c r="Y21" s="11">
        <v>-0.2878274917602539</v>
      </c>
      <c r="Z21" s="11">
        <v>-5.040410995483398</v>
      </c>
      <c r="AA21" s="13">
        <v>30.42058944702148</v>
      </c>
      <c r="AB21" s="13">
        <v>23.83897614479065</v>
      </c>
      <c r="AC21" s="13">
        <f t="shared" ref="AC21:AC22" si="18">(AA21-AB21)/AA21*100</f>
        <v>21.63539044</v>
      </c>
    </row>
    <row r="22" ht="15.75" customHeight="1">
      <c r="A22" s="1">
        <v>20.0</v>
      </c>
      <c r="B22" s="6" t="s">
        <v>39</v>
      </c>
      <c r="C22" s="6">
        <v>2.857188154669369</v>
      </c>
      <c r="D22" s="6">
        <v>-0.2393364310264587</v>
      </c>
      <c r="E22" s="6">
        <v>501.9490652084351</v>
      </c>
      <c r="F22" s="6">
        <f>E22-E23</f>
        <v>60.00456429</v>
      </c>
      <c r="G22" s="6">
        <f>F22/E22*100</f>
        <v>11.95431338</v>
      </c>
      <c r="K22" s="2" t="s">
        <v>18</v>
      </c>
      <c r="L22" s="11">
        <v>5.353866124854369</v>
      </c>
      <c r="M22" s="11">
        <v>4.799516506054822</v>
      </c>
      <c r="N22" s="11">
        <v>-0.717378160532783</v>
      </c>
      <c r="O22" s="11">
        <v>-1.608893458457554</v>
      </c>
      <c r="P22" s="13">
        <v>483.1527378559113</v>
      </c>
      <c r="Q22" s="13">
        <v>389.7070174217224</v>
      </c>
      <c r="R22" s="13">
        <f t="shared" si="15"/>
        <v>19.34082395</v>
      </c>
      <c r="S22" s="6" t="b">
        <f t="shared" ref="S22:T22" si="16">N22&lt;Y22</f>
        <v>0</v>
      </c>
      <c r="T22" s="6" t="b">
        <f t="shared" si="16"/>
        <v>0</v>
      </c>
      <c r="U22" s="6" t="b">
        <f t="shared" si="17"/>
        <v>0</v>
      </c>
      <c r="V22" s="5" t="s">
        <v>18</v>
      </c>
      <c r="W22" s="11">
        <v>3.212682247161865</v>
      </c>
      <c r="X22" s="11">
        <v>9.351210594177246</v>
      </c>
      <c r="Y22" s="11">
        <v>-0.7383301258087158</v>
      </c>
      <c r="Z22" s="11">
        <v>-1.759113073348999</v>
      </c>
      <c r="AA22" s="13">
        <v>30.27083587646484</v>
      </c>
      <c r="AB22" s="13">
        <v>24.43746018409729</v>
      </c>
      <c r="AC22" s="13">
        <f t="shared" si="18"/>
        <v>19.27061319</v>
      </c>
    </row>
    <row r="23" ht="15.75" customHeight="1">
      <c r="A23" s="1">
        <v>21.0</v>
      </c>
      <c r="B23" s="6" t="s">
        <v>40</v>
      </c>
      <c r="C23" s="6">
        <v>3.195124405271867</v>
      </c>
      <c r="D23" s="6">
        <v>-0.5918983124634799</v>
      </c>
      <c r="E23" s="6">
        <v>441.9445009231567</v>
      </c>
      <c r="K23" s="2" t="s">
        <v>20</v>
      </c>
      <c r="L23" s="11">
        <v>6.353977925637189</v>
      </c>
      <c r="M23" s="11">
        <v>2.981812449062572</v>
      </c>
      <c r="N23" s="11">
        <v>-1.085933050250306</v>
      </c>
      <c r="O23" s="15">
        <v>-0.4632506234680905</v>
      </c>
      <c r="P23" s="13">
        <v>503.6952872276306</v>
      </c>
      <c r="Q23" s="13">
        <v>441.9513294696808</v>
      </c>
      <c r="R23" s="13">
        <f t="shared" si="15"/>
        <v>12.25819644</v>
      </c>
      <c r="S23" s="6" t="b">
        <f t="shared" ref="S23:T23" si="19">N23&lt;Y23</f>
        <v>1</v>
      </c>
      <c r="T23" s="6" t="b">
        <f t="shared" si="19"/>
        <v>0</v>
      </c>
      <c r="U23" s="6" t="b">
        <f t="shared" si="17"/>
        <v>0</v>
      </c>
      <c r="V23" s="5" t="s">
        <v>20</v>
      </c>
      <c r="W23" s="11">
        <v>2.558510541915894</v>
      </c>
      <c r="X23" s="11">
        <v>11.16648101806641</v>
      </c>
      <c r="Y23" s="11">
        <v>-0.1734692454338074</v>
      </c>
      <c r="Z23" s="11">
        <v>-3.480260372161865</v>
      </c>
      <c r="AA23" s="13">
        <v>31.32685375213623</v>
      </c>
      <c r="AB23" s="13">
        <v>41.87497234344482</v>
      </c>
      <c r="AC23" s="13">
        <f>-(AA23-AB23)/AA23*100</f>
        <v>33.6711713</v>
      </c>
    </row>
    <row r="24" ht="15.75" customHeight="1">
      <c r="A24" s="1">
        <v>22.0</v>
      </c>
      <c r="B24" s="6" t="s">
        <v>41</v>
      </c>
      <c r="C24" s="6">
        <v>5.353866124854369</v>
      </c>
      <c r="D24" s="6">
        <v>-0.717378160532783</v>
      </c>
      <c r="E24" s="6">
        <v>483.1527378559113</v>
      </c>
      <c r="F24" s="6">
        <f>E24-E25</f>
        <v>93.44572043</v>
      </c>
      <c r="G24" s="6">
        <f>F24/E24*100</f>
        <v>19.34082395</v>
      </c>
      <c r="K24" s="2" t="s">
        <v>22</v>
      </c>
      <c r="L24" s="11">
        <v>4.144128350650563</v>
      </c>
      <c r="M24" s="11">
        <v>2.442513672744527</v>
      </c>
      <c r="N24" s="11">
        <v>-0.4115183511201073</v>
      </c>
      <c r="O24" s="15">
        <v>-0.07973447398227804</v>
      </c>
      <c r="P24" s="13">
        <v>561.954644203186</v>
      </c>
      <c r="Q24" s="13">
        <v>394.2983117103577</v>
      </c>
      <c r="R24" s="13">
        <f t="shared" si="15"/>
        <v>29.8344954</v>
      </c>
      <c r="S24" s="6" t="b">
        <f t="shared" ref="S24:T24" si="20">N24&lt;Y24</f>
        <v>1</v>
      </c>
      <c r="T24" s="6" t="b">
        <f t="shared" si="20"/>
        <v>0</v>
      </c>
      <c r="U24" s="6" t="b">
        <f t="shared" si="17"/>
        <v>0</v>
      </c>
      <c r="V24" s="5" t="s">
        <v>22</v>
      </c>
      <c r="W24" s="11">
        <v>2.399570465087891</v>
      </c>
      <c r="X24" s="11">
        <v>5.508252143859863</v>
      </c>
      <c r="Y24" s="11">
        <v>-0.1218389347195625</v>
      </c>
      <c r="Z24" s="11">
        <v>-1.352123618125916</v>
      </c>
      <c r="AA24" s="13">
        <v>32.01494956016541</v>
      </c>
      <c r="AB24" s="13">
        <v>24.3913905620575</v>
      </c>
      <c r="AC24" s="13">
        <f t="shared" ref="AC24:AC25" si="22">(AA24-AB24)/AA24*100</f>
        <v>23.8124973</v>
      </c>
    </row>
    <row r="25" ht="15.75" customHeight="1">
      <c r="A25" s="1">
        <v>23.0</v>
      </c>
      <c r="B25" s="6" t="s">
        <v>42</v>
      </c>
      <c r="C25" s="6">
        <v>4.799516506054822</v>
      </c>
      <c r="D25" s="6">
        <v>-1.608893458457554</v>
      </c>
      <c r="E25" s="6">
        <v>389.7070174217224</v>
      </c>
      <c r="K25" s="2" t="s">
        <v>24</v>
      </c>
      <c r="L25" s="11">
        <v>3.908351151382222</v>
      </c>
      <c r="M25" s="11">
        <v>2.379859608762405</v>
      </c>
      <c r="N25" s="11">
        <v>-0.5768603730727645</v>
      </c>
      <c r="O25" s="15">
        <v>-0.06171696063350229</v>
      </c>
      <c r="P25" s="13">
        <v>513.264928817749</v>
      </c>
      <c r="Q25" s="13">
        <v>441.94464635849</v>
      </c>
      <c r="R25" s="13">
        <f t="shared" si="15"/>
        <v>13.89541316</v>
      </c>
      <c r="S25" s="6" t="b">
        <f t="shared" ref="S25:T25" si="21">N25&lt;Y25</f>
        <v>1</v>
      </c>
      <c r="T25" s="6" t="b">
        <f t="shared" si="21"/>
        <v>0</v>
      </c>
      <c r="U25" s="6" t="b">
        <f t="shared" si="17"/>
        <v>0</v>
      </c>
      <c r="V25" s="5" t="s">
        <v>24</v>
      </c>
      <c r="W25" s="11">
        <v>2.281413078308105</v>
      </c>
      <c r="X25" s="11">
        <v>3.212613344192505</v>
      </c>
      <c r="Y25" s="11">
        <v>-0.1481813341379166</v>
      </c>
      <c r="Z25" s="11">
        <v>-0.3553383648395538</v>
      </c>
      <c r="AA25" s="13">
        <v>31.40244817733765</v>
      </c>
      <c r="AB25" s="13">
        <v>25.21999621391296</v>
      </c>
      <c r="AC25" s="13">
        <f t="shared" si="22"/>
        <v>19.68780246</v>
      </c>
    </row>
    <row r="26" ht="15.75" customHeight="1">
      <c r="A26" s="1">
        <v>24.0</v>
      </c>
      <c r="B26" s="6" t="s">
        <v>43</v>
      </c>
      <c r="C26" s="6">
        <v>6.353977925637189</v>
      </c>
      <c r="D26" s="6">
        <v>-1.085933050250306</v>
      </c>
      <c r="E26" s="6">
        <v>503.6952872276306</v>
      </c>
      <c r="F26" s="6">
        <f>E26-E27</f>
        <v>61.74395776</v>
      </c>
      <c r="G26" s="6">
        <f>F26/E26*100</f>
        <v>12.25819644</v>
      </c>
    </row>
    <row r="27" ht="15.75" customHeight="1">
      <c r="A27" s="1">
        <v>25.0</v>
      </c>
      <c r="B27" s="6" t="s">
        <v>44</v>
      </c>
      <c r="C27" s="6">
        <v>2.981812449062572</v>
      </c>
      <c r="D27" s="6">
        <v>-0.4632506234680905</v>
      </c>
      <c r="E27" s="6">
        <v>441.9513294696808</v>
      </c>
    </row>
    <row r="28" ht="15.75" customHeight="1">
      <c r="A28" s="1">
        <v>26.0</v>
      </c>
      <c r="B28" s="6" t="s">
        <v>45</v>
      </c>
      <c r="C28" s="6">
        <v>4.144128350650563</v>
      </c>
      <c r="D28" s="6">
        <v>-0.4115183511201073</v>
      </c>
      <c r="E28" s="6">
        <v>561.954644203186</v>
      </c>
      <c r="F28" s="6">
        <f>E28-E29</f>
        <v>167.6563325</v>
      </c>
      <c r="G28" s="6">
        <f>F28/E28*100</f>
        <v>29.8344954</v>
      </c>
    </row>
    <row r="29" ht="15.75" customHeight="1">
      <c r="A29" s="1">
        <v>27.0</v>
      </c>
      <c r="B29" s="6" t="s">
        <v>46</v>
      </c>
      <c r="C29" s="6">
        <v>2.442513672744527</v>
      </c>
      <c r="D29" s="6">
        <v>-0.07973447398227804</v>
      </c>
      <c r="E29" s="6">
        <v>394.2983117103577</v>
      </c>
    </row>
    <row r="30" ht="15.75" customHeight="1">
      <c r="A30" s="1">
        <v>28.0</v>
      </c>
      <c r="B30" s="6" t="s">
        <v>47</v>
      </c>
      <c r="C30" s="6">
        <v>3.908351151382222</v>
      </c>
      <c r="D30" s="6">
        <v>-0.5768603730727645</v>
      </c>
      <c r="E30" s="6">
        <v>513.264928817749</v>
      </c>
      <c r="F30" s="6">
        <f>E30-E31</f>
        <v>71.32028246</v>
      </c>
      <c r="G30" s="6">
        <f>F30/E30*100</f>
        <v>13.89541316</v>
      </c>
    </row>
    <row r="31" ht="15.75" customHeight="1">
      <c r="A31" s="1">
        <v>29.0</v>
      </c>
      <c r="B31" s="6" t="s">
        <v>48</v>
      </c>
      <c r="C31" s="6">
        <v>2.379859608762405</v>
      </c>
      <c r="D31" s="6">
        <v>-0.06171696063350229</v>
      </c>
      <c r="E31" s="6">
        <v>441.94464635849</v>
      </c>
    </row>
    <row r="32" ht="15.75" customHeight="1">
      <c r="C32" s="6">
        <f>MIN(C2:C31)</f>
        <v>1.212799069</v>
      </c>
      <c r="D32" s="6">
        <f>MAX(D2:D31)</f>
        <v>0.452170294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2022-06-05T09:02:55Z</dcterms:created>
  <dc:creator>openpyxl</dc:creator>
</cp:coreProperties>
</file>