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940" yWindow="280" windowWidth="25600" windowHeight="16060" tabRatio="500" firstSheet="5" activeTab="7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  <sheet name="TimingLanczosParallelization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8" l="1"/>
  <c r="G21" i="8"/>
  <c r="F20" i="8"/>
  <c r="G20" i="8"/>
  <c r="F19" i="8"/>
  <c r="G19" i="8"/>
  <c r="F18" i="8"/>
  <c r="G18" i="8"/>
  <c r="F15" i="8"/>
  <c r="G15" i="8"/>
  <c r="I21" i="8"/>
  <c r="H21" i="8"/>
  <c r="I20" i="8"/>
  <c r="H20" i="8"/>
  <c r="I19" i="8"/>
  <c r="H19" i="8"/>
  <c r="I18" i="8"/>
  <c r="H18" i="8"/>
  <c r="G17" i="8"/>
  <c r="I17" i="8"/>
  <c r="F17" i="8"/>
  <c r="H17" i="8"/>
  <c r="G16" i="8"/>
  <c r="I16" i="8"/>
  <c r="F16" i="8"/>
  <c r="H16" i="8"/>
  <c r="I15" i="8"/>
  <c r="H15" i="8"/>
  <c r="G14" i="8"/>
  <c r="I14" i="8"/>
  <c r="F14" i="8"/>
  <c r="H14" i="8"/>
  <c r="F6" i="8"/>
  <c r="G6" i="8"/>
  <c r="I4" i="8"/>
  <c r="I5" i="8"/>
  <c r="I6" i="8"/>
  <c r="G7" i="8"/>
  <c r="I7" i="8"/>
  <c r="G8" i="8"/>
  <c r="I8" i="8"/>
  <c r="G9" i="8"/>
  <c r="I9" i="8"/>
  <c r="G10" i="8"/>
  <c r="I10" i="8"/>
  <c r="H6" i="8"/>
  <c r="F7" i="8"/>
  <c r="H7" i="8"/>
  <c r="F8" i="8"/>
  <c r="H8" i="8"/>
  <c r="F9" i="8"/>
  <c r="H9" i="8"/>
  <c r="F10" i="8"/>
  <c r="H10" i="8"/>
  <c r="H3" i="8"/>
  <c r="I3" i="8"/>
  <c r="H4" i="8"/>
  <c r="F5" i="8"/>
  <c r="G5" i="8"/>
  <c r="H5" i="8"/>
  <c r="G3" i="8"/>
  <c r="F3" i="8"/>
  <c r="G4" i="8"/>
  <c r="F4" i="8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<sst xmlns="http://schemas.openxmlformats.org/spreadsheetml/2006/main" count="188" uniqueCount="101">
  <si>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</si>
  <si>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</si>
  <si>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</si>
  <si>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</si>
  <si>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</si>
  <si>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</si>
  <si>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</si>
  <si>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</si>
  <si>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</si>
  <si>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</si>
  <si>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</si>
  <si>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</si>
  <si>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</si>
  <si>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</si>
  <si>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</si>
  <si>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</si>
  <si>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</si>
  <si>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</si>
  <si>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</si>
  <si>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</si>
  <si>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</si>
  <si>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</si>
  <si>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</si>
  <si>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</si>
  <si>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</si>
  <si>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</si>
  <si>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</si>
  <si>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</si>
  <si>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</si>
  <si>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</si>
  <si>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</si>
  <si>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</si>
  <si>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</si>
  <si>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</si>
  <si>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</si>
  <si>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</si>
  <si>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</si>
  <si>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</si>
  <si>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</si>
  <si>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</si>
  <si>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</si>
  <si>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</si>
  <si>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</si>
  <si>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</si>
  <si>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</si>
  <si>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</si>
  <si>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</si>
  <si>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</si>
  <si>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</si>
  <si>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</si>
  <si>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</si>
  <si>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</si>
  <si>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</si>
  <si>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</si>
  <si>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</si>
  <si>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</si>
  <si>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</si>
  <si>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</si>
  <si>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</si>
  <si>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</si>
  <si>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</si>
  <si>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</si>
  <si>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</si>
  <si>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</si>
  <si>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</si>
  <si>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</si>
  <si>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</si>
  <si>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</si>
  <si>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</si>
  <si>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</si>
  <si>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</si>
  <si>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</si>
  <si>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</si>
  <si>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</si>
  <si>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</si>
  <si>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</si>
  <si>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</si>
  <si>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</si>
  <si>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</si>
  <si>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</si>
  <si>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</si>
  <si>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</si>
  <si>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</si>
  <si>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None:</t>
  </si>
  <si>
    <t>1st Loop:</t>
  </si>
  <si>
    <t>T1</t>
  </si>
  <si>
    <t>T2</t>
  </si>
  <si>
    <t>T3</t>
  </si>
  <si>
    <t>Avg</t>
  </si>
  <si>
    <t>RSD</t>
  </si>
  <si>
    <t>Std Dev</t>
  </si>
  <si>
    <t>95% CI, T-dist</t>
  </si>
  <si>
    <t>2nd Loop:</t>
  </si>
  <si>
    <t>4th Loop:</t>
  </si>
  <si>
    <t>T4</t>
  </si>
  <si>
    <t>Toby (1000 iterations):</t>
  </si>
  <si>
    <t>Mac (1000 iterations):</t>
  </si>
  <si>
    <t>6th Loop:</t>
  </si>
  <si>
    <t>7th Loop:</t>
  </si>
  <si>
    <t>8th Loop:</t>
  </si>
  <si>
    <t>None (after):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</si>
</sst>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10" fontId="0" fillId="0" borderId="0" xfId="0" applyNumberFormat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Lanczos Loop Parallelization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TimingLanczosParallelization!$I$14:$I$21</c:f>
                <c:numCache>
                  <c:formatCode>General</c:formatCode>
                  <c:ptCount val="8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</c:numCache>
              </c:numRef>
            </c:plus>
            <c:minus>
              <c:numRef>
                <c:f>TimingLanczosParallelization!$I$14:$I$21</c:f>
                <c:numCache>
                  <c:formatCode>General</c:formatCode>
                  <c:ptCount val="8"/>
                  <c:pt idx="0">
                    <c:v>0.0417070485706302</c:v>
                  </c:pt>
                  <c:pt idx="1">
                    <c:v>0.15960095137594</c:v>
                  </c:pt>
                  <c:pt idx="2">
                    <c:v>0.115092669407768</c:v>
                  </c:pt>
                  <c:pt idx="3">
                    <c:v>0.0480253361511355</c:v>
                  </c:pt>
                  <c:pt idx="4">
                    <c:v>0.00912933227292609</c:v>
                  </c:pt>
                  <c:pt idx="5">
                    <c:v>0.0549375410519272</c:v>
                  </c:pt>
                  <c:pt idx="6">
                    <c:v>0.124112005810021</c:v>
                  </c:pt>
                  <c:pt idx="7">
                    <c:v>0.0259357984507788</c:v>
                  </c:pt>
                </c:numCache>
              </c:numRef>
            </c:minus>
          </c:errBars>
          <c:cat>
            <c:strRef>
              <c:f>TimingLanczosParallelization!$A$14:$A$21</c:f>
              <c:strCache>
                <c:ptCount val="8"/>
                <c:pt idx="0">
                  <c:v>None:</c:v>
                </c:pt>
                <c:pt idx="1">
                  <c:v>1st Loop:</c:v>
                </c:pt>
                <c:pt idx="2">
                  <c:v>2nd Loop:</c:v>
                </c:pt>
                <c:pt idx="3">
                  <c:v>4th Loop:</c:v>
                </c:pt>
                <c:pt idx="4">
                  <c:v>6th Loop:</c:v>
                </c:pt>
                <c:pt idx="5">
                  <c:v>7th Loop:</c:v>
                </c:pt>
                <c:pt idx="6">
                  <c:v>8th Loop:</c:v>
                </c:pt>
                <c:pt idx="7">
                  <c:v>None (after):</c:v>
                </c:pt>
              </c:strCache>
            </c:strRef>
          </c:cat>
          <c:val>
            <c:numRef>
              <c:f>TimingLanczosParallelization!$F$14:$F$21</c:f>
              <c:numCache>
                <c:formatCode>0.000</c:formatCode>
                <c:ptCount val="8"/>
                <c:pt idx="0">
                  <c:v>5.871</c:v>
                </c:pt>
                <c:pt idx="1">
                  <c:v>6.02125</c:v>
                </c:pt>
                <c:pt idx="2">
                  <c:v>5.99875</c:v>
                </c:pt>
                <c:pt idx="3">
                  <c:v>5.90975</c:v>
                </c:pt>
                <c:pt idx="4">
                  <c:v>5.893750000000001</c:v>
                </c:pt>
                <c:pt idx="5">
                  <c:v>5.96</c:v>
                </c:pt>
                <c:pt idx="6">
                  <c:v>5.9785</c:v>
                </c:pt>
                <c:pt idx="7">
                  <c:v>5.9125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19670776"/>
        <c:axId val="571390920"/>
      </c:barChart>
      <c:catAx>
        <c:axId val="51967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390920"/>
        <c:crosses val="autoZero"/>
        <c:auto val="1"/>
        <c:lblAlgn val="ctr"/>
        <c:lblOffset val="100"/>
        <c:noMultiLvlLbl val="0"/>
      </c:catAx>
      <c:valAx>
        <c:axId val="571390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1967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9</xdr:row>
      <xdr:rowOff>50800</xdr:rowOff>
    </xdr:from>
    <xdr:to>
      <xdr:col>18</xdr:col>
      <xdr:colOff>685800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1" t="s">
        <v>47</v>
      </c>
      <c r="M1" s="11"/>
      <c r="N1" s="11"/>
      <c r="O1" s="11"/>
      <c r="P1" s="11"/>
      <c r="Q1" s="11"/>
      <c r="R1" s="11"/>
      <c r="S1" s="11"/>
    </row>
    <row r="2" spans="1:19">
      <c r="D2" s="11" t="s">
        <v>48</v>
      </c>
      <c r="E2" s="11"/>
      <c r="F2" s="11"/>
      <c r="G2" s="11"/>
      <c r="H2" s="11"/>
      <c r="I2" s="11"/>
      <c r="J2" s="11"/>
      <c r="K2" s="11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2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showRuler="0" workbookViewId="0">
      <selection activeCell="A15" sqref="A15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showRuler="0" workbookViewId="0">
      <selection activeCell="F21" sqref="F21"/>
    </sheetView>
  </sheetViews>
  <sheetFormatPr baseColWidth="10" defaultRowHeight="15" x14ac:dyDescent="0"/>
  <sheetData>
    <row r="1" spans="1:9">
      <c r="A1" t="s">
        <v>95</v>
      </c>
    </row>
    <row r="2" spans="1:9">
      <c r="B2" t="s">
        <v>85</v>
      </c>
      <c r="C2" t="s">
        <v>86</v>
      </c>
      <c r="D2" t="s">
        <v>87</v>
      </c>
      <c r="E2" t="s">
        <v>94</v>
      </c>
      <c r="F2" t="s">
        <v>88</v>
      </c>
      <c r="G2" t="s">
        <v>90</v>
      </c>
      <c r="H2" t="s">
        <v>89</v>
      </c>
      <c r="I2" t="s">
        <v>91</v>
      </c>
    </row>
    <row r="3" spans="1:9">
      <c r="A3" t="s">
        <v>83</v>
      </c>
      <c r="B3" s="13">
        <v>7.5880000000000001</v>
      </c>
      <c r="C3" s="13">
        <v>6.3140000000000001</v>
      </c>
      <c r="D3">
        <v>6.2160000000000002</v>
      </c>
      <c r="F3" s="13">
        <f>AVERAGE(B3:D3)</f>
        <v>6.7060000000000004</v>
      </c>
      <c r="G3" s="13">
        <f>STDEV(B3:D3)</f>
        <v>0.76540446823885211</v>
      </c>
      <c r="H3" s="14">
        <f t="shared" ref="H3:H4" si="0">G3/F3</f>
        <v>0.11413726039947093</v>
      </c>
      <c r="I3">
        <f t="shared" ref="I3:I10" si="1">_xlfn.T.INV.2T(0.05, COUNT(B3:E3)-1)*G3/SQRT(COUNT(B3:E3))</f>
        <v>1.9013701042943409</v>
      </c>
    </row>
    <row r="4" spans="1:9">
      <c r="A4" t="s">
        <v>84</v>
      </c>
      <c r="B4" s="13">
        <v>8.0449999999999999</v>
      </c>
      <c r="C4" s="13">
        <v>10.086</v>
      </c>
      <c r="D4" s="13">
        <v>9.3800000000000008</v>
      </c>
      <c r="E4" s="13"/>
      <c r="F4" s="13">
        <f>AVERAGE(B4:D4)</f>
        <v>9.1703333333333337</v>
      </c>
      <c r="G4" s="13">
        <f>STDEV(B4:D4)</f>
        <v>1.0365280185954135</v>
      </c>
      <c r="H4" s="14">
        <f t="shared" si="0"/>
        <v>0.11303057161812513</v>
      </c>
      <c r="I4">
        <f t="shared" si="1"/>
        <v>2.574878340278715</v>
      </c>
    </row>
    <row r="5" spans="1:9">
      <c r="A5" t="s">
        <v>92</v>
      </c>
      <c r="B5">
        <v>7.3360000000000003</v>
      </c>
      <c r="C5">
        <v>7.7709999999999999</v>
      </c>
      <c r="D5">
        <v>6.6289999999999996</v>
      </c>
      <c r="E5">
        <v>8.3059999999999992</v>
      </c>
      <c r="F5" s="13">
        <f>AVERAGE(B5:E5)</f>
        <v>7.5104999999999986</v>
      </c>
      <c r="G5" s="13">
        <f>STDEV(B5:E5)</f>
        <v>0.70903055881487442</v>
      </c>
      <c r="H5" s="14">
        <f t="shared" ref="H5:H7" si="2">G5/F5</f>
        <v>9.4405240505275892E-2</v>
      </c>
      <c r="I5">
        <f t="shared" si="1"/>
        <v>1.1282258411168204</v>
      </c>
    </row>
    <row r="6" spans="1:9">
      <c r="A6" t="s">
        <v>93</v>
      </c>
      <c r="B6">
        <v>6.6529999999999996</v>
      </c>
      <c r="C6">
        <v>6.8810000000000002</v>
      </c>
      <c r="D6">
        <v>9.1470000000000002</v>
      </c>
      <c r="E6">
        <v>5.3940000000000001</v>
      </c>
      <c r="F6" s="13">
        <f>AVERAGE(B6:E6)</f>
        <v>7.0187499999999989</v>
      </c>
      <c r="G6" s="13">
        <f>STDEV(B6:E6)</f>
        <v>1.5622642488815248</v>
      </c>
      <c r="H6" s="14">
        <f t="shared" si="2"/>
        <v>0.22258439877207836</v>
      </c>
      <c r="I6">
        <f t="shared" si="1"/>
        <v>2.485911043364919</v>
      </c>
    </row>
    <row r="7" spans="1:9">
      <c r="F7" s="13" t="e">
        <f t="shared" ref="F7:F10" si="3">AVERAGE(B7:D7)</f>
        <v>#DIV/0!</v>
      </c>
      <c r="G7" s="13" t="e">
        <f t="shared" ref="G7:G10" si="4">STDEV(B7:D7)</f>
        <v>#DIV/0!</v>
      </c>
      <c r="H7" s="14" t="e">
        <f t="shared" si="2"/>
        <v>#DIV/0!</v>
      </c>
      <c r="I7" t="e">
        <f t="shared" si="1"/>
        <v>#NUM!</v>
      </c>
    </row>
    <row r="8" spans="1:9">
      <c r="F8" s="13" t="e">
        <f t="shared" si="3"/>
        <v>#DIV/0!</v>
      </c>
      <c r="G8" s="13" t="e">
        <f t="shared" si="4"/>
        <v>#DIV/0!</v>
      </c>
      <c r="H8" s="14" t="e">
        <f t="shared" ref="H8:H10" si="5">G8/F8</f>
        <v>#DIV/0!</v>
      </c>
      <c r="I8" t="e">
        <f t="shared" si="1"/>
        <v>#NUM!</v>
      </c>
    </row>
    <row r="9" spans="1:9">
      <c r="F9" s="13" t="e">
        <f t="shared" si="3"/>
        <v>#DIV/0!</v>
      </c>
      <c r="G9" s="13" t="e">
        <f t="shared" si="4"/>
        <v>#DIV/0!</v>
      </c>
      <c r="H9" s="14" t="e">
        <f t="shared" si="5"/>
        <v>#DIV/0!</v>
      </c>
      <c r="I9" t="e">
        <f t="shared" si="1"/>
        <v>#NUM!</v>
      </c>
    </row>
    <row r="10" spans="1:9">
      <c r="F10" s="13" t="e">
        <f t="shared" si="3"/>
        <v>#DIV/0!</v>
      </c>
      <c r="G10" s="13" t="e">
        <f t="shared" si="4"/>
        <v>#DIV/0!</v>
      </c>
      <c r="H10" s="14" t="e">
        <f t="shared" si="5"/>
        <v>#DIV/0!</v>
      </c>
      <c r="I10" t="e">
        <f t="shared" si="1"/>
        <v>#NUM!</v>
      </c>
    </row>
    <row r="12" spans="1:9">
      <c r="A12" t="s">
        <v>96</v>
      </c>
    </row>
    <row r="13" spans="1:9">
      <c r="B13" t="s">
        <v>85</v>
      </c>
      <c r="C13" t="s">
        <v>86</v>
      </c>
      <c r="D13" t="s">
        <v>87</v>
      </c>
      <c r="E13" t="s">
        <v>94</v>
      </c>
      <c r="F13" t="s">
        <v>88</v>
      </c>
      <c r="G13" t="s">
        <v>90</v>
      </c>
      <c r="H13" t="s">
        <v>89</v>
      </c>
      <c r="I13" t="s">
        <v>91</v>
      </c>
    </row>
    <row r="14" spans="1:9">
      <c r="A14" t="s">
        <v>83</v>
      </c>
      <c r="B14" s="13">
        <v>5.8490000000000002</v>
      </c>
      <c r="C14" s="13">
        <v>5.9</v>
      </c>
      <c r="D14" s="13">
        <v>5.8639999999999999</v>
      </c>
      <c r="E14" s="13">
        <v>5.8470000000000004</v>
      </c>
      <c r="F14" s="13">
        <f>AVERAGE(B14:D14)</f>
        <v>5.8709999999999996</v>
      </c>
      <c r="G14" s="13">
        <f>STDEV(B14:D14)</f>
        <v>2.6210684844162443E-2</v>
      </c>
      <c r="H14" s="14">
        <f t="shared" ref="H14:H21" si="6">G14/F14</f>
        <v>4.4644327787706425E-3</v>
      </c>
      <c r="I14">
        <f t="shared" ref="I14:I21" si="7">_xlfn.T.INV.2T(0.05, COUNT(B14:E14)-1)*G14/SQRT(COUNT(B14:E14))</f>
        <v>4.1707048570630241E-2</v>
      </c>
    </row>
    <row r="15" spans="1:9">
      <c r="A15" t="s">
        <v>84</v>
      </c>
      <c r="B15" s="13">
        <v>6.1559999999999997</v>
      </c>
      <c r="C15" s="13">
        <v>6.0369999999999999</v>
      </c>
      <c r="D15" s="13">
        <v>5.931</v>
      </c>
      <c r="E15" s="13">
        <v>5.9610000000000003</v>
      </c>
      <c r="F15" s="13">
        <f>AVERAGE(B15:E15)</f>
        <v>6.0212500000000002</v>
      </c>
      <c r="G15" s="13">
        <f>STDEV(B15:E15)</f>
        <v>0.1003007976040069</v>
      </c>
      <c r="H15" s="14">
        <f t="shared" si="6"/>
        <v>1.6657803214283895E-2</v>
      </c>
      <c r="I15">
        <f t="shared" si="7"/>
        <v>0.15960095137594044</v>
      </c>
    </row>
    <row r="16" spans="1:9">
      <c r="A16" t="s">
        <v>92</v>
      </c>
      <c r="B16" s="13">
        <v>5.8979999999999997</v>
      </c>
      <c r="C16" s="13">
        <v>6.0620000000000003</v>
      </c>
      <c r="D16" s="13">
        <v>5.9969999999999999</v>
      </c>
      <c r="E16" s="13">
        <v>6.0380000000000003</v>
      </c>
      <c r="F16" s="13">
        <f>AVERAGE(B16:E16)</f>
        <v>5.9987500000000002</v>
      </c>
      <c r="G16" s="13">
        <f>STDEV(B16:E16)</f>
        <v>7.2329685007840122E-2</v>
      </c>
      <c r="H16" s="14">
        <f t="shared" si="6"/>
        <v>1.2057459472030026E-2</v>
      </c>
      <c r="I16">
        <f t="shared" si="7"/>
        <v>0.11509266940776765</v>
      </c>
    </row>
    <row r="17" spans="1:9">
      <c r="A17" t="s">
        <v>93</v>
      </c>
      <c r="B17" s="13">
        <v>5.95</v>
      </c>
      <c r="C17" s="13">
        <v>5.915</v>
      </c>
      <c r="D17" s="13">
        <v>5.8920000000000003</v>
      </c>
      <c r="E17" s="13">
        <v>5.8819999999999997</v>
      </c>
      <c r="F17" s="13">
        <f>AVERAGE(B17:E17)</f>
        <v>5.9097500000000007</v>
      </c>
      <c r="G17" s="13">
        <f>STDEV(B17:E17)</f>
        <v>3.018139603574814E-2</v>
      </c>
      <c r="H17" s="14">
        <f t="shared" si="6"/>
        <v>5.1070512349504016E-3</v>
      </c>
      <c r="I17">
        <f t="shared" si="7"/>
        <v>4.8025336151135523E-2</v>
      </c>
    </row>
    <row r="18" spans="1:9">
      <c r="A18" t="s">
        <v>97</v>
      </c>
      <c r="B18" s="13">
        <v>5.891</v>
      </c>
      <c r="C18" s="13">
        <v>5.8890000000000002</v>
      </c>
      <c r="D18" s="13">
        <v>5.8929999999999998</v>
      </c>
      <c r="E18" s="13">
        <v>5.9020000000000001</v>
      </c>
      <c r="F18" s="13">
        <f>AVERAGE(B18:E18)</f>
        <v>5.8937500000000007</v>
      </c>
      <c r="G18" s="13">
        <f>STDEV(B18:E18)</f>
        <v>5.7373048260195084E-3</v>
      </c>
      <c r="H18" s="14">
        <f t="shared" si="6"/>
        <v>9.7345574990786977E-4</v>
      </c>
      <c r="I18">
        <f t="shared" si="7"/>
        <v>9.1293322729260884E-3</v>
      </c>
    </row>
    <row r="19" spans="1:9">
      <c r="A19" t="s">
        <v>98</v>
      </c>
      <c r="B19" s="13">
        <v>5.9820000000000002</v>
      </c>
      <c r="C19" s="13">
        <v>5.9880000000000004</v>
      </c>
      <c r="D19" s="13">
        <v>5.9580000000000002</v>
      </c>
      <c r="E19" s="13">
        <v>5.9119999999999999</v>
      </c>
      <c r="F19" s="13">
        <f>AVERAGE(B19:E19)</f>
        <v>5.96</v>
      </c>
      <c r="G19" s="13">
        <f>STDEV(B19:E19)</f>
        <v>3.4525353003264328E-2</v>
      </c>
      <c r="H19" s="14">
        <f t="shared" si="6"/>
        <v>5.7928444636349543E-3</v>
      </c>
      <c r="I19">
        <f t="shared" si="7"/>
        <v>5.4937541051927184E-2</v>
      </c>
    </row>
    <row r="20" spans="1:9">
      <c r="A20" t="s">
        <v>99</v>
      </c>
      <c r="B20" s="13">
        <v>5.984</v>
      </c>
      <c r="C20" s="13">
        <v>5.952</v>
      </c>
      <c r="D20" s="13">
        <v>5.8959999999999999</v>
      </c>
      <c r="E20" s="13">
        <v>6.0819999999999999</v>
      </c>
      <c r="F20" s="13">
        <f>AVERAGE(B20:E20)</f>
        <v>5.9785000000000004</v>
      </c>
      <c r="G20" s="13">
        <f>STDEV(B20:E20)</f>
        <v>7.7997863218595045E-2</v>
      </c>
      <c r="H20" s="14">
        <f t="shared" si="6"/>
        <v>1.3046393446281683E-2</v>
      </c>
      <c r="I20">
        <f t="shared" si="7"/>
        <v>0.12411200581002095</v>
      </c>
    </row>
    <row r="21" spans="1:9">
      <c r="A21" t="s">
        <v>100</v>
      </c>
      <c r="B21" s="13">
        <v>5.931</v>
      </c>
      <c r="C21" s="13">
        <v>5.92</v>
      </c>
      <c r="D21" s="13">
        <v>5.8940000000000001</v>
      </c>
      <c r="E21" s="13">
        <v>5.9050000000000002</v>
      </c>
      <c r="F21" s="13">
        <f>AVERAGE(B21:E21)</f>
        <v>5.9124999999999996</v>
      </c>
      <c r="G21" s="13">
        <f>STDEV(B21:E21)</f>
        <v>1.6299284237863455E-2</v>
      </c>
      <c r="H21" s="14">
        <f t="shared" si="6"/>
        <v>2.7567499768056587E-3</v>
      </c>
      <c r="I21">
        <f t="shared" si="7"/>
        <v>2.5935798450778775E-2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  <vt:lpstr>TimingLanczosParallelization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2013-07-23T00:55:10Z</dcterms:modified>
</cp:coreProperties>
</file>