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tcarter/Desktop/Analysis Project/Crowdfunding Project/"/>
    </mc:Choice>
  </mc:AlternateContent>
  <xr:revisionPtr revIDLastSave="0" documentId="13_ncr:1_{3BF06F1F-7FB0-D645-9FC6-01CE5398165E}" xr6:coauthVersionLast="47" xr6:coauthVersionMax="47" xr10:uidLastSave="{00000000-0000-0000-0000-000000000000}"/>
  <bookViews>
    <workbookView xWindow="0" yWindow="0" windowWidth="28800" windowHeight="16780" activeTab="6" xr2:uid="{00000000-000D-0000-FFFF-FFFF00000000}"/>
  </bookViews>
  <sheets>
    <sheet name="Sheet2" sheetId="3" r:id="rId1"/>
    <sheet name="Descriptive Statistics" sheetId="9" r:id="rId2"/>
    <sheet name="Category Statistics" sheetId="4" r:id="rId3"/>
    <sheet name="Subcategory Statistics" sheetId="5" r:id="rId4"/>
    <sheet name="Outcomes Based on Launch Date" sheetId="6" r:id="rId5"/>
    <sheet name="Box Chart GB" sheetId="10" r:id="rId6"/>
    <sheet name="Kickstarter" sheetId="1" r:id="rId7"/>
    <sheet name="Failed US Kickstarters" sheetId="8" r:id="rId8"/>
    <sheet name="Successful US Kickstarters" sheetId="7" r:id="rId9"/>
    <sheet name="Edinburgh Research" sheetId="2" r:id="rId10"/>
  </sheets>
  <definedNames>
    <definedName name="_xlnm._FilterDatabase" localSheetId="6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9" l="1"/>
  <c r="C15" i="9"/>
  <c r="C6" i="9"/>
  <c r="C5" i="9"/>
  <c r="C14" i="9"/>
  <c r="C4" i="9"/>
  <c r="B17" i="9"/>
  <c r="B16" i="9"/>
  <c r="B6" i="9"/>
  <c r="B15" i="9"/>
  <c r="B5" i="9"/>
  <c r="B14" i="9"/>
  <c r="B4" i="9"/>
  <c r="C12" i="9"/>
  <c r="B12" i="9"/>
  <c r="C13" i="9"/>
  <c r="B13" i="9"/>
  <c r="B3" i="9"/>
  <c r="B2" i="9"/>
  <c r="C3" i="9"/>
  <c r="C2" i="9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7" i="9" l="1"/>
  <c r="C7" i="9"/>
  <c r="B7" i="9"/>
</calcChain>
</file>

<file path=xl/sharedStrings.xml><?xml version="1.0" encoding="utf-8"?>
<sst xmlns="http://schemas.openxmlformats.org/spreadsheetml/2006/main" count="38335" uniqueCount="8390">
  <si>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</si>
  <si>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</si>
  <si>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</si>
  <si>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</si>
  <si>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</si>
  <si>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</si>
  <si>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</si>
  <si>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</si>
  <si>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</si>
  <si>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</si>
  <si>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</si>
  <si>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</si>
  <si>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</si>
  <si>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</si>
  <si>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</si>
  <si>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</si>
  <si>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</si>
  <si>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</si>
  <si>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</si>
  <si>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</si>
  <si>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</si>
  <si>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</si>
  <si>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</si>
  <si>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</si>
  <si>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</si>
  <si>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</si>
  <si>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</si>
  <si>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</si>
  <si>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</si>
  <si>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</si>
  <si>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</si>
  <si>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</si>
  <si>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</si>
  <si>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</si>
  <si>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</si>
  <si>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</si>
  <si>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</si>
  <si>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</si>
  <si>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</si>
  <si>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</si>
  <si>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</si>
  <si>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</si>
  <si>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</si>
  <si>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</si>
  <si>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</si>
  <si>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</si>
  <si>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</si>
  <si>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</si>
  <si>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</si>
  <si>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</si>
  <si>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</si>
  <si>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</si>
  <si>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</si>
  <si>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</si>
  <si>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</si>
  <si>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</si>
  <si>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</si>
  <si>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</si>
  <si>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</si>
  <si>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</si>
  <si>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</si>
  <si>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</si>
  <si>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</si>
  <si>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</si>
  <si>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</si>
  <si>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</si>
  <si>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</si>
  <si>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</si>
  <si>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</si>
  <si>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</si>
  <si>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</si>
  <si>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</si>
  <si>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</si>
  <si>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</si>
  <si>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</si>
  <si>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</si>
  <si>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</si>
  <si>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</si>
  <si>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</si>
  <si>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</si>
  <si>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</si>
  <si>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</si>
  <si>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</si>
  <si>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</si>
  <si>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</si>
  <si>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</si>
  <si>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</si>
  <si>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</si>
  <si>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</si>
  <si>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</si>
  <si>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</si>
  <si>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</si>
  <si>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</si>
  <si>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</si>
  <si>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</si>
  <si>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</si>
  <si>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</si>
  <si>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</si>
  <si>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</si>
  <si>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</si>
  <si>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</si>
  <si>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</si>
  <si>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</si>
  <si>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</si>
  <si>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</si>
  <si>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</si>
  <si>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</si>
  <si>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</si>
  <si>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</si>
  <si>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</si>
  <si>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</si>
  <si>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</si>
  <si>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</si>
  <si>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</si>
  <si>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</si>
  <si>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</si>
  <si>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</si>
  <si>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</si>
  <si>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</si>
  <si>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</si>
  <si>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</si>
  <si>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</si>
  <si>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</si>
  <si>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</si>
  <si>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</si>
  <si>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</si>
  <si>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</si>
  <si>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</si>
  <si>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</si>
  <si>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</si>
  <si>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</si>
  <si>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</si>
  <si>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</si>
  <si>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</si>
  <si>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</si>
  <si>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</si>
  <si>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</si>
  <si>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</si>
  <si>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</si>
  <si>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</si>
  <si>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</si>
  <si>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</si>
  <si>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</si>
  <si>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</si>
  <si>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</si>
  <si>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</si>
  <si>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</si>
  <si>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</si>
  <si>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</si>
  <si>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</si>
  <si>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</si>
  <si>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</si>
  <si>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</si>
  <si>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</si>
  <si>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</si>
  <si>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</si>
  <si>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</si>
  <si>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</si>
  <si>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</si>
  <si>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</si>
  <si>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</si>
  <si>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</si>
  <si>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</si>
  <si>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</si>
  <si>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</si>
  <si>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</si>
  <si>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</si>
  <si>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</si>
  <si>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</si>
  <si>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</si>
  <si>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</si>
  <si>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</si>
  <si>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</si>
  <si>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</si>
  <si>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</si>
  <si>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</si>
  <si>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</si>
  <si>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</si>
  <si>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</si>
  <si>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</si>
  <si>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</si>
  <si>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</si>
  <si>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</si>
  <si>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</si>
  <si>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</si>
  <si>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</si>
  <si>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</si>
  <si>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</si>
  <si>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</si>
  <si>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</si>
  <si>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</si>
  <si>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</si>
  <si>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</si>
  <si>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</si>
  <si>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</si>
  <si>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</si>
  <si>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</si>
  <si>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</si>
  <si>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</si>
  <si>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</si>
  <si>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</si>
  <si>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</si>
  <si>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</si>
  <si>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</si>
  <si>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</si>
  <si>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</si>
  <si>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</si>
  <si>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</si>
  <si>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</si>
  <si>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</si>
  <si>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</si>
  <si>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</si>
  <si>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</si>
  <si>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</si>
  <si>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</si>
  <si>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</si>
  <si>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</si>
  <si>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</si>
  <si>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</si>
  <si>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</si>
  <si>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</si>
  <si>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</si>
  <si>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</si>
  <si>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</si>
  <si>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</si>
  <si>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</si>
  <si>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</si>
  <si>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</si>
  <si>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</si>
  <si>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</si>
  <si>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</si>
  <si>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</si>
  <si>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</si>
  <si>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</si>
  <si>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</si>
  <si>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</si>
  <si>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</si>
  <si>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</si>
  <si>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</si>
  <si>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</si>
  <si>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</si>
  <si>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</si>
  <si>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</si>
  <si>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</si>
  <si>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</si>
  <si>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</si>
  <si>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</si>
  <si>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</si>
  <si>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</si>
  <si>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</si>
  <si>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</si>
  <si>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</si>
  <si>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</si>
  <si>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</si>
  <si>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</si>
  <si>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</si>
  <si>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</si>
  <si>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</si>
  <si>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</si>
  <si>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</si>
  <si>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</si>
  <si>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</si>
  <si>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</si>
  <si>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</si>
  <si>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</si>
  <si>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</si>
  <si>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</si>
  <si>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</si>
  <si>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</si>
  <si>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</si>
  <si>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</si>
  <si>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</si>
  <si>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</si>
  <si>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</si>
  <si>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</si>
  <si>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</si>
  <si>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</si>
  <si>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</si>
  <si>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</si>
  <si>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</si>
  <si>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</si>
  <si>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</si>
  <si>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</si>
  <si>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</si>
  <si>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</si>
  <si>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</si>
  <si>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</si>
  <si>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</si>
  <si>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</si>
  <si>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</si>
  <si>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</si>
  <si>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</si>
  <si>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</si>
  <si>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</si>
  <si>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</si>
  <si>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</si>
  <si>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</si>
  <si>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</si>
  <si>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</si>
  <si>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</si>
  <si>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</si>
  <si>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</si>
  <si>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</si>
  <si>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</si>
  <si>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</si>
  <si>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</si>
  <si>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</si>
  <si>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</si>
  <si>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</si>
  <si>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</si>
  <si>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</si>
  <si>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</si>
  <si>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</si>
  <si>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</si>
  <si>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</si>
  <si>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</si>
  <si>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</si>
  <si>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</si>
  <si>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</si>
  <si>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</si>
  <si>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</si>
  <si>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</si>
  <si>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</si>
  <si>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</si>
  <si>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</si>
  <si>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</si>
  <si>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</si>
  <si>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</si>
  <si>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</si>
  <si>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</si>
  <si>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</si>
  <si>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</si>
  <si>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</si>
  <si>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</si>
  <si>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</si>
  <si>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</si>
  <si>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</si>
  <si>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</si>
  <si>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</si>
  <si>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</si>
  <si>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</si>
  <si>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</si>
  <si>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</si>
  <si>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</si>
  <si>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</si>
  <si>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</si>
  <si>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</si>
  <si>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</si>
  <si>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</si>
  <si>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</si>
  <si>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</si>
  <si>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</si>
  <si>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</si>
  <si>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</si>
  <si>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</si>
  <si>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</si>
  <si>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</si>
  <si>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</si>
  <si>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</si>
  <si>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</si>
  <si>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</si>
  <si>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</si>
  <si>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</si>
  <si>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</si>
  <si>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</si>
  <si>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</si>
  <si>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</si>
  <si>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</si>
  <si>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</si>
  <si>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</si>
  <si>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</si>
  <si>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</si>
  <si>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</si>
  <si>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</si>
  <si>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</si>
  <si>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</si>
  <si>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</si>
  <si>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</si>
  <si>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</si>
  <si>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</si>
  <si>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</si>
  <si>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</si>
  <si>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</si>
  <si>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</si>
  <si>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</si>
  <si>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</si>
  <si>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</si>
  <si>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</si>
  <si>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</si>
  <si>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</si>
  <si>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</si>
  <si>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</si>
  <si>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</si>
  <si>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</si>
  <si>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</si>
  <si>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</si>
  <si>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</si>
  <si>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</si>
  <si>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</si>
  <si>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</si>
  <si>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</si>
  <si>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</si>
  <si>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</si>
  <si>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</si>
  <si>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</si>
  <si>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</si>
  <si>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</si>
  <si>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</si>
  <si>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</si>
  <si>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</si>
  <si>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</si>
  <si>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</si>
  <si>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</si>
  <si>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</si>
  <si>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</si>
  <si>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</si>
  <si>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</si>
  <si>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</si>
  <si>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</si>
  <si>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</si>
  <si>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</si>
  <si>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</si>
  <si>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</si>
  <si>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</si>
  <si>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</si>
  <si>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</si>
  <si>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</si>
  <si>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</si>
  <si>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</si>
  <si>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</si>
  <si>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</si>
  <si>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</si>
  <si>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</si>
  <si>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</si>
  <si>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</si>
  <si>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</si>
  <si>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</si>
  <si>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</si>
  <si>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</si>
  <si>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</si>
  <si>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</si>
  <si>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</si>
  <si>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</si>
  <si>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</si>
  <si>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</si>
  <si>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</si>
  <si>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</si>
  <si>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</si>
  <si>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</si>
  <si>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</si>
  <si>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</si>
  <si>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</si>
  <si>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</si>
  <si>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</si>
  <si>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</si>
  <si>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</si>
  <si>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</si>
  <si>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</si>
  <si>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</si>
  <si>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</si>
  <si>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</si>
  <si>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</si>
  <si>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</si>
  <si>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</si>
  <si>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</si>
  <si>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</si>
  <si>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</si>
  <si>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</si>
  <si>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</si>
  <si>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</si>
  <si>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</si>
  <si>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</si>
  <si>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</si>
  <si>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</si>
  <si>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</si>
  <si>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</si>
  <si>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</si>
  <si>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</si>
  <si>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</si>
  <si>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</si>
  <si>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</si>
  <si>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</si>
  <si>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</si>
  <si>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</si>
  <si>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</si>
  <si>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</si>
  <si>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</si>
  <si>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</si>
  <si>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</si>
  <si>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</si>
  <si>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</si>
  <si>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</si>
  <si>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</si>
  <si>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</si>
  <si>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</si>
  <si>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</si>
  <si>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</si>
  <si>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</si>
  <si>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</si>
  <si>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</si>
  <si>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</si>
  <si>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</si>
  <si>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</si>
  <si>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</si>
  <si>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</si>
  <si>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</si>
  <si>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</si>
  <si>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</si>
  <si>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</si>
  <si>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</si>
  <si>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</si>
  <si>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</si>
  <si>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</si>
  <si>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</si>
  <si>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</si>
  <si>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</si>
  <si>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</si>
  <si>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</si>
  <si>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</si>
  <si>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</si>
  <si>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</si>
  <si>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</si>
  <si>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</si>
  <si>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</si>
  <si>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</si>
  <si>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</si>
  <si>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</si>
  <si>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</si>
  <si>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</si>
  <si>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</si>
  <si>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</si>
  <si>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</si>
  <si>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</si>
  <si>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</si>
  <si>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</si>
  <si>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</si>
  <si>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</si>
  <si>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</si>
  <si>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</si>
  <si>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</si>
  <si>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</si>
  <si>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</si>
  <si>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</si>
  <si>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</si>
  <si>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</si>
  <si>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</si>
  <si>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</si>
  <si>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</si>
  <si>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</si>
  <si>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</si>
  <si>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</si>
  <si>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</si>
  <si>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</si>
  <si>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</si>
  <si>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</si>
  <si>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</si>
  <si>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</si>
  <si>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</si>
  <si>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</si>
  <si>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</si>
  <si>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</si>
  <si>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</si>
  <si>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</si>
  <si>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</si>
  <si>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</si>
  <si>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</si>
  <si>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</si>
  <si>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</si>
  <si>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</si>
  <si>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</si>
  <si>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</si>
  <si>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</si>
  <si>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</si>
  <si>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</si>
  <si>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</si>
  <si>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</si>
  <si>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</si>
  <si>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</si>
  <si>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</si>
  <si>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</si>
  <si>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</si>
  <si>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</si>
  <si>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</si>
  <si>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</si>
  <si>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</si>
  <si>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</si>
  <si>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</si>
  <si>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</si>
  <si>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</si>
  <si>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</si>
  <si>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</si>
  <si>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</si>
  <si>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</si>
  <si>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</si>
  <si>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</si>
  <si>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</si>
  <si>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</si>
  <si>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</si>
  <si>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</si>
  <si>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</si>
  <si>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</si>
  <si>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</si>
  <si>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</si>
  <si>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</si>
  <si>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</si>
  <si>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</si>
  <si>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</si>
  <si>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</si>
  <si>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</si>
  <si>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</si>
  <si>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</si>
  <si>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</si>
  <si>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</si>
  <si>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</si>
  <si>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</si>
  <si>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</si>
  <si>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</si>
  <si>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</si>
  <si>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</si>
  <si>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</si>
  <si>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</si>
  <si>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</si>
  <si>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</si>
  <si>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</si>
  <si>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</si>
  <si>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</si>
  <si>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</si>
  <si>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</si>
  <si>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</si>
  <si>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</si>
  <si>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</si>
  <si>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</si>
  <si>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</si>
  <si>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</si>
  <si>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</si>
  <si>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</si>
  <si>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</si>
  <si>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</si>
  <si>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</si>
  <si>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</si>
  <si>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</si>
  <si>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</si>
  <si>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</si>
  <si>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</si>
  <si>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</si>
  <si>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</si>
  <si>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</si>
  <si>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</si>
  <si>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</si>
  <si>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</si>
  <si>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</si>
  <si>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</si>
  <si>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</si>
  <si>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</si>
  <si>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</si>
  <si>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</si>
  <si>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</si>
  <si>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</si>
  <si>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</si>
  <si>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</si>
  <si>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</si>
  <si>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</si>
  <si>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</si>
  <si>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</si>
  <si>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</si>
  <si>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</si>
  <si>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</si>
  <si>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</si>
  <si>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</si>
  <si>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</si>
  <si>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</si>
  <si>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</si>
  <si>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</si>
  <si>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</si>
  <si>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</si>
  <si>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</si>
  <si>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</si>
  <si>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</si>
  <si>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</si>
  <si>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</si>
  <si>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</si>
  <si>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</si>
  <si>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</si>
  <si>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</si>
  <si>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</si>
  <si>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</si>
  <si>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</si>
  <si>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</si>
  <si>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</si>
  <si>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</si>
  <si>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</si>
  <si>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</si>
  <si>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</si>
  <si>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</si>
  <si>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</si>
  <si>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</si>
  <si>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</si>
  <si>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</si>
  <si>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</si>
  <si>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</si>
  <si>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</si>
  <si>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</si>
  <si>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</si>
  <si>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</si>
  <si>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</si>
  <si>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</si>
  <si>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</si>
  <si>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</si>
  <si>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</si>
  <si>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</si>
  <si>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</si>
  <si>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</si>
  <si>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</si>
  <si>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</si>
  <si>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</si>
  <si>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</si>
  <si>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</si>
  <si>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</si>
  <si>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</si>
  <si>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</si>
  <si>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</si>
  <si>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</si>
  <si>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</si>
  <si>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</si>
  <si>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</si>
  <si>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</si>
  <si>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</si>
  <si>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</si>
  <si>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</si>
  <si>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</si>
  <si>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</si>
  <si>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</si>
  <si>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</si>
  <si>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</si>
  <si>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</si>
  <si>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</si>
  <si>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</si>
  <si>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</si>
  <si>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</si>
  <si>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</si>
  <si>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</si>
  <si>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</si>
  <si>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</si>
  <si>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</si>
  <si>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</si>
  <si>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</si>
  <si>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</si>
  <si>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</si>
  <si>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</si>
  <si>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</si>
  <si>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</si>
  <si>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</si>
  <si>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</si>
  <si>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</si>
  <si>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</si>
  <si>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</si>
  <si>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</si>
  <si>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</si>
  <si>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</si>
  <si>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</si>
  <si>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</si>
  <si>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</si>
  <si>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</si>
  <si>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</si>
  <si>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</si>
  <si>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</si>
  <si>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</si>
  <si>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</si>
  <si>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</si>
  <si>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</si>
  <si>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</si>
  <si>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</si>
  <si>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</si>
  <si>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</si>
  <si>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</si>
  <si>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</si>
  <si>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</si>
  <si>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</si>
  <si>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</si>
  <si>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</si>
  <si>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</si>
  <si>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</si>
  <si>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</si>
  <si>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</si>
  <si>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</si>
  <si>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</si>
  <si>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</si>
  <si>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</si>
  <si>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</si>
  <si>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</si>
  <si>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</si>
  <si>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</si>
  <si>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</si>
  <si>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</si>
  <si>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</si>
  <si>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</si>
  <si>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</si>
  <si>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</si>
  <si>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</si>
  <si>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</si>
  <si>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</si>
  <si>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</si>
  <si>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</si>
  <si>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</si>
  <si>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</si>
  <si>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</si>
  <si>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</si>
  <si>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</si>
  <si>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</si>
  <si>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</si>
  <si>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</si>
  <si>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</si>
  <si>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</si>
  <si>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</si>
  <si>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</si>
  <si>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</si>
  <si>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</si>
  <si>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</si>
  <si>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</si>
  <si>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</si>
  <si>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</si>
  <si>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</si>
  <si>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</si>
  <si>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</si>
  <si>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</si>
  <si>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</si>
  <si>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</si>
  <si>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</si>
  <si>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</si>
  <si>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</si>
  <si>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</si>
  <si>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</si>
  <si>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</si>
  <si>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</si>
  <si>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</si>
  <si>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</si>
  <si>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</si>
  <si>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</si>
  <si>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</si>
  <si>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</si>
  <si>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</si>
  <si>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</si>
  <si>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</si>
  <si>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</si>
  <si>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</si>
  <si>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</si>
  <si>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</si>
  <si>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</si>
  <si>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</si>
  <si>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</si>
  <si>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</si>
  <si>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</si>
  <si>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</si>
  <si>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</si>
  <si>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</si>
  <si>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</si>
  <si>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</si>
  <si>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</si>
  <si>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</si>
  <si>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</si>
  <si>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</si>
  <si>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</si>
  <si>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</si>
  <si>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</si>
  <si>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</si>
  <si>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</si>
  <si>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</si>
  <si>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</si>
  <si>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</si>
  <si>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</si>
  <si>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</si>
  <si>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</si>
  <si>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</si>
  <si>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</si>
  <si>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</si>
  <si>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</si>
  <si>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</si>
  <si>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</si>
  <si>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</si>
  <si>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</si>
  <si>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</si>
  <si>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</si>
  <si>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</si>
  <si>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</si>
  <si>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</si>
  <si>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</si>
  <si>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</si>
  <si>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</si>
  <si>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</si>
  <si>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</si>
  <si>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</si>
  <si>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</si>
  <si>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</si>
  <si>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</si>
  <si>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</si>
  <si>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</si>
  <si>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</si>
  <si>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</si>
  <si>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</si>
  <si>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</si>
  <si>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</si>
  <si>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</si>
  <si>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</si>
  <si>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</si>
  <si>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</si>
  <si>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</si>
  <si>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</si>
  <si>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</si>
  <si>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</si>
  <si>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</si>
  <si>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</si>
  <si>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</si>
  <si>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</si>
  <si>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</si>
  <si>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</si>
  <si>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</si>
  <si>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</si>
  <si>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</si>
  <si>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</si>
  <si>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</si>
  <si>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</si>
  <si>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</si>
  <si>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</si>
  <si>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</si>
  <si>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</si>
  <si>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</si>
  <si>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</si>
  <si>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</si>
  <si>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</si>
  <si>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</si>
  <si>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</si>
  <si>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</si>
  <si>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</si>
  <si>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</si>
  <si>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</si>
  <si>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</si>
  <si>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</si>
  <si>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</si>
  <si>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</si>
  <si>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</si>
  <si>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</si>
  <si>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</si>
  <si>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</si>
  <si>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</si>
  <si>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</si>
  <si>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</si>
  <si>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</si>
  <si>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</si>
  <si>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</si>
  <si>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</si>
  <si>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</si>
  <si>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</si>
  <si>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</si>
  <si>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</si>
  <si>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</si>
  <si>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</si>
  <si>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</si>
  <si>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</si>
  <si>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</si>
  <si>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</si>
  <si>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</si>
  <si>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</si>
  <si>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</si>
  <si>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</si>
  <si>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</si>
  <si>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</si>
  <si>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</si>
  <si>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</si>
  <si>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</si>
  <si>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</si>
  <si>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</si>
  <si>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</si>
  <si>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</si>
  <si>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</si>
  <si>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</si>
  <si>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</si>
  <si>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</si>
  <si>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</si>
  <si>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</si>
  <si>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</si>
  <si>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</si>
  <si>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</si>
  <si>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</si>
  <si>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</si>
  <si>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</si>
  <si>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</si>
  <si>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</si>
  <si>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</si>
  <si>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</si>
  <si>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</si>
  <si>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</si>
  <si>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</si>
  <si>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</si>
  <si>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</si>
  <si>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</si>
  <si>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</si>
  <si>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</si>
  <si>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</si>
  <si>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</si>
  <si>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</si>
  <si>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</si>
  <si>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</si>
  <si>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</si>
  <si>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</si>
  <si>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</si>
  <si>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</si>
  <si>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</si>
  <si>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</si>
  <si>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</si>
  <si>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</si>
  <si>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</si>
  <si>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</si>
  <si>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</si>
  <si>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</si>
  <si>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</si>
  <si>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</si>
  <si>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</si>
  <si>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</si>
  <si>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</si>
  <si>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</si>
  <si>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</si>
  <si>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</si>
  <si>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</si>
  <si>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</si>
  <si>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</si>
  <si>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</si>
  <si>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</si>
  <si>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</si>
  <si>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</si>
  <si>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</si>
  <si>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</si>
  <si>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</si>
  <si>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</si>
  <si>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</si>
  <si>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</si>
  <si>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</si>
  <si>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</si>
  <si>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</si>
  <si>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</si>
  <si>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</si>
  <si>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</si>
  <si>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</si>
  <si>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</si>
  <si>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</si>
  <si>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</si>
  <si>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</si>
  <si>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</si>
  <si>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</si>
  <si>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</si>
  <si>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</si>
  <si>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</si>
  <si>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</si>
  <si>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</si>
  <si>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</si>
  <si>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</si>
  <si>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</si>
  <si>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</si>
  <si>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</si>
  <si>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</si>
  <si>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</si>
  <si>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</si>
  <si>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</si>
  <si>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</si>
  <si>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</si>
  <si>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</si>
  <si>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</si>
  <si>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</si>
  <si>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</si>
  <si>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</si>
  <si>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</si>
  <si>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</si>
  <si>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</si>
  <si>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</si>
  <si>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</si>
  <si>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</si>
  <si>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</si>
  <si>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</si>
  <si>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</si>
  <si>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</si>
  <si>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</si>
  <si>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</si>
  <si>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</si>
  <si>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</si>
  <si>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</si>
  <si>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</si>
  <si>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</si>
  <si>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</si>
  <si>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</si>
  <si>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</si>
  <si>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</si>
  <si>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</si>
  <si>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</si>
  <si>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</si>
  <si>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</si>
  <si>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</si>
  <si>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</si>
  <si>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</si>
  <si>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</si>
  <si>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</si>
  <si>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</si>
  <si>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</si>
  <si>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</si>
  <si>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</si>
  <si>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</si>
  <si>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</si>
  <si>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</si>
  <si>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</si>
  <si>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</si>
  <si>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</si>
  <si>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</si>
  <si>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</si>
  <si>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</si>
  <si>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</si>
  <si>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</si>
  <si>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</si>
  <si>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</si>
  <si>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</si>
  <si>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</si>
  <si>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</si>
  <si>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</si>
  <si>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</si>
  <si>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</si>
  <si>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</si>
  <si>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</si>
  <si>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</si>
  <si>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</si>
  <si>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</si>
  <si>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</si>
  <si>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</si>
  <si>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</si>
  <si>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</si>
  <si>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</si>
  <si>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</si>
  <si>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</si>
  <si>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</si>
  <si>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</si>
  <si>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</si>
  <si>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</si>
  <si>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</si>
  <si>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</si>
  <si>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</si>
  <si>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</si>
  <si>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</si>
  <si>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</si>
  <si>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</si>
  <si>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</si>
  <si>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</si>
  <si>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</si>
  <si>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</si>
  <si>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</si>
  <si>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</si>
  <si>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</si>
  <si>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</si>
  <si>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</si>
  <si>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</si>
  <si>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</si>
  <si>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</si>
  <si>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</si>
  <si>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</si>
  <si>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</si>
  <si>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</si>
  <si>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</si>
  <si>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</si>
  <si>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</si>
  <si>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</si>
  <si>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</si>
  <si>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</si>
  <si>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</si>
  <si>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</si>
  <si>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</si>
  <si>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</si>
  <si>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</si>
  <si>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</si>
  <si>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</si>
  <si>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</si>
  <si>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</si>
  <si>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</si>
  <si>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</si>
  <si>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</si>
  <si>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</si>
  <si>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</si>
  <si>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</si>
  <si>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</si>
  <si>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</si>
  <si>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</si>
  <si>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</si>
  <si>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</si>
  <si>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</si>
  <si>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</si>
  <si>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</si>
  <si>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</si>
  <si>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</si>
  <si>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</si>
  <si>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</si>
  <si>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</si>
  <si>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</si>
  <si>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</si>
  <si>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</si>
  <si>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</si>
  <si>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</si>
  <si>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</si>
  <si>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</si>
  <si>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</si>
  <si>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</si>
  <si>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</si>
  <si>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</si>
  <si>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</si>
  <si>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</si>
  <si>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</si>
  <si>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</si>
  <si>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</si>
  <si>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</si>
  <si>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</si>
  <si>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</si>
  <si>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</si>
  <si>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</si>
  <si>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</si>
  <si>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</si>
  <si>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</si>
  <si>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</si>
  <si>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</si>
  <si>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</si>
  <si>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</si>
  <si>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</si>
  <si>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</si>
  <si>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</si>
  <si>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</si>
  <si>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</si>
  <si>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</si>
  <si>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</si>
  <si>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</si>
  <si>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</si>
  <si>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</si>
  <si>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</si>
  <si>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</si>
  <si>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</si>
  <si>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</si>
  <si>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</si>
  <si>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</si>
  <si>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</si>
  <si>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</si>
  <si>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</si>
  <si>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</si>
  <si>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</si>
  <si>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</si>
  <si>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</si>
  <si>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</si>
  <si>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</si>
  <si>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</si>
  <si>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</si>
  <si>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</si>
  <si>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</si>
  <si>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</si>
  <si>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</si>
  <si>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</si>
  <si>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</si>
  <si>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</si>
  <si>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</si>
  <si>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</si>
  <si>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</si>
  <si>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</si>
  <si>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</si>
  <si>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</si>
  <si>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</si>
  <si>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</si>
  <si>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</si>
  <si>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</si>
  <si>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</si>
  <si>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</si>
  <si>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</si>
  <si>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</si>
  <si>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</si>
  <si>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</si>
  <si>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</si>
  <si>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</si>
  <si>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</si>
  <si>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</si>
  <si>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</si>
  <si>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</si>
  <si>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</si>
  <si>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</si>
  <si>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</si>
  <si>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</si>
  <si>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</si>
  <si>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</si>
  <si>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</si>
  <si>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</si>
  <si>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</si>
  <si>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</si>
  <si>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</si>
  <si>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</si>
  <si>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</si>
  <si>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</si>
  <si>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</si>
  <si>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</si>
  <si>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</si>
  <si>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</si>
  <si>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</si>
  <si>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</si>
  <si>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</si>
  <si>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</si>
  <si>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</si>
  <si>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</si>
  <si>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</si>
  <si>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</si>
  <si>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</si>
  <si>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</si>
  <si>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</si>
  <si>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</si>
  <si>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</si>
  <si>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</si>
  <si>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</si>
  <si>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</si>
  <si>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</si>
  <si>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</si>
  <si>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</si>
  <si>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</si>
  <si>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</si>
  <si>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</si>
  <si>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</si>
  <si>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</si>
  <si>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</si>
  <si>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</si>
  <si>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</si>
  <si>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</si>
  <si>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</si>
  <si>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</si>
  <si>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</si>
  <si>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</si>
  <si>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</si>
  <si>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</si>
  <si>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</si>
  <si>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</si>
  <si>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</si>
  <si>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</si>
  <si>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</si>
  <si>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</si>
  <si>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</si>
  <si>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</si>
  <si>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</si>
  <si>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</si>
  <si>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</si>
  <si>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</si>
  <si>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</si>
  <si>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</si>
  <si>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</si>
  <si>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</si>
  <si>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</si>
  <si>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</si>
  <si>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</si>
  <si>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</si>
  <si>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</si>
  <si>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</si>
  <si>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</si>
  <si>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</si>
  <si>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</si>
  <si>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</si>
  <si>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</si>
  <si>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</si>
  <si>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</si>
  <si>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</si>
  <si>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</si>
  <si>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</si>
  <si>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</si>
  <si>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</si>
  <si>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</si>
  <si>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</si>
  <si>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</si>
  <si>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</si>
  <si>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</si>
  <si>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</si>
  <si>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</si>
  <si>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</si>
  <si>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</si>
  <si>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</si>
  <si>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</si>
  <si>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</si>
  <si>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</si>
  <si>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</si>
  <si>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</si>
  <si>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</si>
  <si>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</si>
  <si>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</si>
  <si>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</si>
  <si>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</si>
  <si>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</si>
  <si>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</si>
  <si>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</si>
  <si>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</si>
  <si>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</si>
  <si>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</si>
  <si>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</si>
  <si>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</si>
  <si>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</si>
  <si>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</si>
  <si>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</si>
  <si>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</si>
  <si>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</si>
  <si>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</si>
  <si>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</si>
  <si>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</si>
  <si>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</si>
  <si>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</si>
  <si>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</si>
  <si>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</si>
  <si>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</si>
  <si>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</si>
  <si>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</si>
  <si>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</si>
  <si>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</si>
  <si>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</si>
  <si>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</si>
  <si>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</si>
  <si>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</si>
  <si>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</si>
  <si>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</si>
  <si>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</si>
  <si>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</si>
  <si>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</si>
  <si>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</si>
  <si>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</si>
  <si>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</si>
  <si>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</si>
  <si>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</si>
  <si>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</si>
  <si>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</si>
  <si>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</si>
  <si>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</si>
  <si>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</si>
  <si>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</si>
  <si>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</si>
  <si>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</si>
  <si>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</si>
  <si>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</si>
  <si>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</si>
  <si>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</si>
  <si>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</si>
  <si>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</si>
  <si>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</si>
  <si>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</si>
  <si>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</si>
  <si>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</si>
  <si>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</si>
  <si>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</si>
  <si>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</si>
  <si>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</si>
  <si>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</si>
  <si>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</si>
  <si>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</si>
  <si>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</si>
  <si>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</si>
  <si>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</si>
  <si>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</si>
  <si>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</si>
  <si>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</si>
  <si>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</si>
  <si>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</si>
  <si>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</si>
  <si>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</si>
  <si>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</si>
  <si>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</si>
  <si>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</si>
  <si>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</si>
  <si>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</si>
  <si>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</si>
  <si>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</si>
  <si>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</si>
  <si>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</si>
  <si>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</si>
  <si>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</si>
  <si>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</si>
  <si>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</si>
  <si>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</si>
  <si>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</si>
  <si>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</si>
  <si>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</si>
  <si>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</si>
  <si>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</si>
  <si>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</si>
  <si>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</si>
  <si>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</si>
  <si>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</si>
  <si>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</si>
  <si>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</si>
  <si>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</si>
  <si>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</si>
  <si>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</si>
  <si>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</si>
  <si>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</si>
  <si>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</si>
  <si>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</si>
  <si>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</si>
  <si>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</si>
  <si>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</si>
  <si>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</si>
  <si>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</si>
  <si>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</si>
  <si>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</si>
  <si>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</si>
  <si>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</si>
  <si>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</si>
  <si>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</si>
  <si>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</si>
  <si>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</si>
  <si>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</si>
  <si>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</si>
  <si>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</si>
  <si>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</si>
  <si>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</si>
  <si>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</si>
  <si>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</si>
  <si>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</si>
  <si>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</si>
  <si>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</si>
  <si>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</si>
  <si>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</si>
  <si>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</si>
  <si>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</si>
  <si>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</si>
  <si>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</si>
  <si>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</si>
  <si>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</si>
  <si>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</si>
  <si>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</si>
  <si>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</si>
  <si>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</si>
  <si>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</si>
  <si>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</si>
  <si>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</si>
  <si>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</si>
  <si>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</si>
  <si>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</si>
  <si>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</si>
  <si>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</si>
  <si>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</si>
  <si>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</si>
  <si>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</si>
  <si>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</si>
  <si>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</si>
  <si>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</si>
  <si>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</si>
  <si>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</si>
  <si>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</si>
  <si>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</si>
  <si>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</si>
  <si>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</si>
  <si>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</si>
  <si>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</si>
  <si>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</si>
  <si>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</si>
  <si>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</si>
  <si>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</si>
  <si>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</si>
  <si>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</si>
  <si>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</si>
  <si>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</si>
  <si>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</si>
  <si>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</si>
  <si>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</si>
  <si>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</si>
  <si>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</si>
  <si>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</si>
  <si>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</si>
  <si>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</si>
  <si>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</si>
  <si>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</si>
  <si>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</si>
  <si>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</si>
  <si>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</si>
  <si>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</si>
  <si>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</si>
  <si>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</si>
  <si>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</si>
  <si>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</si>
  <si>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</si>
  <si>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</si>
  <si>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</si>
  <si>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</si>
  <si>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</si>
  <si>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</si>
  <si>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</si>
  <si>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</si>
  <si>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</si>
  <si>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</si>
  <si>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</si>
  <si>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</si>
  <si>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</si>
  <si>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</si>
  <si>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</si>
  <si>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</si>
  <si>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</si>
  <si>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</si>
  <si>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</si>
  <si>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</si>
  <si>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</si>
  <si>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</si>
  <si>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</si>
  <si>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</si>
  <si>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</si>
  <si>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</si>
  <si>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</si>
  <si>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</si>
  <si>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</si>
  <si>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</si>
  <si>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</si>
  <si>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</si>
  <si>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</si>
  <si>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</si>
  <si>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</si>
  <si>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</si>
  <si>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</si>
  <si>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</si>
  <si>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</si>
  <si>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</si>
  <si>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</si>
  <si>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</si>
  <si>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</si>
  <si>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</si>
  <si>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</si>
  <si>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</si>
  <si>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</si>
  <si>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</si>
  <si>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</si>
  <si>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</si>
  <si>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</si>
  <si>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</si>
  <si>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</si>
  <si>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</si>
  <si>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</si>
  <si>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</si>
  <si>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</si>
  <si>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</si>
  <si>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</si>
  <si>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</si>
  <si>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</si>
  <si>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</si>
  <si>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</si>
  <si>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</si>
  <si>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</si>
  <si>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</si>
  <si>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</si>
  <si>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</si>
  <si>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</si>
  <si>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</si>
  <si>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</si>
  <si>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</si>
  <si>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</si>
  <si>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</si>
  <si>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</si>
  <si>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</si>
  <si>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</si>
  <si>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</si>
  <si>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</si>
  <si>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</si>
  <si>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</si>
  <si>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</si>
  <si>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</si>
  <si>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</si>
  <si>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</si>
  <si>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</si>
  <si>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</si>
  <si>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</si>
  <si>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</si>
  <si>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</si>
  <si>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</si>
  <si>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</si>
  <si>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</si>
  <si>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</si>
  <si>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</si>
  <si>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</si>
  <si>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</si>
  <si>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</si>
  <si>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</si>
  <si>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</si>
  <si>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</si>
  <si>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</si>
  <si>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</si>
  <si>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</si>
  <si>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</si>
  <si>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</si>
  <si>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</si>
  <si>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</si>
  <si>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</si>
  <si>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</si>
  <si>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</si>
  <si>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</si>
  <si>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</si>
  <si>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</si>
  <si>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</si>
  <si>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</si>
  <si>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</si>
  <si>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</si>
  <si>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</si>
  <si>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</si>
  <si>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</si>
  <si>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</si>
  <si>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</si>
  <si>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</si>
  <si>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</si>
  <si>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</si>
  <si>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</si>
  <si>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</si>
  <si>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</si>
  <si>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</si>
  <si>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</si>
  <si>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</si>
  <si>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</si>
  <si>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</si>
  <si>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</si>
  <si>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</si>
  <si>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</si>
  <si>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</si>
  <si>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</si>
  <si>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</si>
  <si>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</si>
  <si>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</si>
  <si>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</si>
  <si>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</si>
  <si>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</si>
  <si>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</si>
  <si>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</si>
  <si>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</si>
  <si>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</si>
  <si>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</si>
  <si>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</si>
  <si>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</si>
  <si>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</si>
  <si>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</si>
  <si>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</si>
  <si>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</si>
  <si>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</si>
  <si>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</si>
  <si>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</si>
  <si>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</si>
  <si>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</si>
  <si>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</si>
  <si>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</si>
  <si>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</si>
  <si>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</si>
  <si>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</si>
  <si>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</si>
  <si>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</si>
  <si>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</si>
  <si>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</si>
  <si>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</si>
  <si>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</si>
  <si>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</si>
  <si>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</si>
  <si>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</si>
  <si>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</si>
  <si>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</si>
  <si>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</si>
  <si>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</si>
  <si>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</si>
  <si>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</si>
  <si>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</si>
  <si>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</si>
  <si>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</si>
  <si>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</si>
  <si>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</si>
  <si>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</si>
  <si>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</si>
  <si>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</si>
  <si>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</si>
  <si>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</si>
  <si>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</si>
  <si>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</si>
  <si>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</si>
  <si>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</si>
  <si>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</si>
  <si>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</si>
  <si>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</si>
  <si>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</si>
  <si>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</si>
  <si>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</si>
  <si>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</si>
  <si>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</si>
  <si>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</si>
  <si>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</si>
  <si>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</si>
  <si>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</si>
  <si>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</si>
  <si>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</si>
  <si>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</si>
  <si>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</si>
  <si>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</si>
  <si>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</si>
  <si>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</si>
  <si>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</si>
  <si>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</si>
  <si>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</si>
  <si>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</si>
  <si>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</si>
  <si>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</si>
  <si>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</si>
  <si>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</si>
  <si>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</si>
  <si>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</si>
  <si>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</si>
  <si>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</si>
  <si>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</si>
  <si>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</si>
  <si>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</si>
  <si>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</si>
  <si>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</si>
  <si>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</si>
  <si>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</si>
  <si>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</si>
  <si>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</si>
  <si>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</si>
  <si>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</si>
  <si>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</si>
  <si>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</si>
  <si>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</si>
  <si>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</si>
  <si>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</si>
  <si>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</si>
  <si>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</si>
  <si>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</si>
  <si>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</si>
  <si>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</si>
  <si>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</si>
  <si>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</si>
  <si>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</si>
  <si>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</si>
  <si>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</si>
  <si>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</si>
  <si>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</si>
  <si>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</si>
  <si>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</si>
  <si>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</si>
  <si>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</si>
  <si>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</si>
  <si>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</si>
  <si>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</si>
  <si>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</si>
  <si>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</si>
  <si>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</si>
  <si>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</si>
  <si>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</si>
  <si>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</si>
  <si>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</si>
  <si>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</si>
  <si>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</si>
  <si>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</si>
  <si>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</si>
  <si>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</si>
  <si>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</si>
  <si>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</si>
  <si>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</si>
  <si>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</si>
  <si>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</si>
  <si>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</si>
  <si>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</si>
  <si>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</si>
  <si>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</si>
  <si>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</si>
  <si>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</si>
  <si>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</si>
  <si>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</si>
  <si>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</si>
  <si>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</si>
  <si>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</si>
  <si>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</si>
  <si>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</si>
  <si>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</si>
  <si>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</si>
  <si>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</si>
  <si>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</si>
  <si>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</si>
  <si>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</si>
  <si>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</si>
  <si>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</si>
  <si>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</si>
  <si>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</si>
  <si>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</si>
  <si>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</si>
  <si>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</si>
  <si>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</si>
  <si>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</si>
  <si>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</si>
  <si>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</si>
  <si>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</si>
  <si>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</si>
  <si>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</si>
  <si>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</si>
  <si>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</si>
  <si>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</si>
  <si>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</si>
  <si>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</si>
  <si>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</si>
  <si>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</si>
  <si>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</si>
  <si>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</si>
  <si>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</si>
  <si>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</si>
  <si>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</si>
  <si>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</si>
  <si>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</si>
  <si>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</si>
  <si>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</si>
  <si>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</si>
  <si>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</si>
  <si>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</si>
  <si>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</si>
  <si>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</si>
  <si>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</si>
  <si>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</si>
  <si>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</si>
  <si>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</si>
  <si>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</si>
  <si>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</si>
  <si>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</si>
  <si>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</si>
  <si>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</si>
  <si>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</si>
  <si>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</si>
  <si>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</si>
  <si>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</si>
  <si>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</si>
  <si>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</si>
  <si>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</si>
  <si>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</si>
  <si>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</si>
  <si>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</si>
  <si>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</si>
  <si>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</si>
  <si>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</si>
  <si>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</si>
  <si>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</si>
  <si>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</si>
  <si>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</si>
  <si>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</si>
  <si>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</si>
  <si>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</si>
  <si>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</si>
  <si>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</si>
  <si>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</si>
  <si>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</si>
  <si>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</si>
  <si>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</si>
  <si>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</si>
  <si>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</si>
  <si>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</si>
  <si>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</si>
  <si>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</si>
  <si>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</si>
  <si>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</si>
  <si>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</si>
  <si>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</si>
  <si>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</si>
  <si>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</si>
  <si>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</si>
  <si>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</si>
  <si>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</si>
  <si>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</si>
  <si>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</si>
  <si>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</si>
  <si>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</si>
  <si>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</si>
  <si>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</si>
  <si>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</si>
  <si>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</si>
  <si>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</si>
  <si>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</si>
  <si>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</si>
  <si>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</si>
  <si>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</si>
  <si>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</si>
  <si>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</si>
  <si>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</si>
  <si>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</si>
  <si>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</si>
  <si>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</si>
  <si>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</si>
  <si>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</si>
  <si>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</si>
  <si>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</si>
  <si>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</si>
  <si>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</si>
  <si>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</si>
  <si>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</si>
  <si>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</si>
  <si>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</si>
  <si>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</si>
  <si>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</si>
  <si>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</si>
  <si>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</si>
  <si>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</si>
  <si>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</si>
  <si>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</si>
  <si>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</si>
  <si>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</si>
  <si>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</si>
  <si>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</si>
  <si>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</si>
  <si>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</si>
  <si>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</si>
  <si>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</si>
  <si>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</si>
  <si>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</si>
  <si>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</si>
  <si>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</si>
  <si>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</si>
  <si>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</si>
  <si>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</si>
  <si>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</si>
  <si>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</si>
  <si>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</si>
  <si>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</si>
  <si>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</si>
  <si>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</si>
  <si>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</si>
  <si>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</si>
  <si>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</si>
  <si>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</si>
  <si>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</si>
  <si>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</si>
  <si>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</si>
  <si>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</si>
  <si>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</si>
  <si>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</si>
  <si>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</si>
  <si>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</si>
  <si>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</si>
  <si>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</si>
  <si>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</si>
  <si>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</si>
  <si>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</si>
  <si>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</si>
  <si>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</si>
  <si>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</si>
  <si>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</si>
  <si>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</si>
  <si>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</si>
  <si>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</si>
  <si>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</si>
  <si>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</si>
  <si>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</si>
  <si>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</si>
  <si>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</si>
  <si>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</si>
  <si>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</si>
  <si>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</si>
  <si>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</si>
  <si>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</si>
  <si>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</si>
  <si>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</si>
  <si>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</si>
  <si>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</si>
  <si>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</si>
  <si>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</si>
  <si>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</si>
  <si>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</si>
  <si>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</si>
  <si>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</si>
  <si>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</si>
  <si>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</si>
  <si>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</si>
  <si>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</si>
  <si>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</si>
  <si>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</si>
  <si>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</si>
  <si>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</si>
  <si>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</si>
  <si>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</si>
  <si>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</si>
  <si>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</si>
  <si>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</si>
  <si>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</si>
  <si>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</si>
  <si>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</si>
  <si>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</si>
  <si>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</si>
  <si>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</si>
  <si>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</si>
  <si>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</si>
  <si>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</si>
  <si>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</si>
  <si>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</si>
  <si>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</si>
  <si>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</si>
  <si>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</si>
  <si>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</si>
  <si>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</si>
  <si>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</si>
  <si>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</si>
  <si>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</si>
  <si>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</si>
  <si>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</si>
  <si>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</si>
  <si>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</si>
  <si>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</si>
  <si>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</si>
  <si>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</si>
  <si>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</si>
  <si>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</si>
  <si>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</si>
  <si>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</si>
  <si>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</si>
  <si>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</si>
  <si>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</si>
  <si>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</si>
  <si>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</si>
  <si>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</si>
  <si>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</si>
  <si>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</si>
  <si>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</si>
  <si>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</si>
  <si>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</si>
  <si>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</si>
  <si>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</si>
  <si>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</si>
  <si>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</si>
  <si>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</si>
  <si>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</si>
  <si>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</si>
  <si>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</si>
  <si>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</si>
  <si>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</si>
  <si>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</si>
  <si>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</si>
  <si>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</si>
  <si>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</si>
  <si>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</si>
  <si>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</si>
  <si>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</si>
  <si>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</si>
  <si>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</si>
  <si>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</si>
  <si>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</si>
  <si>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</si>
  <si>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</si>
  <si>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</si>
  <si>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</si>
  <si>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</si>
  <si>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</si>
  <si>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</si>
  <si>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</si>
  <si>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</si>
  <si>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</si>
  <si>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</si>
  <si>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</si>
  <si>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</si>
  <si>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</si>
  <si>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</si>
  <si>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</si>
  <si>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</si>
  <si>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</si>
  <si>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</si>
  <si>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</si>
  <si>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</si>
  <si>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</si>
  <si>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</si>
  <si>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</si>
  <si>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</si>
  <si>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</si>
  <si>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</si>
  <si>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</si>
  <si>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</si>
  <si>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</si>
  <si>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</si>
  <si>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</si>
  <si>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</si>
  <si>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</si>
  <si>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</si>
  <si>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</si>
  <si>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</si>
  <si>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</si>
  <si>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</si>
  <si>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</si>
  <si>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</si>
  <si>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</si>
  <si>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</si>
  <si>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</si>
  <si>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</si>
  <si>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</si>
  <si>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</si>
  <si>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</si>
  <si>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</si>
  <si>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</si>
  <si>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</si>
  <si>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</si>
  <si>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</si>
  <si>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</si>
  <si>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</si>
  <si>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</si>
  <si>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</si>
  <si>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</si>
  <si>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</si>
  <si>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</si>
  <si>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</si>
  <si>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</si>
  <si>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</si>
  <si>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</si>
  <si>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</si>
  <si>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</si>
  <si>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</si>
  <si>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</si>
  <si>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</si>
  <si>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</si>
  <si>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</si>
  <si>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</si>
  <si>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</si>
  <si>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</si>
  <si>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</si>
  <si>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</si>
  <si>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</si>
  <si>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</si>
  <si>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</si>
  <si>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</si>
  <si>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</si>
  <si>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</si>
  <si>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</si>
  <si>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</si>
  <si>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</si>
  <si>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</si>
  <si>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</si>
  <si>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</si>
  <si>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</si>
  <si>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</si>
  <si>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</si>
  <si>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</si>
  <si>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</si>
  <si>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</si>
  <si>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</si>
  <si>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</si>
  <si>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</si>
  <si>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</si>
  <si>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</si>
  <si>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</si>
  <si>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</si>
  <si>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</si>
  <si>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</si>
  <si>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</si>
  <si>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</si>
  <si>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</si>
  <si>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</si>
  <si>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</si>
  <si>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</si>
  <si>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</si>
  <si>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</si>
  <si>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</si>
  <si>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</si>
  <si>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</si>
  <si>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</si>
  <si>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</si>
  <si>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</si>
  <si>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</si>
  <si>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</si>
  <si>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</si>
  <si>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</si>
  <si>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</si>
  <si>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</si>
  <si>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</si>
  <si>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</si>
  <si>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</si>
  <si>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</si>
  <si>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</si>
  <si>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</si>
  <si>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</si>
  <si>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</si>
  <si>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</si>
  <si>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</si>
  <si>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</si>
  <si>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</si>
  <si>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</si>
  <si>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</si>
  <si>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</si>
  <si>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</si>
  <si>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</si>
  <si>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</si>
  <si>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</si>
  <si>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</si>
  <si>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</si>
  <si>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</si>
  <si>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</si>
  <si>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</si>
  <si>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</si>
  <si>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</si>
  <si>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</si>
  <si>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</si>
  <si>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</si>
  <si>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</si>
  <si>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</si>
  <si>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</si>
  <si>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</si>
  <si>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</si>
  <si>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</si>
  <si>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</si>
  <si>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</si>
  <si>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</si>
  <si>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</si>
  <si>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</si>
  <si>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</si>
  <si>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</si>
  <si>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</si>
  <si>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</si>
  <si>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</si>
  <si>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</si>
  <si>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</si>
  <si>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</si>
  <si>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</si>
  <si>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</si>
  <si>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</si>
  <si>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</si>
  <si>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</si>
  <si>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</si>
  <si>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</si>
  <si>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</si>
  <si>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</si>
  <si>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</si>
  <si>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</si>
  <si>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</si>
  <si>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</si>
  <si>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</si>
  <si>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</si>
  <si>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</si>
  <si>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</si>
  <si>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</si>
  <si>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</si>
  <si>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</si>
  <si>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</si>
  <si>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</si>
  <si>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</si>
  <si>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</si>
  <si>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</si>
  <si>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</si>
  <si>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</si>
  <si>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</si>
  <si>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</si>
  <si>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</si>
  <si>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</si>
  <si>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</si>
  <si>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</si>
  <si>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</si>
  <si>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</si>
  <si>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</si>
  <si>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</si>
  <si>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</si>
  <si>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</si>
  <si>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</si>
  <si>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</si>
  <si>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</si>
  <si>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</si>
  <si>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</si>
  <si>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</si>
  <si>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</si>
  <si>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</si>
  <si>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</si>
  <si>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</si>
  <si>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</si>
  <si>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</si>
  <si>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</si>
  <si>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</si>
  <si>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</si>
  <si>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</si>
  <si>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</si>
  <si>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</si>
  <si>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</si>
  <si>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</si>
  <si>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</si>
  <si>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</si>
  <si>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</si>
  <si>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</si>
  <si>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</si>
  <si>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</si>
  <si>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</si>
  <si>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</si>
  <si>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</si>
  <si>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</si>
  <si>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</si>
  <si>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</si>
  <si>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</si>
  <si>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</si>
  <si>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</si>
  <si>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</si>
  <si>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</si>
  <si>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</si>
  <si>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</si>
  <si>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</si>
  <si>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</si>
  <si>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</si>
  <si>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</si>
  <si>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</si>
  <si>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</si>
  <si>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</si>
  <si>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</si>
  <si>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</si>
  <si>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</si>
  <si>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</si>
  <si>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</si>
  <si>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</si>
  <si>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</si>
  <si>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</si>
  <si>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</si>
  <si>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</si>
  <si>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</si>
  <si>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</si>
  <si>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</si>
  <si>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</si>
  <si>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</si>
  <si>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</si>
  <si>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</si>
  <si>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</si>
  <si>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</si>
  <si>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</si>
  <si>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</si>
  <si>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</si>
  <si>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</si>
  <si>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</si>
  <si>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</si>
  <si>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</si>
  <si>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</si>
  <si>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</si>
  <si>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</si>
  <si>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</si>
  <si>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</si>
  <si>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</si>
  <si>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</si>
  <si>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</si>
  <si>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</si>
  <si>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</si>
  <si>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</si>
  <si>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</si>
  <si>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</si>
  <si>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</si>
  <si>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</si>
  <si>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</si>
  <si>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</si>
  <si>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</si>
  <si>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</si>
  <si>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</si>
  <si>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</si>
  <si>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</si>
  <si>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</si>
  <si>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</si>
  <si>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</si>
  <si>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</si>
  <si>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</si>
  <si>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</si>
  <si>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</si>
  <si>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</si>
  <si>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</si>
  <si>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</si>
  <si>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</si>
  <si>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</si>
  <si>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</si>
  <si>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</si>
  <si>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</si>
  <si>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</si>
  <si>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</si>
  <si>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</si>
  <si>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</si>
  <si>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</si>
  <si>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</si>
  <si>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</si>
  <si>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</si>
  <si>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</si>
  <si>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</si>
  <si>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</si>
  <si>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</si>
  <si>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</si>
  <si>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</si>
  <si>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</si>
  <si>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</si>
  <si>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</si>
  <si>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</si>
  <si>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</si>
  <si>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</si>
  <si>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</si>
  <si>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</si>
  <si>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</si>
  <si>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</si>
  <si>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</si>
  <si>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</si>
  <si>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</si>
  <si>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</si>
  <si>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</si>
  <si>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</si>
  <si>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</si>
  <si>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</si>
  <si>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</si>
  <si>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</si>
  <si>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</si>
  <si>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</si>
  <si>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</si>
  <si>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</si>
  <si>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</si>
  <si>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</si>
  <si>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</si>
  <si>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</si>
  <si>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</si>
  <si>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</si>
  <si>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</si>
  <si>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</si>
  <si>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</si>
  <si>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</si>
  <si>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</si>
  <si>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</si>
  <si>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</si>
  <si>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</si>
  <si>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</si>
  <si>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</si>
  <si>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</si>
  <si>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</si>
  <si>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</si>
  <si>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</si>
  <si>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</si>
  <si>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</si>
  <si>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</si>
  <si>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</si>
  <si>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</si>
  <si>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</si>
  <si>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</si>
  <si>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</si>
  <si>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</si>
  <si>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</si>
  <si>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</si>
  <si>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</si>
  <si>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</si>
  <si>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</si>
  <si>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</si>
  <si>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</si>
  <si>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</si>
  <si>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</si>
  <si>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</si>
  <si>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</si>
  <si>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</si>
  <si>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</si>
  <si>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</si>
  <si>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</si>
  <si>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</si>
  <si>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</si>
  <si>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</si>
  <si>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</si>
  <si>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</si>
  <si>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</si>
  <si>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</si>
  <si>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</si>
  <si>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</si>
  <si>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</si>
  <si>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</si>
  <si>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</si>
  <si>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</si>
  <si>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</si>
  <si>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</si>
  <si>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</si>
  <si>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</si>
  <si>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</si>
  <si>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</si>
  <si>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</si>
  <si>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</si>
  <si>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</si>
  <si>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</si>
  <si>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</si>
  <si>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</si>
  <si>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</si>
  <si>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</si>
  <si>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</si>
  <si>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</si>
  <si>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</si>
  <si>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</si>
  <si>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</si>
  <si>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</si>
  <si>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</si>
  <si>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</si>
  <si>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</si>
  <si>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</si>
  <si>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</si>
  <si>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</si>
  <si>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</si>
  <si>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</si>
  <si>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</si>
  <si>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</si>
  <si>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</si>
  <si>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</si>
  <si>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</si>
  <si>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</si>
  <si>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</si>
  <si>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</si>
  <si>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</si>
  <si>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</si>
  <si>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</si>
  <si>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</si>
  <si>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</si>
  <si>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</si>
  <si>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</si>
  <si>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</si>
  <si>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</si>
  <si>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</si>
  <si>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</si>
  <si>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</si>
  <si>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</si>
  <si>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</si>
  <si>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</si>
  <si>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</si>
  <si>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</si>
  <si>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</si>
  <si>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</si>
  <si>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</si>
  <si>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</si>
  <si>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</si>
  <si>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</si>
  <si>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</si>
  <si>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</si>
  <si>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</si>
  <si>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</si>
  <si>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</si>
  <si>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</si>
  <si>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</si>
  <si>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</si>
  <si>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</si>
  <si>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</si>
  <si>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</si>
  <si>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</si>
  <si>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</si>
  <si>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</si>
  <si>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</si>
  <si>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</si>
  <si>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</si>
  <si>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</si>
  <si>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</si>
  <si>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</si>
  <si>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</si>
  <si>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</si>
  <si>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</si>
  <si>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</si>
  <si>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</si>
  <si>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</si>
  <si>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</si>
  <si>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</si>
  <si>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</si>
  <si>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</si>
  <si>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</si>
  <si>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</si>
  <si>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</si>
  <si>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</si>
  <si>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</si>
  <si>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</si>
  <si>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</si>
  <si>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</si>
  <si>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</si>
  <si>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</si>
  <si>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</si>
  <si>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</si>
  <si>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</si>
  <si>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</si>
  <si>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</si>
  <si>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</si>
  <si>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</si>
  <si>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</si>
  <si>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</si>
  <si>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</si>
  <si>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</si>
  <si>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</si>
  <si>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</si>
  <si>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</si>
  <si>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</si>
  <si>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</si>
  <si>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</si>
  <si>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</si>
  <si>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</si>
  <si>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</si>
  <si>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</si>
  <si>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</si>
  <si>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</si>
  <si>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</si>
  <si>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</si>
  <si>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</si>
  <si>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</si>
  <si>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</si>
  <si>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</si>
  <si>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</si>
  <si>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</si>
  <si>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</si>
  <si>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</si>
  <si>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</si>
  <si>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</si>
  <si>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</si>
  <si>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</si>
  <si>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</si>
  <si>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</si>
  <si>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</si>
  <si>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</si>
  <si>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</si>
  <si>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</si>
  <si>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</si>
  <si>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</si>
  <si>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</si>
  <si>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</si>
  <si>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</si>
  <si>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</si>
  <si>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</si>
  <si>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</si>
  <si>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</si>
  <si>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</si>
  <si>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</si>
  <si>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</si>
  <si>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</si>
  <si>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</si>
  <si>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</si>
  <si>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</si>
  <si>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</si>
  <si>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</si>
  <si>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</si>
  <si>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</si>
  <si>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</si>
  <si>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</si>
  <si>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</si>
  <si>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</si>
  <si>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</si>
  <si>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</si>
  <si>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</si>
  <si>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</si>
  <si>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</si>
  <si>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</si>
  <si>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</si>
  <si>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</si>
  <si>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</si>
  <si>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</si>
  <si>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</si>
  <si>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</si>
  <si>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</si>
  <si>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</si>
  <si>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</si>
  <si>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</si>
  <si>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</si>
  <si>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</si>
  <si>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</si>
  <si>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</si>
  <si>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</si>
  <si>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</si>
  <si>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</si>
  <si>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</si>
  <si>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</si>
  <si>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</si>
  <si>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</si>
  <si>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</si>
  <si>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</si>
  <si>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</si>
  <si>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</si>
  <si>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</si>
  <si>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</si>
  <si>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</si>
  <si>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</si>
  <si>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</si>
  <si>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</si>
  <si>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</si>
  <si>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</si>
  <si>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</si>
  <si>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</si>
  <si>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</si>
  <si>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</si>
  <si>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</si>
  <si>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</si>
  <si>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</si>
  <si>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</si>
  <si>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</si>
  <si>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</si>
  <si>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</si>
  <si>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</si>
  <si>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</si>
  <si>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</si>
  <si>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</si>
  <si>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</si>
  <si>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</si>
  <si>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</si>
  <si>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</si>
  <si>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</si>
  <si>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</si>
  <si>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</si>
  <si>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</si>
  <si>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</si>
  <si>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</si>
  <si>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</si>
  <si>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</si>
  <si>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</si>
  <si>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</si>
  <si>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</si>
  <si>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</si>
  <si>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</si>
  <si>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</si>
  <si>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</si>
  <si>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</si>
  <si>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</si>
  <si>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</si>
  <si>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</si>
  <si>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</si>
  <si>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</si>
  <si>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</si>
  <si>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</si>
  <si>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</si>
  <si>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</si>
  <si>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</si>
  <si>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</si>
  <si>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</si>
  <si>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</si>
  <si>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</si>
  <si>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</si>
  <si>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</si>
  <si>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</si>
  <si>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</si>
  <si>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</si>
  <si>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</si>
  <si>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</si>
  <si>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</si>
  <si>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</si>
  <si>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</si>
  <si>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</si>
  <si>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</si>
  <si>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</si>
  <si>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</si>
  <si>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</si>
  <si>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</si>
  <si>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</si>
  <si>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</si>
  <si>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</si>
  <si>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</si>
  <si>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</si>
  <si>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</si>
  <si>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</si>
  <si>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</si>
  <si>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</si>
  <si>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</si>
  <si>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</si>
  <si>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</si>
  <si>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</si>
  <si>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</si>
  <si>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</si>
  <si>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</si>
  <si>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</si>
  <si>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</si>
  <si>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</si>
  <si>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</si>
  <si>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</si>
  <si>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</si>
  <si>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</si>
  <si>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</si>
  <si>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</si>
  <si>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</si>
  <si>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</si>
  <si>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</si>
  <si>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</si>
  <si>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</si>
  <si>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</si>
  <si>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</si>
  <si>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</si>
  <si>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</si>
  <si>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</si>
  <si>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</si>
  <si>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</si>
  <si>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</si>
  <si>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</si>
  <si>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</si>
  <si>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</si>
  <si>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</si>
  <si>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</si>
  <si>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</si>
  <si>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</si>
  <si>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</si>
  <si>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</si>
  <si>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</si>
  <si>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</si>
  <si>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</si>
  <si>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</si>
  <si>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</si>
  <si>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</si>
  <si>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</si>
  <si>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</si>
  <si>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</si>
  <si>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</si>
  <si>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</si>
  <si>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</si>
  <si>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</si>
  <si>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</si>
  <si>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</si>
  <si>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</si>
  <si>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</si>
  <si>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</si>
  <si>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</si>
  <si>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</si>
  <si>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</si>
  <si>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</si>
  <si>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</si>
  <si>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</si>
  <si>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</si>
  <si>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</si>
  <si>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</si>
  <si>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</si>
  <si>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</si>
  <si>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</si>
  <si>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</si>
  <si>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</si>
  <si>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</si>
  <si>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</si>
  <si>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</si>
  <si>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</si>
  <si>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</si>
  <si>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</si>
  <si>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</si>
  <si>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</si>
  <si>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</si>
  <si>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</si>
  <si>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</si>
  <si>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</si>
  <si>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</si>
  <si>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</si>
  <si>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</si>
  <si>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</si>
  <si>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</si>
  <si>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</si>
  <si>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</si>
  <si>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</si>
  <si>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</si>
  <si>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</si>
  <si>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</si>
  <si>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</si>
  <si>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</si>
  <si>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</si>
  <si>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</si>
  <si>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</si>
  <si>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</si>
  <si>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</si>
  <si>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</si>
  <si>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</si>
  <si>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</si>
  <si>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</si>
  <si>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</si>
  <si>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</si>
  <si>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</si>
  <si>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</si>
  <si>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</si>
  <si>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</si>
  <si>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</si>
  <si>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</si>
  <si>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</si>
  <si>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</si>
  <si>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</si>
  <si>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</si>
  <si>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</si>
  <si>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</si>
  <si>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</si>
  <si>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</si>
  <si>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</si>
  <si>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</si>
  <si>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</si>
  <si>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</si>
  <si>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</si>
  <si>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</si>
  <si>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</si>
  <si>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</si>
  <si>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</si>
  <si>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</si>
  <si>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</si>
  <si>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</si>
  <si>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</si>
  <si>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</si>
  <si>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</si>
  <si>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</si>
  <si>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</si>
  <si>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</si>
  <si>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</si>
  <si>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</si>
  <si>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</si>
  <si>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</si>
  <si>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</si>
  <si>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</si>
  <si>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</si>
  <si>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</si>
  <si>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</si>
  <si>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</si>
  <si>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</si>
  <si>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</si>
  <si>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</si>
  <si>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</si>
  <si>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</si>
  <si>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</si>
  <si>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</si>
  <si>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</si>
  <si>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</si>
  <si>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</si>
  <si>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</si>
  <si>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</si>
  <si>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</si>
  <si>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</si>
  <si>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</si>
  <si>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</si>
  <si>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</si>
  <si>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</si>
  <si>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</si>
  <si>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</si>
  <si>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</si>
  <si>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</si>
  <si>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</si>
  <si>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</si>
  <si>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</si>
  <si>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</si>
  <si>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</si>
  <si>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</si>
  <si>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</si>
  <si>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</si>
  <si>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</si>
  <si>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</si>
  <si>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</si>
  <si>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</si>
  <si>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</si>
  <si>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</si>
  <si>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</si>
  <si>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</si>
  <si>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</si>
  <si>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</si>
  <si>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</si>
  <si>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</si>
  <si>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</si>
  <si>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</si>
  <si>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</si>
  <si>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</si>
  <si>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</si>
  <si>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</si>
  <si>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</si>
  <si>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</si>
  <si>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</si>
  <si>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</si>
  <si>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</si>
  <si>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</si>
  <si>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</si>
  <si>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</si>
  <si>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</si>
  <si>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</si>
  <si>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</si>
  <si>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</si>
  <si>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</si>
  <si>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</si>
  <si>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</si>
  <si>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</si>
  <si>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</si>
  <si>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</si>
  <si>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</si>
  <si>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</si>
  <si>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</si>
  <si>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</si>
  <si>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</si>
  <si>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</si>
  <si>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</si>
  <si>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</si>
  <si>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</si>
  <si>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</si>
  <si>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</si>
  <si>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</si>
  <si>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</si>
  <si>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</si>
  <si>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</si>
  <si>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</si>
  <si>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</si>
  <si>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</si>
  <si>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</si>
  <si>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</si>
  <si>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</si>
  <si>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</si>
  <si>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</si>
  <si>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</si>
  <si>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</si>
  <si>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</si>
  <si>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</si>
  <si>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</si>
  <si>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</si>
  <si>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</si>
  <si>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</si>
  <si>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</si>
  <si>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</si>
  <si>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</si>
  <si>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</si>
  <si>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</si>
  <si>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</si>
  <si>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</si>
  <si>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</si>
  <si>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</si>
  <si>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</si>
  <si>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</si>
  <si>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</si>
  <si>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</si>
  <si>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</si>
  <si>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</si>
  <si>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</si>
  <si>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</si>
  <si>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</si>
  <si>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</si>
  <si>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</si>
  <si>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</si>
  <si>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</si>
  <si>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</si>
  <si>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</si>
  <si>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</si>
  <si>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</si>
  <si>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</si>
  <si>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</si>
  <si>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</si>
  <si>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</si>
  <si>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</si>
  <si>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</si>
  <si>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</si>
  <si>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</si>
  <si>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</si>
  <si>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</si>
  <si>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</si>
  <si>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</si>
  <si>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</si>
  <si>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</si>
  <si>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</si>
  <si>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</si>
  <si>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</si>
  <si>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</si>
  <si>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</si>
  <si>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</si>
  <si>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</si>
  <si>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</si>
  <si>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</si>
  <si>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</si>
  <si>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</si>
  <si>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</si>
  <si>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</si>
  <si>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</si>
  <si>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</si>
  <si>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</si>
  <si>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</si>
  <si>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</si>
  <si>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</si>
  <si>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</si>
  <si>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</si>
  <si>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</si>
  <si>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</si>
  <si>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</si>
  <si>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</si>
  <si>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</si>
  <si>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</si>
  <si>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</si>
  <si>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</si>
  <si>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</si>
  <si>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</si>
  <si>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</si>
  <si>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</si>
  <si>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</si>
  <si>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</si>
  <si>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</si>
  <si>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</si>
  <si>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</si>
  <si>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</si>
  <si>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</si>
  <si>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</si>
  <si>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</si>
  <si>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</si>
  <si>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</si>
  <si>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</si>
  <si>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</si>
  <si>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</si>
  <si>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</si>
  <si>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</si>
  <si>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</si>
  <si>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</si>
  <si>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</si>
  <si>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</si>
  <si>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</si>
  <si>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</si>
  <si>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</si>
  <si>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</si>
  <si>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</si>
  <si>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</si>
  <si>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</si>
  <si>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</si>
  <si>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</si>
  <si>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</si>
  <si>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</si>
  <si>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</si>
  <si>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</si>
  <si>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</si>
  <si>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</si>
  <si>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</si>
  <si>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</si>
  <si>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</si>
  <si>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</si>
  <si>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</si>
  <si>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</si>
  <si>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</si>
  <si>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</si>
  <si>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</si>
  <si>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</si>
  <si>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</si>
  <si>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</si>
  <si>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</si>
  <si>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</si>
  <si>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</si>
  <si>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</si>
  <si>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</si>
  <si>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</si>
  <si>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</si>
  <si>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</si>
  <si>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</si>
  <si>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</si>
  <si>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</si>
  <si>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</si>
  <si>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</si>
  <si>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</si>
  <si>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</si>
  <si>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</si>
  <si>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</si>
  <si>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</si>
  <si>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</si>
  <si>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</si>
  <si>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</si>
  <si>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</si>
  <si>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</si>
  <si>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</si>
  <si>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</si>
  <si>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</si>
  <si>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</si>
  <si>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</si>
  <si>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</si>
  <si>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</si>
  <si>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</si>
  <si>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</si>
  <si>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</si>
  <si>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</si>
  <si>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</si>
  <si>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</si>
  <si>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</si>
  <si>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</si>
  <si>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</si>
  <si>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</si>
  <si>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</si>
  <si>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</si>
  <si>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</si>
  <si>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</si>
  <si>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</si>
  <si>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</si>
  <si>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</si>
  <si>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</si>
  <si>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</si>
  <si>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</si>
  <si>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</si>
  <si>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</si>
  <si>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</si>
  <si>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</si>
  <si>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</si>
  <si>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</si>
  <si>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</si>
  <si>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</si>
  <si>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</si>
  <si>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</si>
  <si>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</si>
  <si>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</si>
  <si>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</si>
  <si>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</si>
  <si>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</si>
  <si>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</si>
  <si>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</si>
  <si>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</si>
  <si>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</si>
  <si>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</si>
  <si>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</si>
  <si>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</si>
  <si>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</si>
  <si>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</si>
  <si>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</si>
  <si>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</si>
  <si>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</si>
  <si>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</si>
  <si>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</si>
  <si>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</si>
  <si>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</si>
  <si>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</si>
  <si>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</si>
  <si>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</si>
  <si>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</si>
  <si>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</si>
  <si>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</si>
  <si>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</si>
  <si>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</si>
  <si>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</si>
  <si>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</si>
  <si>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</si>
  <si>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</si>
  <si>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</si>
  <si>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</si>
  <si>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</si>
  <si>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</si>
  <si>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</si>
  <si>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</si>
  <si>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</si>
  <si>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</si>
  <si>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</si>
  <si>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</si>
  <si>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</si>
  <si>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</si>
  <si>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</si>
  <si>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</si>
  <si>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</si>
  <si>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</si>
  <si>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</si>
  <si>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</si>
  <si>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</si>
  <si>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</si>
  <si>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</si>
  <si>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</si>
  <si>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</si>
  <si>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</si>
  <si>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</si>
  <si>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</si>
  <si>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</si>
  <si>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</si>
  <si>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</si>
  <si>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</si>
  <si>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</si>
  <si>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</si>
  <si>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</si>
  <si>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</si>
  <si>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</si>
  <si>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</si>
  <si>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</si>
  <si>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</si>
  <si>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</si>
  <si>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</si>
  <si>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</si>
  <si>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</si>
  <si>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</si>
  <si>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</si>
  <si>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</si>
  <si>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</si>
  <si>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</si>
  <si>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</si>
  <si>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</si>
  <si>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</si>
  <si>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</si>
  <si>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</si>
  <si>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</si>
  <si>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</si>
  <si>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</si>
  <si>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</si>
  <si>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</si>
  <si>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</si>
  <si>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</si>
  <si>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</si>
  <si>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</si>
  <si>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</si>
  <si>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</si>
  <si>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</si>
  <si>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</si>
  <si>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</si>
  <si>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</si>
  <si>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</si>
  <si>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</si>
  <si>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</si>
  <si>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</si>
  <si>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</si>
  <si>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</si>
  <si>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</si>
  <si>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</si>
  <si>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</si>
  <si>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</si>
  <si>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</si>
  <si>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</si>
  <si>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</si>
  <si>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</si>
  <si>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</si>
  <si>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</si>
  <si>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</si>
  <si>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</si>
  <si>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</si>
  <si>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</si>
  <si>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</si>
  <si>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</si>
  <si>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</si>
  <si>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</si>
  <si>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</si>
  <si>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</si>
  <si>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</si>
  <si>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</si>
  <si>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</si>
  <si>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</si>
  <si>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</si>
  <si>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</si>
  <si>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</si>
  <si>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</si>
  <si>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</si>
  <si>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</si>
  <si>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</si>
  <si>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</si>
  <si>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</si>
  <si>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</si>
  <si>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</si>
  <si>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</si>
  <si>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</si>
  <si>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</si>
  <si>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</si>
  <si>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</si>
  <si>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</si>
  <si>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</si>
  <si>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</si>
  <si>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</si>
  <si>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</si>
  <si>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</si>
  <si>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</si>
  <si>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</si>
  <si>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</si>
  <si>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</si>
  <si>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</si>
  <si>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</si>
  <si>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</si>
  <si>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</si>
  <si>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</si>
  <si>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</si>
  <si>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</si>
  <si>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</si>
  <si>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</si>
  <si>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</si>
  <si>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</si>
  <si>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</si>
  <si>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</si>
  <si>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</si>
  <si>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</si>
  <si>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</si>
  <si>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</si>
  <si>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</si>
  <si>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</si>
  <si>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</si>
  <si>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</si>
  <si>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</si>
  <si>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</si>
  <si>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</si>
  <si>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</si>
  <si>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</si>
  <si>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</si>
  <si>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</si>
  <si>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</si>
  <si>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</si>
  <si>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</si>
  <si>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</si>
  <si>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</si>
  <si>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</si>
  <si>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</si>
  <si>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</si>
  <si>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</si>
  <si>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</si>
  <si>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</si>
  <si>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</si>
  <si>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</si>
  <si>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</si>
  <si>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</si>
  <si>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</si>
  <si>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</si>
  <si>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</si>
  <si>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</si>
  <si>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</si>
  <si>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</si>
  <si>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</si>
  <si>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</si>
  <si>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</si>
  <si>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</si>
  <si>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</si>
  <si>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</si>
  <si>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</si>
  <si>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</si>
  <si>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</si>
  <si>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</si>
  <si>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</si>
  <si>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</si>
  <si>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</si>
  <si>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</si>
  <si>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</si>
  <si>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</si>
  <si>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</si>
  <si>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</si>
  <si>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</si>
  <si>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</si>
  <si>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</si>
  <si>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</si>
  <si>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</si>
  <si>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</si>
  <si>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</si>
  <si>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</si>
  <si>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</si>
  <si>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</si>
  <si>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</si>
  <si>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</si>
  <si>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</si>
  <si>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</si>
  <si>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</si>
  <si>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</si>
  <si>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</si>
  <si>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</si>
  <si>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</si>
  <si>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</si>
  <si>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</si>
  <si>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</si>
  <si>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</si>
  <si>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</si>
  <si>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</si>
  <si>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</si>
  <si>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</si>
  <si>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</si>
  <si>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</si>
  <si>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</si>
  <si>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</si>
  <si>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</si>
  <si>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</si>
  <si>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</si>
  <si>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</si>
  <si>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</si>
  <si>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</si>
  <si>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</si>
  <si>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</si>
  <si>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</si>
  <si>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</si>
  <si>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</si>
  <si>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</si>
  <si>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</si>
  <si>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</si>
  <si>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</si>
  <si>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</si>
  <si>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</si>
  <si>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</si>
  <si>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</si>
  <si>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</si>
  <si>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</si>
  <si>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</si>
  <si>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</si>
  <si>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</si>
  <si>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</si>
  <si>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</si>
  <si>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</si>
  <si>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</si>
  <si>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</si>
  <si>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</si>
  <si>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</si>
  <si>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</si>
  <si>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</si>
  <si>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</si>
  <si>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</si>
  <si>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</si>
  <si>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</si>
  <si>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</si>
  <si>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</si>
  <si>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</si>
  <si>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</si>
  <si>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</si>
  <si>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</si>
  <si>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</si>
  <si>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</si>
  <si>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</si>
  <si>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</si>
  <si>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</si>
  <si>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</si>
  <si>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</si>
  <si>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</si>
  <si>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</si>
  <si>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</si>
  <si>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</si>
  <si>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</si>
  <si>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</si>
  <si>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</si>
  <si>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</si>
  <si>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</si>
  <si>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</si>
  <si>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</si>
  <si>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</si>
  <si>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</si>
  <si>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</si>
  <si>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</si>
  <si>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</si>
  <si>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</si>
  <si>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</si>
  <si>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</si>
  <si>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</si>
  <si>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</si>
  <si>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</si>
  <si>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</si>
  <si>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</si>
  <si>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</si>
  <si>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</si>
  <si>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</si>
  <si>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</si>
  <si>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</si>
  <si>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</si>
  <si>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</si>
  <si>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</si>
  <si>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</si>
  <si>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</si>
  <si>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</si>
  <si>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</si>
  <si>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</si>
  <si>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</si>
  <si>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</si>
  <si>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</si>
  <si>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</si>
  <si>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</si>
  <si>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</si>
  <si>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</si>
  <si>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</si>
  <si>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</si>
  <si>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</si>
  <si>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</si>
  <si>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</si>
  <si>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</si>
  <si>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</si>
  <si>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</si>
  <si>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</si>
  <si>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</si>
  <si>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</si>
  <si>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</si>
  <si>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</si>
  <si>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</si>
  <si>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</si>
  <si>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</si>
  <si>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</si>
  <si>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</si>
  <si>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</si>
  <si>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</si>
  <si>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</si>
  <si>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</si>
  <si>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</si>
  <si>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</si>
  <si>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</si>
  <si>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</si>
  <si>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</si>
  <si>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</si>
  <si>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</si>
  <si>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</si>
  <si>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</si>
  <si>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</si>
  <si>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</si>
  <si>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</si>
  <si>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</si>
  <si>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</si>
  <si>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</si>
  <si>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</si>
  <si>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</si>
  <si>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</si>
  <si>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</si>
  <si>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</si>
  <si>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</si>
  <si>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</si>
  <si>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</si>
  <si>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</si>
  <si>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</si>
  <si>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</si>
  <si>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</si>
  <si>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</si>
  <si>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</si>
  <si>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</si>
  <si>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</si>
  <si>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</si>
  <si>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</si>
  <si>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</si>
  <si>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</si>
  <si>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</si>
  <si>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</si>
  <si>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</si>
  <si>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</si>
  <si>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</si>
  <si>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</si>
  <si>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</si>
  <si>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</si>
  <si>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</si>
  <si>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</si>
  <si>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</si>
  <si>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</si>
  <si>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</si>
  <si>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</si>
  <si>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</si>
  <si>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</si>
  <si>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</si>
  <si>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</si>
  <si>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</si>
  <si>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</si>
  <si>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</si>
  <si>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</si>
  <si>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</si>
  <si>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</si>
  <si>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</si>
  <si>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</si>
  <si>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</si>
  <si>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</si>
  <si>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</si>
  <si>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</si>
  <si>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</si>
  <si>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</si>
  <si>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</si>
  <si>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</si>
  <si>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</si>
  <si>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</si>
  <si>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</si>
  <si>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</si>
  <si>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</si>
  <si>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</si>
  <si>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</si>
  <si>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</si>
  <si>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</si>
  <si>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</si>
  <si>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</si>
  <si>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</si>
  <si>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</si>
  <si>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</si>
  <si>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</si>
  <si>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</si>
  <si>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</si>
  <si>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</si>
  <si>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</si>
  <si>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</si>
  <si>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</si>
  <si>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</si>
  <si>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</si>
  <si>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</si>
  <si>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</si>
  <si>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</si>
  <si>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</si>
  <si>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</si>
  <si>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</si>
  <si>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</si>
  <si>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</si>
  <si>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</si>
  <si>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</si>
  <si>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</si>
  <si>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</si>
  <si>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</si>
  <si>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</si>
  <si>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</si>
  <si>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</si>
  <si>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</si>
  <si>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</si>
  <si>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</si>
  <si>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</si>
  <si>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</si>
  <si>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</si>
  <si>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</si>
  <si>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</si>
  <si>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</si>
  <si>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</si>
  <si>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</si>
  <si>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</si>
  <si>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</si>
  <si>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</si>
  <si>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</si>
  <si>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</si>
  <si>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</si>
  <si>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</si>
  <si>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</si>
  <si>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</si>
  <si>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</si>
  <si>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</si>
  <si>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</si>
  <si>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</si>
  <si>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</si>
  <si>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</si>
  <si>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</si>
  <si>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</si>
  <si>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</si>
  <si>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</si>
  <si>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</si>
  <si>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</si>
  <si>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</si>
  <si>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</si>
  <si>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</si>
  <si>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</si>
  <si>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</si>
  <si>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</si>
  <si>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</si>
  <si>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</si>
  <si>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</si>
  <si>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</si>
  <si>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</si>
  <si>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</si>
  <si>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</si>
  <si>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</si>
  <si>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</si>
  <si>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</si>
  <si>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</si>
  <si>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</si>
  <si>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</si>
  <si>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</si>
  <si>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</si>
  <si>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</si>
  <si>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</si>
  <si>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</si>
  <si>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</si>
  <si>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</si>
  <si>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</si>
  <si>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</si>
  <si>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</si>
  <si>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</si>
  <si>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</si>
  <si>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</si>
  <si>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</si>
  <si>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</si>
  <si>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</si>
  <si>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</si>
  <si>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</si>
  <si>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</si>
  <si>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</si>
  <si>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</si>
  <si>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</si>
  <si>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</si>
  <si>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</si>
  <si>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</si>
  <si>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</si>
  <si>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</si>
  <si>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</si>
  <si>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</si>
  <si>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</si>
  <si>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</si>
  <si>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</si>
  <si>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</si>
  <si>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</si>
  <si>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</si>
  <si>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</si>
  <si>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</si>
  <si>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</si>
  <si>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</si>
  <si>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</si>
  <si>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</si>
  <si>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</si>
  <si>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</si>
  <si>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</si>
  <si>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</si>
  <si>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</si>
  <si>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</si>
  <si>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</si>
  <si>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</si>
  <si>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</si>
  <si>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</si>
  <si>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</si>
  <si>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</si>
  <si>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</si>
  <si>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</si>
  <si>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</si>
  <si>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</si>
  <si>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</si>
  <si>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</si>
  <si>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</si>
  <si>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</si>
  <si>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</si>
  <si>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</si>
  <si>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</si>
  <si>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</si>
  <si>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</si>
  <si>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</si>
  <si>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</si>
  <si>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</si>
  <si>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</si>
  <si>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</si>
  <si>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</si>
  <si>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</si>
  <si>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</si>
  <si>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</si>
  <si>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</si>
  <si>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</si>
  <si>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</si>
  <si>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</si>
  <si>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</si>
  <si>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</si>
  <si>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</si>
  <si>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</si>
  <si>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</si>
  <si>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</si>
  <si>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</si>
  <si>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</si>
  <si>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</si>
  <si>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</si>
  <si>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</si>
  <si>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</si>
  <si>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</si>
  <si>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</si>
  <si>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</si>
  <si>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</si>
  <si>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</si>
  <si>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</si>
  <si>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</si>
  <si>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</si>
  <si>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</si>
  <si>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</si>
  <si>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</si>
  <si>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</si>
  <si>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</si>
  <si>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</si>
  <si>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</si>
  <si>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</si>
  <si>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</si>
  <si>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</si>
  <si>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</si>
  <si>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</si>
  <si>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</si>
  <si>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</si>
  <si>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</si>
  <si>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</si>
  <si>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</si>
  <si>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</si>
  <si>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</si>
  <si>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</si>
  <si>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</si>
  <si>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</si>
  <si>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</si>
  <si>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</si>
  <si>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</si>
  <si>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</si>
  <si>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</si>
  <si>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</si>
  <si>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</si>
  <si>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</si>
  <si>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</si>
  <si>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</si>
  <si>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</si>
  <si>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</si>
  <si>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</si>
  <si>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</si>
  <si>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</si>
  <si>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</si>
  <si>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</si>
  <si>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</si>
  <si>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</si>
  <si>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</si>
  <si>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</si>
  <si>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</si>
  <si>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</si>
  <si>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</si>
  <si>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</si>
  <si>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</si>
  <si>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</si>
  <si>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</si>
  <si>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</si>
  <si>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</si>
  <si>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</si>
  <si>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</si>
  <si>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</si>
  <si>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</si>
  <si>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</si>
  <si>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</si>
  <si>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</si>
  <si>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</si>
  <si>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</si>
  <si>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</si>
  <si>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</si>
  <si>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</si>
  <si>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</si>
  <si>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</si>
  <si>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</si>
  <si>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</si>
  <si>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</si>
  <si>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</si>
  <si>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</si>
  <si>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</si>
  <si>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</si>
  <si>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</si>
  <si>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</si>
  <si>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</si>
  <si>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</si>
  <si>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</si>
  <si>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</si>
  <si>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</si>
  <si>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</si>
  <si>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</si>
  <si>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</si>
  <si>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</si>
  <si>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</si>
  <si>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</si>
  <si>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</si>
  <si>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</si>
  <si>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</si>
  <si>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</si>
  <si>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</si>
  <si>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</si>
  <si>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</si>
  <si>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</si>
  <si>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</si>
  <si>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</si>
  <si>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</si>
  <si>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</si>
  <si>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</si>
  <si>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</si>
  <si>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</si>
  <si>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</si>
  <si>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</si>
  <si>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</si>
  <si>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</si>
  <si>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</si>
  <si>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</si>
  <si>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</si>
  <si>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</si>
  <si>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</si>
  <si>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</si>
  <si>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</si>
  <si>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</si>
  <si>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</si>
  <si>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</si>
  <si>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</si>
  <si>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</si>
  <si>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</si>
  <si>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</si>
  <si>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</si>
  <si>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</si>
  <si>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</si>
  <si>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</si>
  <si>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</si>
  <si>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</si>
  <si>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</si>
  <si>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</si>
  <si>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</si>
  <si>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</si>
  <si>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</si>
  <si>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</si>
  <si>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</si>
  <si>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</si>
  <si>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</si>
  <si>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</si>
  <si>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</si>
  <si>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</si>
  <si>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</si>
  <si>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</si>
  <si>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</si>
  <si>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</si>
  <si>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</si>
  <si>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</si>
  <si>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</si>
  <si>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</si>
  <si>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</si>
  <si>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</si>
  <si>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</si>
  <si>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</si>
  <si>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</si>
  <si>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</si>
  <si>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</si>
  <si>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</si>
  <si>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</si>
  <si>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</si>
  <si>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</si>
  <si>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</si>
  <si>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</si>
  <si>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</si>
  <si>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</si>
  <si>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</si>
  <si>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</si>
  <si>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</si>
  <si>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</si>
  <si>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</si>
  <si>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</si>
  <si>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</si>
  <si>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</si>
  <si>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</si>
  <si>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</si>
  <si>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</si>
  <si>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</si>
  <si>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</si>
  <si>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</si>
  <si>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</si>
  <si>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</si>
  <si>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</si>
  <si>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</si>
  <si>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</si>
  <si>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</si>
  <si>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</si>
  <si>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</si>
  <si>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</si>
  <si>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</si>
  <si>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</si>
  <si>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</si>
  <si>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</si>
  <si>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</si>
  <si>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</si>
  <si>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</si>
  <si>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</si>
  <si>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</si>
  <si>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</si>
  <si>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</si>
  <si>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</si>
  <si>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</si>
  <si>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</si>
  <si>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</si>
  <si>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</si>
  <si>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</si>
  <si>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</si>
  <si>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</si>
  <si>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</si>
  <si>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</si>
  <si>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</si>
  <si>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</si>
  <si>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</si>
  <si>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</si>
  <si>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</si>
  <si>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</si>
  <si>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</si>
  <si>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</si>
  <si>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</si>
  <si>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</si>
  <si>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</si>
  <si>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</si>
  <si>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</si>
  <si>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</si>
  <si>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</si>
  <si>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</si>
  <si>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</si>
  <si>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</si>
  <si>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</si>
  <si>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</si>
  <si>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</si>
  <si>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</si>
  <si>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</si>
  <si>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</si>
  <si>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</si>
  <si>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</si>
  <si>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</si>
  <si>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</si>
  <si>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</si>
  <si>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</si>
  <si>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</si>
  <si>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</si>
  <si>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</si>
  <si>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</si>
  <si>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</si>
  <si>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</si>
  <si>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</si>
  <si>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</si>
  <si>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</si>
  <si>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</si>
  <si>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</si>
  <si>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</si>
  <si>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</si>
  <si>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</si>
  <si>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</si>
  <si>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</si>
  <si>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</si>
  <si>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</si>
  <si>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</si>
  <si>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</si>
  <si>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</si>
  <si>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</si>
  <si>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</si>
  <si>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</si>
  <si>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</si>
  <si>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</si>
  <si>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</si>
  <si>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</si>
  <si>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</si>
  <si>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</si>
  <si>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</si>
  <si>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</si>
  <si>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</si>
  <si>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</si>
  <si>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</si>
  <si>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</si>
  <si>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</si>
  <si>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</si>
  <si>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</si>
  <si>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</si>
  <si>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</si>
  <si>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</si>
  <si>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</si>
  <si>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</si>
  <si>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</si>
  <si>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</si>
  <si>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</si>
  <si>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</si>
  <si>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</si>
  <si>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</si>
  <si>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</si>
  <si>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</si>
  <si>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</si>
  <si>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</si>
  <si>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</si>
  <si>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</si>
  <si>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</si>
  <si>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</si>
  <si>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</si>
  <si>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</si>
  <si>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</si>
  <si>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</si>
  <si>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</si>
  <si>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</si>
  <si>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</si>
  <si>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</si>
  <si>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</si>
  <si>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</si>
  <si>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</si>
  <si>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</si>
  <si>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</si>
  <si>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</si>
  <si>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</si>
  <si>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</si>
  <si>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</si>
  <si>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</si>
  <si>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</si>
  <si>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</si>
  <si>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</si>
  <si>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</si>
  <si>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</si>
  <si>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</si>
  <si>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</si>
  <si>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</si>
  <si>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</si>
  <si>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</si>
  <si>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</si>
  <si>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</si>
  <si>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</si>
  <si>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</si>
  <si>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</si>
  <si>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</si>
  <si>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</si>
  <si>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</si>
  <si>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</si>
  <si>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</si>
  <si>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</si>
  <si>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</si>
  <si>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</si>
  <si>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</si>
  <si>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</si>
  <si>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</si>
  <si>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</si>
  <si>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</si>
  <si>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</si>
  <si>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</si>
  <si>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</si>
  <si>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</si>
  <si>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</si>
  <si>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</si>
  <si>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</si>
  <si>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</si>
  <si>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</si>
  <si>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</si>
  <si>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</si>
  <si>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</si>
  <si>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</si>
  <si>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</si>
  <si>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</si>
  <si>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</si>
  <si>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</si>
  <si>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</si>
  <si>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</si>
  <si>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</si>
  <si>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</si>
  <si>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</si>
  <si>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</si>
  <si>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</si>
  <si>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</si>
  <si>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</si>
  <si>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</si>
  <si>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</si>
  <si>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</si>
  <si>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</si>
  <si>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</si>
  <si>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</si>
  <si>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</si>
  <si>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</si>
  <si>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</si>
  <si>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</si>
  <si>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</si>
  <si>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</si>
  <si>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</si>
  <si>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</si>
  <si>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</si>
  <si>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</si>
  <si>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</si>
  <si>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</si>
  <si>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</si>
  <si>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</si>
  <si>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</si>
  <si>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</si>
  <si>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</si>
  <si>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</si>
  <si>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</si>
  <si>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</si>
  <si>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</si>
  <si>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</si>
  <si>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</si>
  <si>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</si>
  <si>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</si>
  <si>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</si>
  <si>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</si>
  <si>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</si>
  <si>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</si>
  <si>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</si>
  <si>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</si>
  <si>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</si>
  <si>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</si>
  <si>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</si>
  <si>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</si>
  <si>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</si>
  <si>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</si>
  <si>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</si>
  <si>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</si>
  <si>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</si>
  <si>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</si>
  <si>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</si>
  <si>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</si>
  <si>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</si>
  <si>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</si>
  <si>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</si>
  <si>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</si>
  <si>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</si>
  <si>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</si>
  <si>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</si>
  <si>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</si>
  <si>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</si>
  <si>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</si>
  <si>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</si>
  <si>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</si>
  <si>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</si>
  <si>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</si>
  <si>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</si>
  <si>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</si>
  <si>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</si>
  <si>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</si>
  <si>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</si>
  <si>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</si>
  <si>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</si>
  <si>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</si>
  <si>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</si>
  <si>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</si>
  <si>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</si>
  <si>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</si>
  <si>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</si>
  <si>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</si>
  <si>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</si>
  <si>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</si>
  <si>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</si>
  <si>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</si>
  <si>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</si>
  <si>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</si>
  <si>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</si>
  <si>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</si>
  <si>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</si>
  <si>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</si>
  <si>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</si>
  <si>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</si>
  <si>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</si>
  <si>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</si>
  <si>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</si>
  <si>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</si>
  <si>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</si>
  <si>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</si>
  <si>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</si>
  <si>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</si>
  <si>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</si>
  <si>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</si>
  <si>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</si>
  <si>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</si>
  <si>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</si>
  <si>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</si>
  <si>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</si>
  <si>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</si>
  <si>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</si>
  <si>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</si>
  <si>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</si>
  <si>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</si>
  <si>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</si>
  <si>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</si>
  <si>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</si>
  <si>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</si>
  <si>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</si>
  <si>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</si>
  <si>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</si>
  <si>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</si>
  <si>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</si>
  <si>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</si>
  <si>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</si>
  <si>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</si>
  <si>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</si>
  <si>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</si>
  <si>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</si>
  <si>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</si>
  <si>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</si>
  <si>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</si>
  <si>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</si>
  <si>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</si>
  <si>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</si>
  <si>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</si>
  <si>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</si>
  <si>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</si>
  <si>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</si>
  <si>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</si>
  <si>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</si>
  <si>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</si>
  <si>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</si>
  <si>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</si>
  <si>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</si>
  <si>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</si>
  <si>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</si>
  <si>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</si>
  <si>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</si>
  <si>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</si>
  <si>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</si>
  <si>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</si>
  <si>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</si>
  <si>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</si>
  <si>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</si>
  <si>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</si>
  <si>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</si>
  <si>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</si>
  <si>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</si>
  <si>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</si>
  <si>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</si>
  <si>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</si>
  <si>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</si>
  <si>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</si>
  <si>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</si>
  <si>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</si>
  <si>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</si>
  <si>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</si>
  <si>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</si>
  <si>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</si>
  <si>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</si>
  <si>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</si>
  <si>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</si>
  <si>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</si>
  <si>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</si>
  <si>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</si>
  <si>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</si>
  <si>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</si>
  <si>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</si>
  <si>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</si>
  <si>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</si>
  <si>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</si>
  <si>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</si>
  <si>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</si>
  <si>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</si>
  <si>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</si>
  <si>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</si>
  <si>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</si>
  <si>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</si>
  <si>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</si>
  <si>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</si>
  <si>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</si>
  <si>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</si>
  <si>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</si>
  <si>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</si>
  <si>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</si>
  <si>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</si>
  <si>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</si>
  <si>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</si>
  <si>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</si>
  <si>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</si>
  <si>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</si>
  <si>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</si>
  <si>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</si>
  <si>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</si>
  <si>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</si>
  <si>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</si>
  <si>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</si>
  <si>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</si>
  <si>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</si>
  <si>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</si>
  <si>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</si>
  <si>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</si>
  <si>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</si>
  <si>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</si>
  <si>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</si>
  <si>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</si>
  <si>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</si>
  <si>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</si>
  <si>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</si>
  <si>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</si>
  <si>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</si>
  <si>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</si>
  <si>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</si>
  <si>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</si>
  <si>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</si>
  <si>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</si>
  <si>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</si>
  <si>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</si>
  <si>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</si>
  <si>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</si>
  <si>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</si>
  <si>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</si>
  <si>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</si>
  <si>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</si>
  <si>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</si>
  <si>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</si>
  <si>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</si>
  <si>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</si>
  <si>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</si>
  <si>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</si>
  <si>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</si>
  <si>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</si>
  <si>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</si>
  <si>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</si>
  <si>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</si>
  <si>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</si>
  <si>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</si>
  <si>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</si>
  <si>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</si>
  <si>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</si>
  <si>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</si>
  <si>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</si>
  <si>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</si>
  <si>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</si>
  <si>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</si>
  <si>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</si>
  <si>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</si>
  <si>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</si>
  <si>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</si>
  <si>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</si>
  <si>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</si>
  <si>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</si>
  <si>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</si>
  <si>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</si>
  <si>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</si>
  <si>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</si>
  <si>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</si>
  <si>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</si>
  <si>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</si>
  <si>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</si>
  <si>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</si>
  <si>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</si>
  <si>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</si>
  <si>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</si>
  <si>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</si>
  <si>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</si>
  <si>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</si>
  <si>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</si>
  <si>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</si>
  <si>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</si>
  <si>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</si>
  <si>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</si>
  <si>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</si>
  <si>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</si>
  <si>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</si>
  <si>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</si>
  <si>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</si>
  <si>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</si>
  <si>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</si>
  <si>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</si>
  <si>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</si>
  <si>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</si>
  <si>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</si>
  <si>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</si>
  <si>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</si>
  <si>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</si>
  <si>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</si>
  <si>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</si>
  <si>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</si>
  <si>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</si>
  <si>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</si>
  <si>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</si>
  <si>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</si>
  <si>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</si>
  <si>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</si>
  <si>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</si>
  <si>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</si>
  <si>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</si>
  <si>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</si>
  <si>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</si>
  <si>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</si>
  <si>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</si>
  <si>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</si>
  <si>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</si>
  <si>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</si>
  <si>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</si>
  <si>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</si>
  <si>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</si>
  <si>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</si>
  <si>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</si>
  <si>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</si>
  <si>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</si>
  <si>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</si>
  <si>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</si>
  <si>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</si>
  <si>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</si>
  <si>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</si>
  <si>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</si>
  <si>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</si>
  <si>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</si>
  <si>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</si>
  <si>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</si>
  <si>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</si>
  <si>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</si>
  <si>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</si>
  <si>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</si>
  <si>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</si>
  <si>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</si>
  <si>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</si>
  <si>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</si>
  <si>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</si>
  <si>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</si>
  <si>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</si>
  <si>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</si>
  <si>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</si>
  <si>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</si>
  <si>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</si>
  <si>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</si>
  <si>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</si>
  <si>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</si>
  <si>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</si>
  <si>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</si>
  <si>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</si>
  <si>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</si>
  <si>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</si>
  <si>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</si>
  <si>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</si>
  <si>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</si>
  <si>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</si>
  <si>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</si>
  <si>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</si>
  <si>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</si>
  <si>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</si>
  <si>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</si>
  <si>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</si>
  <si>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</si>
  <si>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</si>
  <si>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</si>
  <si>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</si>
  <si>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</si>
  <si>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</si>
  <si>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</si>
  <si>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</si>
  <si>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</si>
  <si>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</si>
  <si>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</si>
  <si>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</si>
  <si>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</si>
  <si>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</si>
  <si>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</si>
  <si>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</si>
  <si>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</si>
  <si>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</si>
  <si>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</si>
  <si>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</si>
  <si>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</si>
  <si>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</si>
  <si>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</si>
  <si>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</si>
  <si>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</si>
  <si>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</si>
  <si>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</si>
  <si>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</si>
  <si>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</si>
  <si>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</si>
  <si>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</si>
  <si>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</si>
  <si>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</si>
  <si>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</si>
  <si>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</si>
  <si>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</si>
  <si>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</si>
  <si>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</si>
  <si>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</si>
  <si>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</si>
  <si>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</si>
  <si>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</si>
  <si>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</si>
  <si>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</si>
  <si>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</si>
  <si>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</si>
  <si>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</si>
  <si>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</si>
  <si>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</si>
  <si>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</si>
  <si>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</si>
  <si>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</si>
  <si>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</si>
  <si>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</si>
  <si>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</si>
  <si>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</si>
  <si>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</si>
  <si>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</si>
  <si>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</si>
  <si>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</si>
  <si>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</si>
  <si>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</si>
  <si>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</si>
  <si>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</si>
  <si>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</si>
  <si>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</si>
  <si>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</si>
  <si>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</si>
  <si>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</si>
  <si>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</si>
  <si>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</si>
  <si>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</si>
  <si>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</si>
  <si>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</si>
  <si>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</si>
  <si>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</si>
  <si>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</si>
  <si>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</si>
  <si>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</si>
  <si>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</si>
  <si>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</si>
  <si>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</si>
  <si>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</si>
  <si>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</si>
  <si>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</si>
  <si>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</si>
  <si>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</si>
  <si>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</si>
  <si>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</si>
  <si>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</si>
  <si>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</si>
  <si>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</si>
  <si>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</si>
  <si>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</si>
  <si>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</si>
  <si>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</si>
  <si>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</si>
  <si>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</si>
  <si>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</si>
  <si>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</si>
  <si>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</si>
  <si>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</si>
  <si>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</si>
  <si>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</si>
  <si>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</si>
  <si>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</si>
  <si>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</si>
  <si>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</si>
  <si>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</si>
  <si>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</si>
  <si>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</si>
  <si>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</si>
  <si>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</si>
  <si>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</si>
  <si>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</si>
  <si>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</si>
  <si>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</si>
  <si>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</si>
  <si>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</si>
  <si>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</si>
  <si>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</si>
  <si>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</si>
  <si>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</si>
  <si>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</si>
  <si>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</si>
  <si>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</si>
  <si>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</si>
  <si>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</si>
  <si>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</si>
  <si>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</si>
  <si>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</si>
  <si>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</si>
  <si>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</si>
  <si>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</si>
  <si>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</si>
  <si>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</si>
  <si>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</si>
  <si>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</si>
  <si>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</si>
  <si>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</si>
  <si>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</si>
  <si>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</si>
  <si>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</si>
  <si>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</si>
  <si>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</si>
  <si>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</si>
  <si>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</si>
  <si>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</si>
  <si>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</si>
  <si>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</si>
  <si>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</si>
  <si>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</si>
  <si>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</si>
  <si>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</si>
  <si>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</si>
  <si>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</si>
  <si>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</si>
  <si>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</si>
  <si>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</si>
  <si>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</si>
  <si>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</si>
  <si>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</si>
  <si>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</si>
  <si>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</si>
  <si>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</si>
  <si>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</si>
  <si>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</si>
  <si>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</si>
  <si>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</si>
  <si>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</si>
  <si>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</si>
  <si>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</si>
  <si>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</si>
  <si>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</si>
  <si>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</si>
  <si>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</si>
  <si>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</si>
  <si>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</si>
  <si>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</si>
  <si>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</si>
  <si>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</si>
  <si>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</si>
  <si>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</si>
  <si>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</si>
  <si>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</si>
  <si>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</si>
  <si>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</si>
  <si>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</si>
  <si>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</si>
  <si>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</si>
  <si>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</si>
  <si>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</si>
  <si>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</si>
  <si>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</si>
  <si>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</si>
  <si>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</si>
  <si>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</si>
  <si>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</si>
  <si>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</si>
  <si>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</si>
  <si>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</si>
  <si>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</si>
  <si>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</si>
  <si>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</si>
  <si>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</si>
  <si>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</si>
  <si>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</si>
  <si>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</si>
  <si>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</si>
  <si>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</si>
  <si>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</si>
  <si>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</si>
  <si>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</si>
  <si>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</si>
  <si>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</si>
  <si>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</si>
  <si>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</si>
  <si>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</si>
  <si>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</si>
  <si>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</si>
  <si>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</si>
  <si>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</si>
  <si>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</si>
  <si>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</si>
  <si>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</si>
  <si>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</si>
  <si>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</si>
  <si>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</si>
  <si>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</si>
  <si>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</si>
  <si>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</si>
  <si>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</si>
  <si>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</si>
  <si>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</si>
  <si>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</si>
  <si>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</si>
  <si>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</si>
  <si>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</si>
  <si>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</si>
  <si>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</si>
  <si>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</si>
  <si>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</si>
  <si>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</si>
  <si>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</si>
  <si>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</si>
  <si>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</si>
  <si>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</si>
  <si>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</si>
  <si>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</si>
  <si>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</si>
  <si>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</si>
  <si>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</si>
  <si>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</si>
  <si>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</si>
  <si>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</si>
  <si>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</si>
  <si>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</si>
  <si>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</si>
  <si>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</si>
  <si>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</si>
  <si>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</si>
  <si>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</si>
  <si>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</si>
  <si>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</si>
  <si>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</si>
  <si>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</si>
  <si>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</si>
  <si>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</si>
  <si>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</si>
  <si>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</si>
  <si>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</si>
  <si>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</si>
  <si>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</si>
  <si>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</si>
  <si>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</si>
  <si>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</si>
  <si>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</si>
  <si>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</si>
  <si>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</si>
  <si>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</si>
  <si>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</si>
  <si>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</si>
  <si>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</si>
  <si>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</si>
  <si>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</si>
  <si>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</si>
  <si>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</si>
  <si>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</si>
  <si>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</si>
  <si>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</si>
  <si>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</si>
  <si>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</si>
  <si>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</si>
  <si>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</si>
  <si>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</si>
  <si>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</si>
  <si>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</si>
  <si>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</si>
  <si>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</si>
  <si>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</si>
  <si>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</si>
  <si>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</si>
  <si>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</si>
  <si>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</si>
  <si>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</si>
  <si>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</si>
  <si>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</si>
  <si>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</si>
  <si>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</si>
  <si>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</si>
  <si>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</si>
  <si>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</si>
  <si>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</si>
  <si>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</si>
  <si>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</si>
  <si>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</si>
  <si>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</si>
  <si>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</si>
  <si>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</si>
  <si>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</si>
  <si>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</si>
  <si>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</si>
  <si>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</si>
  <si>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</si>
  <si>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</si>
  <si>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</si>
  <si>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</si>
  <si>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</si>
  <si>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</si>
  <si>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</si>
  <si>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</si>
  <si>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</si>
  <si>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</si>
  <si>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</si>
  <si>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</si>
  <si>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</si>
  <si>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</si>
  <si>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</si>
  <si>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</si>
  <si>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</si>
  <si>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</si>
  <si>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</si>
  <si>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</si>
  <si>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</si>
  <si>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</si>
  <si>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</si>
  <si>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</si>
  <si>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</si>
  <si>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</si>
  <si>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</si>
  <si>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</si>
  <si>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</si>
  <si>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</si>
  <si>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</si>
  <si>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</si>
  <si>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</si>
  <si>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</si>
  <si>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</si>
  <si>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</si>
  <si>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</si>
  <si>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</si>
  <si>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</si>
  <si>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</si>
  <si>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</si>
  <si>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</si>
  <si>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</si>
  <si>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</si>
  <si>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</si>
  <si>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</si>
  <si>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</si>
  <si>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</si>
  <si>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</si>
  <si>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</si>
  <si>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</si>
  <si>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</si>
  <si>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</si>
  <si>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</si>
  <si>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</si>
  <si>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</si>
  <si>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</si>
  <si>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</si>
  <si>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</si>
  <si>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</si>
  <si>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</si>
  <si>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</si>
  <si>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</si>
  <si>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</si>
  <si>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</si>
  <si>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</si>
  <si>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</si>
  <si>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</si>
  <si>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</si>
  <si>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</si>
  <si>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</si>
  <si>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</si>
  <si>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</si>
  <si>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</si>
  <si>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</si>
  <si>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</si>
  <si>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</si>
  <si>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</si>
  <si>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</si>
  <si>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</si>
  <si>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</si>
  <si>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</si>
  <si>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</si>
  <si>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</si>
  <si>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</si>
  <si>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</si>
  <si>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</si>
  <si>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</si>
  <si>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</si>
  <si>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</si>
  <si>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</si>
  <si>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</si>
  <si>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</si>
  <si>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</si>
  <si>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</si>
  <si>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</si>
  <si>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</si>
  <si>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</si>
  <si>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</si>
  <si>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</si>
  <si>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</si>
  <si>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</si>
  <si>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</si>
  <si>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</si>
  <si>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</si>
  <si>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</si>
  <si>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</si>
  <si>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</si>
  <si>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</si>
  <si>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</si>
  <si>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</si>
  <si>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</si>
  <si>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</si>
  <si>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</si>
  <si>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</si>
  <si>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</si>
  <si>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</si>
  <si>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</si>
  <si>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</si>
  <si>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</si>
  <si>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</si>
  <si>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</si>
  <si>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</si>
  <si>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</si>
  <si>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</si>
  <si>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</si>
  <si>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</si>
  <si>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</si>
  <si>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</si>
  <si>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</si>
  <si>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</si>
  <si>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</si>
  <si>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</si>
  <si>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</si>
  <si>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</si>
  <si>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</si>
  <si>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</si>
  <si>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</si>
  <si>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</si>
  <si>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</si>
  <si>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</si>
  <si>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</si>
  <si>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</si>
  <si>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</si>
  <si>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</si>
  <si>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</si>
  <si>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</si>
  <si>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</si>
  <si>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</si>
  <si>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</si>
  <si>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</si>
  <si>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</si>
  <si>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</si>
  <si>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</si>
  <si>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</si>
  <si>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</si>
  <si>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</si>
  <si>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</si>
  <si>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</si>
  <si>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</si>
  <si>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</si>
  <si>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</si>
  <si>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</si>
  <si>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</si>
  <si>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</si>
  <si>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</si>
  <si>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</si>
  <si>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</si>
  <si>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</si>
  <si>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</si>
  <si>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</si>
  <si>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</si>
  <si>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</si>
  <si>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</si>
  <si>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</si>
  <si>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</si>
  <si>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</si>
  <si>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</si>
  <si>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</si>
  <si>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</si>
  <si>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</si>
  <si>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</si>
  <si>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</si>
  <si>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</si>
  <si>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</si>
  <si>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</si>
  <si>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</si>
  <si>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</si>
  <si>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</si>
  <si>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</si>
  <si>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</si>
  <si>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</si>
  <si>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</si>
  <si>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</si>
  <si>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</si>
  <si>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</si>
  <si>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</si>
  <si>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</si>
  <si>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</si>
  <si>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</si>
  <si>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</si>
  <si>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</si>
  <si>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</si>
  <si>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</si>
  <si>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</si>
  <si>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</si>
  <si>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</si>
  <si>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</si>
  <si>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</si>
  <si>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</si>
  <si>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</si>
  <si>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</si>
  <si>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</si>
  <si>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</si>
  <si>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</si>
  <si>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</si>
  <si>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</si>
  <si>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</si>
  <si>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</si>
  <si>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</si>
  <si>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</si>
  <si>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</si>
  <si>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</si>
  <si>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</si>
  <si>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</si>
  <si>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</si>
  <si>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</si>
  <si>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</si>
  <si>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</si>
  <si>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</si>
  <si>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</si>
  <si>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</si>
  <si>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</si>
  <si>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</si>
  <si>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</si>
  <si>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</si>
  <si>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</si>
  <si>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</si>
  <si>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</si>
  <si>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</si>
  <si>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</si>
  <si>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</si>
  <si>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</si>
  <si>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</si>
  <si>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</si>
  <si>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</si>
  <si>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</si>
  <si>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</si>
  <si>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</si>
  <si>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</si>
  <si>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</si>
  <si>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</si>
  <si>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</si>
  <si>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</si>
  <si>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</si>
  <si>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</si>
  <si>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</si>
  <si>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</si>
  <si>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</si>
  <si>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</si>
  <si>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</si>
  <si>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</si>
  <si>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</si>
  <si>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</si>
  <si>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</si>
  <si>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</si>
  <si>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</si>
  <si>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</si>
  <si>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</si>
  <si>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</si>
  <si>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</si>
  <si>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</si>
  <si>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</si>
  <si>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</si>
  <si>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</si>
  <si>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</si>
  <si>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</si>
  <si>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</si>
  <si>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</si>
  <si>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</si>
  <si>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</si>
  <si>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</si>
  <si>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</si>
  <si>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</si>
  <si>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</si>
  <si>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</si>
  <si>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</si>
  <si>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</si>
  <si>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</si>
  <si>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</si>
  <si>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</si>
  <si>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</si>
  <si>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</si>
  <si>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</si>
  <si>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</si>
  <si>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</si>
  <si>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</si>
  <si>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</si>
  <si>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</si>
  <si>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</si>
  <si>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</si>
  <si>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</si>
  <si>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</si>
  <si>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</si>
  <si>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</si>
  <si>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</si>
  <si>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</si>
  <si>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</si>
  <si>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</si>
  <si>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</si>
  <si>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</si>
  <si>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</si>
  <si>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</si>
  <si>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</si>
  <si>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</si>
  <si>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</si>
  <si>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</si>
  <si>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</si>
  <si>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</si>
  <si>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</si>
  <si>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</si>
  <si>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</si>
  <si>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</si>
  <si>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</si>
  <si>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</si>
  <si>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</si>
  <si>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</si>
  <si>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</si>
  <si>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</si>
  <si>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</si>
  <si>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</si>
  <si>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</si>
  <si>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</si>
  <si>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</si>
  <si>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</si>
  <si>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</si>
  <si>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</si>
  <si>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</si>
  <si>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</si>
  <si>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</si>
  <si>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</si>
  <si>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</si>
  <si>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</si>
  <si>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</si>
  <si>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</si>
  <si>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</si>
  <si>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</si>
  <si>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</si>
  <si>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</si>
  <si>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</si>
  <si>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</si>
  <si>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</si>
  <si>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</si>
  <si>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</si>
  <si>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</si>
  <si>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</si>
  <si>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</si>
  <si>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</si>
  <si>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</si>
  <si>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</si>
  <si>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</si>
  <si>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</si>
  <si>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</si>
  <si>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</si>
  <si>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</si>
  <si>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</si>
  <si>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</si>
  <si>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</si>
  <si>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</si>
  <si>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</si>
  <si>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</si>
  <si>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</si>
  <si>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</si>
  <si>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</si>
  <si>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</si>
  <si>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</si>
  <si>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</si>
  <si>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</si>
  <si>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</si>
  <si>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</si>
  <si>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</si>
  <si>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</si>
  <si>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</si>
  <si>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</si>
  <si>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</si>
  <si>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</si>
  <si>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</si>
  <si>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</si>
  <si>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</si>
  <si>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</si>
  <si>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</si>
  <si>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</si>
  <si>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</si>
  <si>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</si>
  <si>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</si>
  <si>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</si>
  <si>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</si>
  <si>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</si>
  <si>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</si>
  <si>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</si>
  <si>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</si>
  <si>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</si>
  <si>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</si>
  <si>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</si>
  <si>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</si>
  <si>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</si>
  <si>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</si>
  <si>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</si>
  <si>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</si>
  <si>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</si>
  <si>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</si>
  <si>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</si>
  <si>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</si>
  <si>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</si>
  <si>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</si>
  <si>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</si>
  <si>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</si>
  <si>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</si>
  <si>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</si>
  <si>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</si>
  <si>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</si>
  <si>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</si>
  <si>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</si>
  <si>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</si>
  <si>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</si>
  <si>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</si>
  <si>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</si>
  <si>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</si>
  <si>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</si>
  <si>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</si>
  <si>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</si>
  <si>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</si>
  <si>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</si>
  <si>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</si>
  <si>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</si>
  <si>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</si>
  <si>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</si>
  <si>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</si>
  <si>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</si>
  <si>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</si>
  <si>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</si>
  <si>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</si>
  <si>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</si>
  <si>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</si>
  <si>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</si>
  <si>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</si>
  <si>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</si>
  <si>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</si>
  <si>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</si>
  <si>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</si>
  <si>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</si>
  <si>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</si>
  <si>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</si>
  <si>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</si>
  <si>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</si>
  <si>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</si>
  <si>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</si>
  <si>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</si>
  <si>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</si>
  <si>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</si>
  <si>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</si>
  <si>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</si>
  <si>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</si>
  <si>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</si>
  <si>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</si>
  <si>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</si>
  <si>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</si>
  <si>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</si>
  <si>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</si>
  <si>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</si>
  <si>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</si>
  <si>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</si>
  <si>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</si>
  <si>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</si>
  <si>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</si>
  <si>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</si>
  <si>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</si>
  <si>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</si>
  <si>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</si>
  <si>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</si>
  <si>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</si>
  <si>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</si>
  <si>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</si>
  <si>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</si>
  <si>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</si>
  <si>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</si>
  <si>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</si>
  <si>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</si>
  <si>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</si>
  <si>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</si>
  <si>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</si>
  <si>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</si>
  <si>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</si>
  <si>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</si>
  <si>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</si>
  <si>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</si>
  <si>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</si>
  <si>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</si>
  <si>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</si>
  <si>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</si>
  <si>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</si>
  <si>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</si>
  <si>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</si>
  <si>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</si>
  <si>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</si>
  <si>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</si>
  <si>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</si>
  <si>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</si>
  <si>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</si>
  <si>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</si>
  <si>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</si>
  <si>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</si>
  <si>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</si>
  <si>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</si>
  <si>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</si>
  <si>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</si>
  <si>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</si>
  <si>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</si>
  <si>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</si>
  <si>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</si>
  <si>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</si>
  <si>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</si>
  <si>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</si>
  <si>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</si>
  <si>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</si>
  <si>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</si>
  <si>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</si>
  <si>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</si>
  <si>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</si>
  <si>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</si>
  <si>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</si>
  <si>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</si>
  <si>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</si>
  <si>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</si>
  <si>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</si>
  <si>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</si>
  <si>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</si>
  <si>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</si>
  <si>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</si>
  <si>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</si>
  <si>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</si>
  <si>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</si>
  <si>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</si>
  <si>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</si>
  <si>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</si>
  <si>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</si>
  <si>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</si>
  <si>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</si>
  <si>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</si>
  <si>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</si>
  <si>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</si>
  <si>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</si>
  <si>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</si>
  <si>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</si>
  <si>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</si>
  <si>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</si>
  <si>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</si>
  <si>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</si>
  <si>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</si>
  <si>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</si>
  <si>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</si>
  <si>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</si>
  <si>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</si>
  <si>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</si>
  <si>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</si>
  <si>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</si>
  <si>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</si>
  <si>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</si>
  <si>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</si>
  <si>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</si>
  <si>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</si>
  <si>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</si>
  <si>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</si>
  <si>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</si>
  <si>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</si>
  <si>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</si>
  <si>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</si>
  <si>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</si>
  <si>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</si>
  <si>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</si>
  <si>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</si>
  <si>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</si>
  <si>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</si>
  <si>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</si>
  <si>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</si>
  <si>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</si>
  <si>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</si>
  <si>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</si>
  <si>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</si>
  <si>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</si>
  <si>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</si>
  <si>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</si>
  <si>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</si>
  <si>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</si>
  <si>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</si>
  <si>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</si>
  <si>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</si>
  <si>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</si>
  <si>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</si>
  <si>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</si>
  <si>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</si>
  <si>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</si>
  <si>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</si>
  <si>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</si>
  <si>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</si>
  <si>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</si>
  <si>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</si>
  <si>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</si>
  <si>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</si>
  <si>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</si>
  <si>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</si>
  <si>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</si>
  <si>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</si>
  <si>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</si>
  <si>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</si>
  <si>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</si>
  <si>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</si>
  <si>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</si>
  <si>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</si>
  <si>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</si>
  <si>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</si>
  <si>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</si>
  <si>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</si>
  <si>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</si>
  <si>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</si>
  <si>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</si>
  <si>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</si>
  <si>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</si>
  <si>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</si>
  <si>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</si>
  <si>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</si>
  <si>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</si>
  <si>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</si>
  <si>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</si>
  <si>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</si>
  <si>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</si>
  <si>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</si>
  <si>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</si>
  <si>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</si>
  <si>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</si>
  <si>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</si>
  <si>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</si>
  <si>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</si>
  <si>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</si>
  <si>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</si>
  <si>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</si>
  <si>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</si>
  <si>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</si>
  <si>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</si>
  <si>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</si>
  <si>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</si>
  <si>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</si>
  <si>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</si>
  <si>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</si>
  <si>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</si>
  <si>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</si>
  <si>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</si>
  <si>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</si>
  <si>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</si>
  <si>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</si>
  <si>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</si>
  <si>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</si>
  <si>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</si>
  <si>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</si>
  <si>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</si>
  <si>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</si>
  <si>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</si>
  <si>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</si>
  <si>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</si>
  <si>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</si>
  <si>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</si>
  <si>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</si>
  <si>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</si>
  <si>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</si>
  <si>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</si>
  <si>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</si>
  <si>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</si>
  <si>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</si>
  <si>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</si>
  <si>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</si>
  <si>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</si>
  <si>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</si>
  <si>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</si>
  <si>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</si>
  <si>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</si>
  <si>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</si>
  <si>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</si>
  <si>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</si>
  <si>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</si>
  <si>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</si>
  <si>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</si>
  <si>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</si>
  <si>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</si>
  <si>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</si>
  <si>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</si>
  <si>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</si>
  <si>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</si>
  <si>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</si>
  <si>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</si>
  <si>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</si>
  <si>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</si>
  <si>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</si>
  <si>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</si>
  <si>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</si>
  <si>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</si>
  <si>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</si>
  <si>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</si>
  <si>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</si>
  <si>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</si>
  <si>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</si>
  <si>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</si>
  <si>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</si>
  <si>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</si>
  <si>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</si>
  <si>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</si>
  <si>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</si>
  <si>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</si>
  <si>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</si>
  <si>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</si>
  <si>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</si>
  <si>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</si>
  <si>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</si>
  <si>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</si>
  <si>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</si>
  <si>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</si>
  <si>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</si>
  <si>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</si>
  <si>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</si>
  <si>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</si>
  <si>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</si>
  <si>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</si>
  <si>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</si>
  <si>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</si>
  <si>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</si>
  <si>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</si>
  <si>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</si>
  <si>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</si>
  <si>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</si>
  <si>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</si>
  <si>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</si>
  <si>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</si>
  <si>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</si>
  <si>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</si>
  <si>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</si>
  <si>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</si>
  <si>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</si>
  <si>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</si>
  <si>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</si>
  <si>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</si>
  <si>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</si>
  <si>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</si>
  <si>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</si>
  <si>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</si>
  <si>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</si>
  <si>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</si>
  <si>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</si>
  <si>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</si>
  <si>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</si>
  <si>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</si>
  <si>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</si>
  <si>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</si>
  <si>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</si>
  <si>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</si>
  <si>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</si>
  <si>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</si>
  <si>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</si>
  <si>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</si>
  <si>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</si>
  <si>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</si>
  <si>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</si>
  <si>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</si>
  <si>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</si>
  <si>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</si>
  <si>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</si>
  <si>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</si>
  <si>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</si>
  <si>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</si>
  <si>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</si>
  <si>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</si>
  <si>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</si>
  <si>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</si>
  <si>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</si>
  <si>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</si>
  <si>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</si>
  <si>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</si>
  <si>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</si>
  <si>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</si>
  <si>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</si>
  <si>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</si>
  <si>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</si>
  <si>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</si>
  <si>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</si>
  <si>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</si>
  <si>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</si>
  <si>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</si>
  <si>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</si>
  <si>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</si>
  <si>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</si>
  <si>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</si>
  <si>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</si>
  <si>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</si>
  <si>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</si>
  <si>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</si>
  <si>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</si>
  <si>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</si>
  <si>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</si>
  <si>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</si>
  <si>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</si>
  <si>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</si>
  <si>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</si>
  <si>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</si>
  <si>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</si>
  <si>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</si>
  <si>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</si>
  <si>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</si>
  <si>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</si>
  <si>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</si>
  <si>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</si>
  <si>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</si>
  <si>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</si>
  <si>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</si>
  <si>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</si>
  <si>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</si>
  <si>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</si>
  <si>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</si>
  <si>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</si>
  <si>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</si>
  <si>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</si>
  <si>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</si>
  <si>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</si>
  <si>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</si>
  <si>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</si>
  <si>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</si>
  <si>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</si>
  <si>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</si>
  <si>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</si>
  <si>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</si>
  <si>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</si>
  <si>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</si>
  <si>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</si>
  <si>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</si>
  <si>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</si>
  <si>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</si>
  <si>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</si>
  <si>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</si>
  <si>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</si>
  <si>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</si>
  <si>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</si>
  <si>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</si>
  <si>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</si>
  <si>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</si>
  <si>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</si>
  <si>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</si>
  <si>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</si>
  <si>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</si>
  <si>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</si>
  <si>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</si>
  <si>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</si>
  <si>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</si>
  <si>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</si>
  <si>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</si>
  <si>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</si>
  <si>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</si>
  <si>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</si>
  <si>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</si>
  <si>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</si>
  <si>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</si>
  <si>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</si>
  <si>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</si>
  <si>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</si>
  <si>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</si>
  <si>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</si>
  <si>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</si>
  <si>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</si>
  <si>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</si>
  <si>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</si>
  <si>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</si>
  <si>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</si>
  <si>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</si>
  <si>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</si>
  <si>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</si>
  <si>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</si>
  <si>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</si>
  <si>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</si>
  <si>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</si>
  <si>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</si>
  <si>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</si>
  <si>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</si>
  <si>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</si>
  <si>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</si>
  <si>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</si>
  <si>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</si>
  <si>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</si>
  <si>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</si>
  <si>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</si>
  <si>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</si>
  <si>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</si>
  <si>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</si>
  <si>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</si>
  <si>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</si>
  <si>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</si>
  <si>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</si>
  <si>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</si>
  <si>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</si>
  <si>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</si>
  <si>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</si>
  <si>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</si>
  <si>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</si>
  <si>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</si>
  <si>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</si>
  <si>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</si>
  <si>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</si>
  <si>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</si>
  <si>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</si>
  <si>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</si>
  <si>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</si>
  <si>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</si>
  <si>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</si>
  <si>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</si>
  <si>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</si>
  <si>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</si>
  <si>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</si>
  <si>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</si>
  <si>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</si>
  <si>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</si>
  <si>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</si>
  <si>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</si>
  <si>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</si>
  <si>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</si>
  <si>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</si>
  <si>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</si>
  <si>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</si>
  <si>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</si>
  <si>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</si>
  <si>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</si>
  <si>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</si>
  <si>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</si>
  <si>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</si>
  <si>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</si>
  <si>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</si>
  <si>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</si>
  <si>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</si>
  <si>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</si>
  <si>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</si>
  <si>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</si>
  <si>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</si>
  <si>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</si>
  <si>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</si>
  <si>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</si>
  <si>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</si>
  <si>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</si>
  <si>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</si>
  <si>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</si>
  <si>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</si>
  <si>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</si>
  <si>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</si>
  <si>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</si>
  <si>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</si>
  <si>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</si>
  <si>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</si>
  <si>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</si>
  <si>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</si>
  <si>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</si>
  <si>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</si>
  <si>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</si>
  <si>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</si>
  <si>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</si>
  <si>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</si>
  <si>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</si>
  <si>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</si>
  <si>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</si>
  <si>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</si>
  <si>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</si>
  <si>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</si>
  <si>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</si>
  <si>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</si>
  <si>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</si>
  <si>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</si>
  <si>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</si>
  <si>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</si>
  <si>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</si>
  <si>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</si>
  <si>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</si>
  <si>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</si>
  <si>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</si>
  <si>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</si>
  <si>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</si>
  <si>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</si>
  <si>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</si>
  <si>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</si>
  <si>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</si>
  <si>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</si>
  <si>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</si>
  <si>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</si>
  <si>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</si>
  <si>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</si>
  <si>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</si>
  <si>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</si>
  <si>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</si>
  <si>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</si>
  <si>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</si>
  <si>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</si>
  <si>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</si>
  <si>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</si>
  <si>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</si>
  <si>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</si>
  <si>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</si>
  <si>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</si>
  <si>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</si>
  <si>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</si>
  <si>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</si>
  <si>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</si>
  <si>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</si>
  <si>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</si>
  <si>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</si>
  <si>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</si>
  <si>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</si>
  <si>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</si>
  <si>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</si>
  <si>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</si>
  <si>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</si>
  <si>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</si>
  <si>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</si>
  <si>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</si>
  <si>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</si>
  <si>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</si>
  <si>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</si>
  <si>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</si>
  <si>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</si>
  <si>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</si>
  <si>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</si>
  <si>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</si>
  <si>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</si>
  <si>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</si>
  <si>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</si>
  <si>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</si>
  <si>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</si>
  <si>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</si>
  <si>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</si>
  <si>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</si>
  <si>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</si>
  <si>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</si>
  <si>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</si>
  <si>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</si>
  <si>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</si>
  <si>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</si>
  <si>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</si>
  <si>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</si>
  <si>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</si>
  <si>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</si>
  <si>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</si>
  <si>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</si>
  <si>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</si>
  <si>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</si>
  <si>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</si>
  <si>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</si>
  <si>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</si>
  <si>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</si>
  <si>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</si>
  <si>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</si>
  <si>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</si>
  <si>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</si>
  <si>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</si>
  <si>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</si>
  <si>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</si>
  <si>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</si>
  <si>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</si>
  <si>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</si>
  <si>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</si>
  <si>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</si>
  <si>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</si>
  <si>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</si>
  <si>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</si>
  <si>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</si>
  <si>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</si>
  <si>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</si>
  <si>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</si>
  <si>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</si>
  <si>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</si>
  <si>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</si>
  <si>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</si>
  <si>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</si>
  <si>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</si>
  <si>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</si>
  <si>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</si>
  <si>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</si>
  <si>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</si>
  <si>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</si>
  <si>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</si>
  <si>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</si>
  <si>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</si>
  <si>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</si>
  <si>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</si>
  <si>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</si>
  <si>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</si>
  <si>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</si>
  <si>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</si>
  <si>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</si>
  <si>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</si>
  <si>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</si>
  <si>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</si>
  <si>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</si>
  <si>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</si>
  <si>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</si>
  <si>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</si>
  <si>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</si>
  <si>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</si>
  <si>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</si>
  <si>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</si>
  <si>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</si>
  <si>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</si>
  <si>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</si>
  <si>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</si>
  <si>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</si>
  <si>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</si>
  <si>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</si>
  <si>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</si>
  <si>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</si>
  <si>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</si>
  <si>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</si>
  <si>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</si>
  <si>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</si>
  <si>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</si>
  <si>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</si>
  <si>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</si>
  <si>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</si>
  <si>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</si>
  <si>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</si>
  <si>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</si>
  <si>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</si>
  <si>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</si>
  <si>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</si>
  <si>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</si>
  <si>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</si>
  <si>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</si>
  <si>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</si>
  <si>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</si>
  <si>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</si>
  <si>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</si>
  <si>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</si>
  <si>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</si>
  <si>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</si>
  <si>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</si>
  <si>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</si>
  <si>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</si>
  <si>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</si>
  <si>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</si>
  <si>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</si>
  <si>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</si>
  <si>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</si>
  <si>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</si>
  <si>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</si>
  <si>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</si>
  <si>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</si>
  <si>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</si>
  <si>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</si>
  <si>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</si>
  <si>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</si>
  <si>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</si>
  <si>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</si>
  <si>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</si>
  <si>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</si>
  <si>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</si>
  <si>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</si>
  <si>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</si>
  <si>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</si>
  <si>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</si>
  <si>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</si>
  <si>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</si>
  <si>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</si>
  <si>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</si>
  <si>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</si>
  <si>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</si>
  <si>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</si>
  <si>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</si>
  <si>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</si>
  <si>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</si>
  <si>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</si>
  <si>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</si>
  <si>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</si>
  <si>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</si>
  <si>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</si>
  <si>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</si>
  <si>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</si>
  <si>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</si>
  <si>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</si>
  <si>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</si>
  <si>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</si>
  <si>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</si>
  <si>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</si>
  <si>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</si>
  <si>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</si>
  <si>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</si>
  <si>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</si>
  <si>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</si>
  <si>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</si>
  <si>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</si>
  <si>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</si>
  <si>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</si>
  <si>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</si>
  <si>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</si>
  <si>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</si>
  <si>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</si>
  <si>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</si>
  <si>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</si>
  <si>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</si>
  <si>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</si>
  <si>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</si>
  <si>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</si>
  <si>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</si>
  <si>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</si>
  <si>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</si>
  <si>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</si>
  <si>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</si>
  <si>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</si>
  <si>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</si>
  <si>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</si>
  <si>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</si>
  <si>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</si>
  <si>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</si>
  <si>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</si>
  <si>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</si>
  <si>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</si>
  <si>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</si>
  <si>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</si>
  <si>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</si>
  <si>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</si>
  <si>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</si>
  <si>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</si>
  <si>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</si>
  <si>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</si>
  <si>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</si>
  <si>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</si>
  <si>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</si>
  <si>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</si>
  <si>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</si>
  <si>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</si>
  <si>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</si>
  <si>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</si>
  <si>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</si>
  <si>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</si>
  <si>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</si>
  <si>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</si>
  <si>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</si>
  <si>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</si>
  <si>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</si>
  <si>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</si>
  <si>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</si>
  <si>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</si>
  <si>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</si>
  <si>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</si>
  <si>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</si>
  <si>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</si>
  <si>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</si>
  <si>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</si>
  <si>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</si>
  <si>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</si>
  <si>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</si>
  <si>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</si>
  <si>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</si>
  <si>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</si>
  <si>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</si>
  <si>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</si>
  <si>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</si>
  <si>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</si>
  <si>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</si>
  <si>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</si>
  <si>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</si>
  <si>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</si>
  <si>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</si>
  <si>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</si>
  <si>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</si>
  <si>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</si>
  <si>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</si>
  <si>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</si>
  <si>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</si>
  <si>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</si>
  <si>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</si>
  <si>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</si>
  <si>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</si>
  <si>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</si>
  <si>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</si>
  <si>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</si>
  <si>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</si>
  <si>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</si>
  <si>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</si>
  <si>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</si>
  <si>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</si>
  <si>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</si>
  <si>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</si>
  <si>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</si>
  <si>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</si>
  <si>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</si>
  <si>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</si>
  <si>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</si>
  <si>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</si>
  <si>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</si>
  <si>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</si>
  <si>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</si>
  <si>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</si>
  <si>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</si>
  <si>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</si>
  <si>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</si>
  <si>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</si>
  <si>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</si>
  <si>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</si>
  <si>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</si>
  <si>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</si>
  <si>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</si>
  <si>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</si>
  <si>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</si>
  <si>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</si>
  <si>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</si>
  <si>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</si>
  <si>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</si>
  <si>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</si>
  <si>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</si>
  <si>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</si>
  <si>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</si>
  <si>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</si>
  <si>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</si>
  <si>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</si>
  <si>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</si>
  <si>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</si>
  <si>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</si>
  <si>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</si>
  <si>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</si>
  <si>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</si>
  <si>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</si>
  <si>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</si>
  <si>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</si>
  <si>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</si>
  <si>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</si>
  <si>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</si>
  <si>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</si>
  <si>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</si>
  <si>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</si>
  <si>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</si>
  <si>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</si>
  <si>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</si>
  <si>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</si>
  <si>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</si>
  <si>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</si>
  <si>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</si>
  <si>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</si>
  <si>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</si>
  <si>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</si>
  <si>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</si>
  <si>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</si>
  <si>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</si>
  <si>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</si>
  <si>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</si>
  <si>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</si>
  <si>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</si>
  <si>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</si>
  <si>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</si>
  <si>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</si>
  <si>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</si>
  <si>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</si>
  <si>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</si>
  <si>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</si>
  <si>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</si>
  <si>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</si>
  <si>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</si>
  <si>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</si>
  <si>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</si>
  <si>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</si>
  <si>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</si>
  <si>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</si>
  <si>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</si>
  <si>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</si>
  <si>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</si>
  <si>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</si>
  <si>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</si>
  <si>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</si>
  <si>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</si>
  <si>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</si>
  <si>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</si>
  <si>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</si>
  <si>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</si>
  <si>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</si>
  <si>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</si>
  <si>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</si>
  <si>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</si>
  <si>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</si>
  <si>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</si>
  <si>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</si>
  <si>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</si>
  <si>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</si>
  <si>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</si>
  <si>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</si>
  <si>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</si>
  <si>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</si>
  <si>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</si>
  <si>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</si>
  <si>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</si>
  <si>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</si>
  <si>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</si>
  <si>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</si>
  <si>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</si>
  <si>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</si>
  <si>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</si>
  <si>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</si>
  <si>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</si>
  <si>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</si>
  <si>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</si>
  <si>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</si>
  <si>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</si>
  <si>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</si>
  <si>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</si>
  <si>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</si>
  <si>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</si>
  <si>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</si>
  <si>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</si>
  <si>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</si>
  <si>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</si>
  <si>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</si>
  <si>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</si>
  <si>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</si>
  <si>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</si>
  <si>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</si>
  <si>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</si>
  <si>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</si>
  <si>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</si>
  <si>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</si>
  <si>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</si>
  <si>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</si>
  <si>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</si>
  <si>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</si>
  <si>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</si>
  <si>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</si>
  <si>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</si>
  <si>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</si>
  <si>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</si>
  <si>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</si>
  <si>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</si>
  <si>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</si>
  <si>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</si>
  <si>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</si>
  <si>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</si>
  <si>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</si>
  <si>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</si>
  <si>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</si>
  <si>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</si>
  <si>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</si>
  <si>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</si>
  <si>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</si>
  <si>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</si>
  <si>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</si>
  <si>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</si>
  <si>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</si>
  <si>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</si>
  <si>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</si>
  <si>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</si>
  <si>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</si>
  <si>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</si>
  <si>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</si>
  <si>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</si>
  <si>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</si>
  <si>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</si>
  <si>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</si>
  <si>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</si>
  <si>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</si>
  <si>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</si>
  <si>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</si>
  <si>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</si>
  <si>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</si>
  <si>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</si>
  <si>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</si>
  <si>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</si>
  <si>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</si>
  <si>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</si>
  <si>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</si>
  <si>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</si>
  <si>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</si>
  <si>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</si>
  <si>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</si>
  <si>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</si>
  <si>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</si>
  <si>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</si>
  <si>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</si>
  <si>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</si>
  <si>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</si>
  <si>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</si>
  <si>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</si>
  <si>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</si>
  <si>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</si>
  <si>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</si>
  <si>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</si>
  <si>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</si>
  <si>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</si>
  <si>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</si>
  <si>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</si>
  <si>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</si>
  <si>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</si>
  <si>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</si>
  <si>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</si>
  <si>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</si>
  <si>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</si>
  <si>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</si>
  <si>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</si>
  <si>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</si>
  <si>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</si>
  <si>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</si>
  <si>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</si>
  <si>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</si>
  <si>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</si>
  <si>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</si>
  <si>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</si>
  <si>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</si>
  <si>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</si>
  <si>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</si>
  <si>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</si>
  <si>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</si>
  <si>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</si>
  <si>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</si>
  <si>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</si>
  <si>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</si>
  <si>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</si>
  <si>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</si>
  <si>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</si>
  <si>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</si>
  <si>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</si>
  <si>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</si>
  <si>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</si>
  <si>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</si>
  <si>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</si>
  <si>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</si>
  <si>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</si>
  <si>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</si>
  <si>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</si>
  <si>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</si>
  <si>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</si>
  <si>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</si>
  <si>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</si>
  <si>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</si>
  <si>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</si>
  <si>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</si>
  <si>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</si>
  <si>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</si>
  <si>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</si>
  <si>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</si>
  <si>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</si>
  <si>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</si>
  <si>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</si>
  <si>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</si>
  <si>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</si>
  <si>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</si>
  <si>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</si>
  <si>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</si>
  <si>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</si>
  <si>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</si>
  <si>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</si>
  <si>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</si>
  <si>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</si>
  <si>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</si>
  <si>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</si>
  <si>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</si>
  <si>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</si>
  <si>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</si>
  <si>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</si>
  <si>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</si>
  <si>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</si>
  <si>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</si>
  <si>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</si>
  <si>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</si>
  <si>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</si>
  <si>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</si>
  <si>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</si>
  <si>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</si>
  <si>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</si>
  <si>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</si>
  <si>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</si>
  <si>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</si>
  <si>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</si>
  <si>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</si>
  <si>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</si>
  <si>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</si>
  <si>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</si>
  <si>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</si>
  <si>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</si>
  <si>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</si>
  <si>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</si>
  <si>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</si>
  <si>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</si>
  <si>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</si>
  <si>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</si>
  <si>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</si>
  <si>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</si>
  <si>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</si>
  <si>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</si>
  <si>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</si>
  <si>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</si>
  <si>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</si>
  <si>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</si>
  <si>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</si>
  <si>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</si>
  <si>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</si>
  <si>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</si>
  <si>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</si>
  <si>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</si>
  <si>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</si>
  <si>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</si>
  <si>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</si>
  <si>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</si>
  <si>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</si>
  <si>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</si>
  <si>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</si>
  <si>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</si>
  <si>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</si>
  <si>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</si>
  <si>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</si>
  <si>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</si>
  <si>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</si>
  <si>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</si>
  <si>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</si>
  <si>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</si>
  <si>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</si>
  <si>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</si>
  <si>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</si>
  <si>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</si>
  <si>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</si>
  <si>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</si>
  <si>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</si>
  <si>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</si>
  <si>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</si>
  <si>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</si>
  <si>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</si>
  <si>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</si>
  <si>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</si>
  <si>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</si>
  <si>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</si>
  <si>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</si>
  <si>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</si>
  <si>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</si>
  <si>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</si>
  <si>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</si>
  <si>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</si>
  <si>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</si>
  <si>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</si>
  <si>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</si>
  <si>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</si>
  <si>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</si>
  <si>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</si>
  <si>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</si>
  <si>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</si>
  <si>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</si>
  <si>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</si>
  <si>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</si>
  <si>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</si>
  <si>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</si>
  <si>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</si>
  <si>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</si>
  <si>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</si>
  <si>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</si>
  <si>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</si>
  <si>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</si>
  <si>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</si>
  <si>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</si>
  <si>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</si>
  <si>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</si>
  <si>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</si>
  <si>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</si>
  <si>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</si>
  <si>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</si>
  <si>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</si>
  <si>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</si>
  <si>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</si>
  <si>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</si>
  <si>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</si>
  <si>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</si>
  <si>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</si>
  <si>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</si>
  <si>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</si>
  <si>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</si>
  <si>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</si>
  <si>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</si>
  <si>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</si>
  <si>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</si>
  <si>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</si>
  <si>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</si>
  <si>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</si>
  <si>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</si>
  <si>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</si>
  <si>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</si>
  <si>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</si>
  <si>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</si>
  <si>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</si>
  <si>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</si>
  <si>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</si>
  <si>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</si>
  <si>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</si>
  <si>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</si>
  <si>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</si>
  <si>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</si>
  <si>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</si>
  <si>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</si>
  <si>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</si>
  <si>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</si>
  <si>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</si>
  <si>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</si>
  <si>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</si>
  <si>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</si>
  <si>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</si>
  <si>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</si>
  <si>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</si>
  <si>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</si>
  <si>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</si>
  <si>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</si>
  <si>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</si>
  <si>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</si>
  <si>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</si>
  <si>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</si>
  <si>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</si>
  <si>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</si>
  <si>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</si>
  <si>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</si>
  <si>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</si>
  <si>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</si>
  <si>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</si>
  <si>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</si>
  <si>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</si>
  <si>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</si>
  <si>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</si>
  <si>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</si>
  <si>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</si>
  <si>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</si>
  <si>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</si>
  <si>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</si>
  <si>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</si>
  <si>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</si>
  <si>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</si>
  <si>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</si>
  <si>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</si>
  <si>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</si>
  <si>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</si>
  <si>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</si>
  <si>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</si>
  <si>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</si>
  <si>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</si>
  <si>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</si>
  <si>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</si>
  <si>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</si>
  <si>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</si>
  <si>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</si>
  <si>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</si>
  <si>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</si>
  <si>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</si>
  <si>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</si>
  <si>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</si>
  <si>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</si>
  <si>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</si>
  <si>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</si>
  <si>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</si>
  <si>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</si>
  <si>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</si>
  <si>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</si>
  <si>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</si>
  <si>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</si>
  <si>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</si>
  <si>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</si>
  <si>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</si>
  <si>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</si>
  <si>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</si>
  <si>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</si>
  <si>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</si>
  <si>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</si>
  <si>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</si>
  <si>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</si>
  <si>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</si>
  <si>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</si>
  <si>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</si>
  <si>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</si>
  <si>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</si>
  <si>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</si>
  <si>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</si>
  <si>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</si>
  <si>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</si>
  <si>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</si>
  <si>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</si>
  <si>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</si>
  <si>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</si>
  <si>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</si>
  <si>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</si>
  <si>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</si>
  <si>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</si>
  <si>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</si>
  <si>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</si>
  <si>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</si>
  <si>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</si>
  <si>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</si>
  <si>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</si>
  <si>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</si>
  <si>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</si>
  <si>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</si>
  <si>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</si>
  <si>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</si>
  <si>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</si>
  <si>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</si>
  <si>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</si>
  <si>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</si>
  <si>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</si>
  <si>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</si>
  <si>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</si>
  <si>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</si>
  <si>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</si>
  <si>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</si>
  <si>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</si>
  <si>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</si>
  <si>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</si>
  <si>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</si>
  <si>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</si>
  <si>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</si>
  <si>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</si>
  <si>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</si>
  <si>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</si>
  <si>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</si>
  <si>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</si>
  <si>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</si>
  <si>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</si>
  <si>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</si>
  <si>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</si>
  <si>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</si>
  <si>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</si>
  <si>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</si>
  <si>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</si>
  <si>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</si>
  <si>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</si>
  <si>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</si>
  <si>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</si>
  <si>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</si>
  <si>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</si>
  <si>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</si>
  <si>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</si>
  <si>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</si>
  <si>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</si>
  <si>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</si>
  <si>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</si>
  <si>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</si>
  <si>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</si>
  <si>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</si>
  <si>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</si>
  <si>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</si>
  <si>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</si>
  <si>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</si>
  <si>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</si>
  <si>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</si>
  <si>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</si>
  <si>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</si>
  <si>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</si>
  <si>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</si>
  <si>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</si>
  <si>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</si>
  <si>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</si>
  <si>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</si>
  <si>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</si>
  <si>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</si>
  <si>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</si>
  <si>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</si>
  <si>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</si>
  <si>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</si>
  <si>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</si>
  <si>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</si>
  <si>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</si>
  <si>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</si>
  <si>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</si>
  <si>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</si>
  <si>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</si>
  <si>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</si>
  <si>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</si>
  <si>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</si>
  <si>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</si>
  <si>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</si>
  <si>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</si>
  <si>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</si>
  <si>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</si>
  <si>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</si>
  <si>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</si>
  <si>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</si>
  <si>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</si>
  <si>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</si>
  <si>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</si>
  <si>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</si>
  <si>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</si>
  <si>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</si>
  <si>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</si>
  <si>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</si>
  <si>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</si>
  <si>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</si>
  <si>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</si>
  <si>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</si>
  <si>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</si>
  <si>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</si>
  <si>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</si>
  <si>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</si>
  <si>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</si>
  <si>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</si>
  <si>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</si>
  <si>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</si>
  <si>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</si>
  <si>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</si>
  <si>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</si>
  <si>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</si>
  <si>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</si>
  <si>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</si>
  <si>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</si>
  <si>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</si>
  <si>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</si>
  <si>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</si>
  <si>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</si>
  <si>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</si>
  <si>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</si>
  <si>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</si>
  <si>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</si>
  <si>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</si>
  <si>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</si>
  <si>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</si>
  <si>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</si>
  <si>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</si>
  <si>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</si>
  <si>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</si>
  <si>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</si>
  <si>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</si>
  <si>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</si>
  <si>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</si>
  <si>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</si>
  <si>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</si>
  <si>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</si>
  <si>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</si>
  <si>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</si>
  <si>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</si>
  <si>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</si>
  <si>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</si>
  <si>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</si>
  <si>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</si>
  <si>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</si>
  <si>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</si>
  <si>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</si>
  <si>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</si>
  <si>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</si>
  <si>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</si>
  <si>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</si>
  <si>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</si>
  <si>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</si>
  <si>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</si>
  <si>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</si>
  <si>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</si>
  <si>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</si>
  <si>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</si>
  <si>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</si>
  <si>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</si>
  <si>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</si>
  <si>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</si>
  <si>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</si>
  <si>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</si>
  <si>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</si>
  <si>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</si>
  <si>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</si>
  <si>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</si>
  <si>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</si>
  <si>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</si>
  <si>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</si>
  <si>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</si>
  <si>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</si>
  <si>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</si>
  <si>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</si>
  <si>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</si>
  <si>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</si>
  <si>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</si>
  <si>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</si>
  <si>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</si>
  <si>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</si>
  <si>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</si>
  <si>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</si>
  <si>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</si>
  <si>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</si>
  <si>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</si>
  <si>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</si>
  <si>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</si>
  <si>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</si>
  <si>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</si>
  <si>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</si>
  <si>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</si>
  <si>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</si>
  <si>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</si>
  <si>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</si>
  <si>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</si>
  <si>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</si>
  <si>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</si>
  <si>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</si>
  <si>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</si>
  <si>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</si>
  <si>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</si>
  <si>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</si>
  <si>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</si>
  <si>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</si>
  <si>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</si>
  <si>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</si>
  <si>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</si>
  <si>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</si>
  <si>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</si>
  <si>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</si>
  <si>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</si>
  <si>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</si>
  <si>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</si>
  <si>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</si>
  <si>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</si>
  <si>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</si>
  <si>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</si>
  <si>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</si>
  <si>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</si>
  <si>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</si>
  <si>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</si>
  <si>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</si>
  <si>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</si>
  <si>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</si>
  <si>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</si>
  <si>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</si>
  <si>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</si>
  <si>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</si>
  <si>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</si>
  <si>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</si>
  <si>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</si>
  <si>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</si>
  <si>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</si>
  <si>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</si>
  <si>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</si>
  <si>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</si>
  <si>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</si>
  <si>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</si>
  <si>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</si>
  <si>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</si>
  <si>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</si>
  <si>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</si>
  <si>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</si>
  <si>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</si>
  <si>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</si>
  <si>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</si>
  <si>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</si>
  <si>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</si>
  <si>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</si>
  <si>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</si>
  <si>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</si>
  <si>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</si>
  <si>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</si>
  <si>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</si>
  <si>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</si>
  <si>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</si>
  <si>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</si>
  <si>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</si>
  <si>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</si>
  <si>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</si>
  <si>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</si>
  <si>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</si>
  <si>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</si>
  <si>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</si>
  <si>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</si>
  <si>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</si>
  <si>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</si>
  <si>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</si>
  <si>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</si>
  <si>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</si>
  <si>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</si>
  <si>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</si>
  <si>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</si>
  <si>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</si>
  <si>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</si>
  <si>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</si>
  <si>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</si>
  <si>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</si>
  <si>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</si>
  <si>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</si>
  <si>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</si>
  <si>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</si>
  <si>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</si>
  <si>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</si>
  <si>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</si>
  <si>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</si>
  <si>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</si>
  <si>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</si>
  <si>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</si>
  <si>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</si>
  <si>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</si>
  <si>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</si>
  <si>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</si>
  <si>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</si>
  <si>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</si>
  <si>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</si>
  <si>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</si>
  <si>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</si>
  <si>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</si>
  <si>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</si>
  <si>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</si>
  <si>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</si>
  <si>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</si>
  <si>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</si>
  <si>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</si>
  <si>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</si>
  <si>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</si>
  <si>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</si>
  <si>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</si>
  <si>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</si>
  <si>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</si>
  <si>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</si>
  <si>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</si>
  <si>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</si>
  <si>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</si>
  <si>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</si>
  <si>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</si>
  <si>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</si>
  <si>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</si>
  <si>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</si>
  <si>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</si>
  <si>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</si>
  <si>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</si>
  <si>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</si>
  <si>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</si>
  <si>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</si>
  <si>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</si>
  <si>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</si>
  <si>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</si>
  <si>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</si>
  <si>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</si>
  <si>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</si>
  <si>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</si>
  <si>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</si>
  <si>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</si>
  <si>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</si>
  <si>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</si>
  <si>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</si>
  <si>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</si>
  <si>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</si>
  <si>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</si>
  <si>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</si>
  <si>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</si>
  <si>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</si>
  <si>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</si>
  <si>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</si>
  <si>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</si>
  <si>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</si>
  <si>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</si>
  <si>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</si>
  <si>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</si>
  <si>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</si>
  <si>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</si>
  <si>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</si>
  <si>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</si>
  <si>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</si>
  <si>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</si>
  <si>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</si>
  <si>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</si>
  <si>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</si>
  <si>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</si>
  <si>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</si>
  <si>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</si>
  <si>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</si>
  <si>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</si>
  <si>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</si>
  <si>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</si>
  <si>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</si>
  <si>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</si>
  <si>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</si>
  <si>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</si>
  <si>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</si>
  <si>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</si>
  <si>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</si>
  <si>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</si>
  <si>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</si>
  <si>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</si>
  <si>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</si>
  <si>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</si>
  <si>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</si>
  <si>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</si>
  <si>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</si>
  <si>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</si>
  <si>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</si>
  <si>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</si>
  <si>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</si>
  <si>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</si>
  <si>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</si>
  <si>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</si>
  <si>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</si>
  <si>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</si>
  <si>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</si>
  <si>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</si>
  <si>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</si>
  <si>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</si>
  <si>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</si>
  <si>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</si>
  <si>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</si>
  <si>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</si>
  <si>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</si>
  <si>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</si>
  <si>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</si>
  <si>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</si>
  <si>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</si>
  <si>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</si>
  <si>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</si>
  <si>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</si>
  <si>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</si>
  <si>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</si>
  <si>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</si>
  <si>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</si>
  <si>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</si>
  <si>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</si>
  <si>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</si>
  <si>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</si>
  <si>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</si>
  <si>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</si>
  <si>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</si>
  <si>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</si>
  <si>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</si>
  <si>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</si>
  <si>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</si>
  <si>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</si>
  <si>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</si>
  <si>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</si>
  <si>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</si>
  <si>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</si>
  <si>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</si>
  <si>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</si>
  <si>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</si>
  <si>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</si>
  <si>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</si>
  <si>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</si>
  <si>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</si>
  <si>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</si>
  <si>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</si>
  <si>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</si>
  <si>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</si>
  <si>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</si>
  <si>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</si>
  <si>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</si>
  <si>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</si>
  <si>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</si>
  <si>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</si>
  <si>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</si>
  <si>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</si>
  <si>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</si>
  <si>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</si>
  <si>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</si>
  <si>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</si>
  <si>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</si>
  <si>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</si>
  <si>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</si>
  <si>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</si>
  <si>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</si>
  <si>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</si>
  <si>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</si>
  <si>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</si>
  <si>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</si>
  <si>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</si>
  <si>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</si>
  <si>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</si>
  <si>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</si>
  <si>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</si>
  <si>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</si>
  <si>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</si>
  <si>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</si>
  <si>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</si>
  <si>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</si>
  <si>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</si>
  <si>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</si>
  <si>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</si>
  <si>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</si>
  <si>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</si>
  <si>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</si>
  <si>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</si>
  <si>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</si>
  <si>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</si>
  <si>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</si>
  <si>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</si>
  <si>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</si>
  <si>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</si>
  <si>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</si>
  <si>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</si>
  <si>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</si>
  <si>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</si>
  <si>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</si>
  <si>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</si>
  <si>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</si>
  <si>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</si>
  <si>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</si>
  <si>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</si>
  <si>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</si>
  <si>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</si>
  <si>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</si>
  <si>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</si>
  <si>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</si>
  <si>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</si>
  <si>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</si>
  <si>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</si>
  <si>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</si>
  <si>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</si>
  <si>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</si>
  <si>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</si>
  <si>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</si>
  <si>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</si>
  <si>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</si>
  <si>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</si>
  <si>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</si>
  <si>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</si>
  <si>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</si>
  <si>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</si>
  <si>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</si>
  <si>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</si>
  <si>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</si>
  <si>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</si>
  <si>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</si>
  <si>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</si>
  <si>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</si>
  <si>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</si>
  <si>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</si>
  <si>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</si>
  <si>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</si>
  <si>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</si>
  <si>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</si>
  <si>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</si>
  <si>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</si>
  <si>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</si>
  <si>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</si>
  <si>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</si>
  <si>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</si>
  <si>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</si>
  <si>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</si>
  <si>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</si>
  <si>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</si>
  <si>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</si>
  <si>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</si>
  <si>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</si>
  <si>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</si>
  <si>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</si>
  <si>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</si>
  <si>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</si>
  <si>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</si>
  <si>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</si>
  <si>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</si>
  <si>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</si>
  <si>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</si>
  <si>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</si>
  <si>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</si>
  <si>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</si>
  <si>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</si>
  <si>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</si>
  <si>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</si>
  <si>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</si>
  <si>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</si>
  <si>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</si>
  <si>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</si>
  <si>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</si>
  <si>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</si>
  <si>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</si>
  <si>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</si>
  <si>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</si>
  <si>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</si>
  <si>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</si>
  <si>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</si>
  <si>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</si>
  <si>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</si>
  <si>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</si>
  <si>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</si>
  <si>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</si>
  <si>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</si>
  <si>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</si>
  <si>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</si>
  <si>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</si>
  <si>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</si>
  <si>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</si>
  <si>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</si>
  <si>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</si>
  <si>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</si>
  <si>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</si>
  <si>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</si>
  <si>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</si>
  <si>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</si>
  <si>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</si>
  <si>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</si>
  <si>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</si>
  <si>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</si>
  <si>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</si>
  <si>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</si>
  <si>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</si>
  <si>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</si>
  <si>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</si>
  <si>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</si>
  <si>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</si>
  <si>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</si>
  <si>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</si>
  <si>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</si>
  <si>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</si>
  <si>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</si>
  <si>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</si>
  <si>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</si>
  <si>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</si>
  <si>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</si>
  <si>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</si>
  <si>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</si>
  <si>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</si>
  <si>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</si>
  <si>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</si>
  <si>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</si>
  <si>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</si>
  <si>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</si>
  <si>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</si>
  <si>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</si>
  <si>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</si>
  <si>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</si>
  <si>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</si>
  <si>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</si>
  <si>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</si>
  <si>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</si>
  <si>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</si>
  <si>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</si>
  <si>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</si>
  <si>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</si>
  <si>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</si>
  <si>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</si>
  <si>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</si>
  <si>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</si>
  <si>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</si>
  <si>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</si>
  <si>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</si>
  <si>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</si>
  <si>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</si>
  <si>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</si>
  <si>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</si>
  <si>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</si>
  <si>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</si>
  <si>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</si>
  <si>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</si>
  <si>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</si>
  <si>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</si>
  <si>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</si>
  <si>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</si>
  <si>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</si>
  <si>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</si>
  <si>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</si>
  <si>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</si>
  <si>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</si>
  <si>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</si>
  <si>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</si>
  <si>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</si>
  <si>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</si>
  <si>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</si>
  <si>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</si>
  <si>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</si>
  <si>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</si>
  <si>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</si>
  <si>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</si>
  <si>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</si>
  <si>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</si>
  <si>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</si>
  <si>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</si>
  <si>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</si>
  <si>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</si>
  <si>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</si>
  <si>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</si>
  <si>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</si>
  <si>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</si>
  <si>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</si>
  <si>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</si>
  <si>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</si>
  <si>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</si>
  <si>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</si>
  <si>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</si>
  <si>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</si>
  <si>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</si>
  <si>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</si>
  <si>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</si>
  <si>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</si>
  <si>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</si>
  <si>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</si>
  <si>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</si>
  <si>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</si>
  <si>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</si>
  <si>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</si>
  <si>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</si>
  <si>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</si>
  <si>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</si>
  <si>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</si>
  <si>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</si>
  <si>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</si>
  <si>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</si>
  <si>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</si>
  <si>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</si>
  <si>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</si>
  <si>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</si>
  <si>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</si>
  <si>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</si>
  <si>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</si>
  <si>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</si>
  <si>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</si>
  <si>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</si>
  <si>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</si>
  <si>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</si>
  <si>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</si>
  <si>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</si>
  <si>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</si>
  <si>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</si>
  <si>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</si>
  <si>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</si>
  <si>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</si>
  <si>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</si>
  <si>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</si>
  <si>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</si>
  <si>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</si>
  <si>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</si>
  <si>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</si>
  <si>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</si>
  <si>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</si>
  <si>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</si>
  <si>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</si>
  <si>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</si>
  <si>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</si>
  <si>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</si>
  <si>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</si>
  <si>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</si>
  <si>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</si>
  <si>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</si>
  <si>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</si>
  <si>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</si>
  <si>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</si>
  <si>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</si>
  <si>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</si>
  <si>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</si>
  <si>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</si>
  <si>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</si>
  <si>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</si>
  <si>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</si>
  <si>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</si>
  <si>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</si>
  <si>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</si>
  <si>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</si>
  <si>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</si>
  <si>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</si>
  <si>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</si>
  <si>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</si>
  <si>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</si>
  <si>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</si>
  <si>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</si>
  <si>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</si>
  <si>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</si>
  <si>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</si>
  <si>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</si>
  <si>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</si>
  <si>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</si>
  <si>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</si>
  <si>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</si>
  <si>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</si>
  <si>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</si>
  <si>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</si>
  <si>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</si>
  <si>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</si>
  <si>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</si>
  <si>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</si>
  <si>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</si>
  <si>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</si>
  <si>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</si>
  <si>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</si>
  <si>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</si>
  <si>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</si>
  <si>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</si>
  <si>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</si>
  <si>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</si>
  <si>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</si>
  <si>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</si>
  <si>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</si>
  <si>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</si>
  <si>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</si>
  <si>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</si>
  <si>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</si>
  <si>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</si>
  <si>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</si>
  <si>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</si>
  <si>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</si>
  <si>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</si>
  <si>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</si>
  <si>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</si>
  <si>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</si>
  <si>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</si>
  <si>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</si>
  <si>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</si>
  <si>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</si>
  <si>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</si>
  <si>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</si>
  <si>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</si>
  <si>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</si>
  <si>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</si>
  <si>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</si>
  <si>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</si>
  <si>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</si>
  <si>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</si>
  <si>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</si>
  <si>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</si>
  <si>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</si>
  <si>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</si>
  <si>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</si>
  <si>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</si>
  <si>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</si>
  <si>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</si>
  <si>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</si>
  <si>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</si>
  <si>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</si>
  <si>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</si>
  <si>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</si>
  <si>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</si>
  <si>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</si>
  <si>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</si>
  <si>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</si>
  <si>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</si>
  <si>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</si>
  <si>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</si>
  <si>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</si>
  <si>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</si>
  <si>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</si>
  <si>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</si>
  <si>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</si>
  <si>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</si>
  <si>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</si>
  <si>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</si>
  <si>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</si>
  <si>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</si>
  <si>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</si>
  <si>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</si>
  <si>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</si>
  <si>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</si>
  <si>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</si>
  <si>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</si>
  <si>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</si>
  <si>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</si>
  <si>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</si>
  <si>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</si>
  <si>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</si>
  <si>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</si>
  <si>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</si>
  <si>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</si>
  <si>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</si>
  <si>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</si>
  <si>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</si>
  <si>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</si>
  <si>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</si>
  <si>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</si>
  <si>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</si>
  <si>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</si>
  <si>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</si>
  <si>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</si>
  <si>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</si>
  <si>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</si>
  <si>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</si>
  <si>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</si>
  <si>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</si>
  <si>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</si>
  <si>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</si>
  <si>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</si>
  <si>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</si>
  <si>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</si>
  <si>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</si>
  <si>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</si>
  <si>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</si>
  <si>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</si>
  <si>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</si>
  <si>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</si>
  <si>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</si>
  <si>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</si>
  <si>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</si>
  <si>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</si>
  <si>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</si>
  <si>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</si>
  <si>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</si>
  <si>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</si>
  <si>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</si>
  <si>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</si>
  <si>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</si>
  <si>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</si>
  <si>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</si>
  <si>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</si>
  <si>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</si>
  <si>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</si>
  <si>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</si>
  <si>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</si>
  <si>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</si>
  <si>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</si>
  <si>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</si>
  <si>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</si>
  <si>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</si>
  <si>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</si>
  <si>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</si>
  <si>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</si>
  <si>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</si>
  <si>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</si>
  <si>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</si>
  <si>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</si>
  <si>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</si>
  <si>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</si>
  <si>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</si>
  <si>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</si>
  <si>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</si>
  <si>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</si>
  <si>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</si>
  <si>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</si>
  <si>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</si>
  <si>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</si>
  <si>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</si>
  <si>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</si>
  <si>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</si>
  <si>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</si>
  <si>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</si>
  <si>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</si>
  <si>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</si>
  <si>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</si>
  <si>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</si>
  <si>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</si>
  <si>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</si>
  <si>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</si>
  <si>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</si>
  <si>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</si>
  <si>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</si>
  <si>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</si>
  <si>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</si>
  <si>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</si>
  <si>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</si>
  <si>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</si>
  <si>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</si>
  <si>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</si>
  <si>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</si>
  <si>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</si>
  <si>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</si>
  <si>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</si>
  <si>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</si>
  <si>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</si>
  <si>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</si>
  <si>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</si>
  <si>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</si>
  <si>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</si>
  <si>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</si>
  <si>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</si>
  <si>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</si>
  <si>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</si>
  <si>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</si>
  <si>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</si>
  <si>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</si>
  <si>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</si>
  <si>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</si>
  <si>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</si>
  <si>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</si>
  <si>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</si>
  <si>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</si>
  <si>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</si>
  <si>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</si>
  <si>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</si>
  <si>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</si>
  <si>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</si>
  <si>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</si>
  <si>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</si>
  <si>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</si>
  <si>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</si>
  <si>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</si>
  <si>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</si>
  <si>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</si>
  <si>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</si>
  <si>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</si>
  <si>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</si>
  <si>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</si>
  <si>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</si>
  <si>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</si>
  <si>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</si>
  <si>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</si>
  <si>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</si>
  <si>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</si>
  <si>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</si>
  <si>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</si>
  <si>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</si>
  <si>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</si>
  <si>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</si>
  <si>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</si>
  <si>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</si>
  <si>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</si>
  <si>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</si>
  <si>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</si>
  <si>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</si>
  <si>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</si>
  <si>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</si>
  <si>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</si>
  <si>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</si>
  <si>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</si>
  <si>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</si>
  <si>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</si>
  <si>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</si>
  <si>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</si>
  <si>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</si>
  <si>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</si>
  <si>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</si>
  <si>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</si>
  <si>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</si>
  <si>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</si>
  <si>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</si>
  <si>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</si>
  <si>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</si>
  <si>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</si>
  <si>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</si>
  <si>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</si>
  <si>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</si>
  <si>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</si>
  <si>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</si>
  <si>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</si>
  <si>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</si>
  <si>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</si>
  <si>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</si>
  <si>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</si>
  <si>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</si>
  <si>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</si>
  <si>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</si>
  <si>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</si>
  <si>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</si>
  <si>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</si>
  <si>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</si>
  <si>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</si>
  <si>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</si>
  <si>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</si>
  <si>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</si>
  <si>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</si>
  <si>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</si>
  <si>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</si>
  <si>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</si>
  <si>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</si>
  <si>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</si>
  <si>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</si>
  <si>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</si>
  <si>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</si>
  <si>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</si>
  <si>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</si>
  <si>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</si>
  <si>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</si>
  <si>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</si>
  <si>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</si>
  <si>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</si>
  <si>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</si>
  <si>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</si>
  <si>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</si>
  <si>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</si>
  <si>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</si>
  <si>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</si>
  <si>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</si>
  <si>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</si>
  <si>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</si>
  <si>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</si>
  <si>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</si>
  <si>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</si>
  <si>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</si>
  <si>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</si>
  <si>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</si>
  <si>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</si>
  <si>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</si>
  <si>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</si>
  <si>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</si>
  <si>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</si>
  <si>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</si>
  <si>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</si>
  <si>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</si>
  <si>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</si>
  <si>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</si>
  <si>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</si>
  <si>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</si>
  <si>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</si>
  <si>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</si>
  <si>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</si>
  <si>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</si>
  <si>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</si>
  <si>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</si>
  <si>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</si>
  <si>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</si>
  <si>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</si>
  <si>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</si>
  <si>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</si>
  <si>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</si>
  <si>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</si>
  <si>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</si>
  <si>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</si>
  <si>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</si>
  <si>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</si>
  <si>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</si>
  <si>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</si>
  <si>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</si>
  <si>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</si>
  <si>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</si>
  <si>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</si>
  <si>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</si>
  <si>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</si>
  <si>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</si>
  <si>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</si>
  <si>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</si>
  <si>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</si>
  <si>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</si>
  <si>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</si>
  <si>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</si>
  <si>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</si>
  <si>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</si>
  <si>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</si>
  <si>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</si>
  <si>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</si>
  <si>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</si>
  <si>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</si>
  <si>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</si>
  <si>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</si>
  <si>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</si>
  <si>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</si>
  <si>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</si>
  <si>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</si>
  <si>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</si>
  <si>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</si>
  <si>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</si>
  <si>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</si>
  <si>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</si>
  <si>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</si>
  <si>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</si>
  <si>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</si>
  <si>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</si>
  <si>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</si>
  <si>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</si>
  <si>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</si>
  <si>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</si>
  <si>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</si>
  <si>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</si>
  <si>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</si>
  <si>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</si>
  <si>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</si>
  <si>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</si>
  <si>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</si>
  <si>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</si>
  <si>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</si>
  <si>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</si>
  <si>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</si>
  <si>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</si>
  <si>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</si>
  <si>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</si>
  <si>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</si>
  <si>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</si>
  <si>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</si>
  <si>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</si>
  <si>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</si>
  <si>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</si>
  <si>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</si>
  <si>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</si>
  <si>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</si>
  <si>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</si>
  <si>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</si>
  <si>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</si>
  <si>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</si>
  <si>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</si>
  <si>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</si>
  <si>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</si>
  <si>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</si>
  <si>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</si>
  <si>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</si>
  <si>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</si>
  <si>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</si>
  <si>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</si>
  <si>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</si>
  <si>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</si>
  <si>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</si>
  <si>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</si>
  <si>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</si>
  <si>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</si>
  <si>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</si>
  <si>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</si>
  <si>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</si>
  <si>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</si>
  <si>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</si>
  <si>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</si>
  <si>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</si>
  <si>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</si>
  <si>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</si>
  <si>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</si>
  <si>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</si>
  <si>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</si>
  <si>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</si>
  <si>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</si>
  <si>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</si>
  <si>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</si>
  <si>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</si>
  <si>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</si>
  <si>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</si>
  <si>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</si>
  <si>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</si>
  <si>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</si>
  <si>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</si>
  <si>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</si>
  <si>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</si>
  <si>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</si>
  <si>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</si>
  <si>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</si>
  <si>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</si>
  <si>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</si>
  <si>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</si>
  <si>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</si>
  <si>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</si>
  <si>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</si>
  <si>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</si>
  <si>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</si>
  <si>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</si>
  <si>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</si>
  <si>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</si>
  <si>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</si>
  <si>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</si>
  <si>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</si>
  <si>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</si>
  <si>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</si>
  <si>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</si>
  <si>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</si>
  <si>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</si>
  <si>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</si>
  <si>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</si>
  <si>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</si>
  <si>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</si>
  <si>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</si>
  <si>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</si>
  <si>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</si>
  <si>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</si>
  <si>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</si>
  <si>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</si>
  <si>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</si>
  <si>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</si>
  <si>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</si>
  <si>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</si>
  <si>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</si>
  <si>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</si>
  <si>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</si>
  <si>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</si>
  <si>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</si>
  <si>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</si>
  <si>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</si>
  <si>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</si>
  <si>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</si>
  <si>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</si>
  <si>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</si>
  <si>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</si>
  <si>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</si>
  <si>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</si>
  <si>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</si>
  <si>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</si>
  <si>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</si>
  <si>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</si>
  <si>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</si>
  <si>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</si>
  <si>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</si>
  <si>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</si>
  <si>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</si>
  <si>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</si>
  <si>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</si>
  <si>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</si>
  <si>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</si>
  <si>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</si>
  <si>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</si>
  <si>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</si>
  <si>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</si>
  <si>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</si>
  <si>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</si>
  <si>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</si>
  <si>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</si>
  <si>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</si>
  <si>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</si>
  <si>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</si>
  <si>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</si>
  <si>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</si>
  <si>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</si>
  <si>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</si>
  <si>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</si>
  <si>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</si>
  <si>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</si>
  <si>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</si>
  <si>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</si>
  <si>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</si>
  <si>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</si>
  <si>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</si>
  <si>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</si>
  <si>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</si>
  <si>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</si>
  <si>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</si>
  <si>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</si>
  <si>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</si>
  <si>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</si>
  <si>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</si>
  <si>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</si>
  <si>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</si>
  <si>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</si>
  <si>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</si>
  <si>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</si>
  <si>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</si>
  <si>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</si>
  <si>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</si>
  <si>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</si>
  <si>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</si>
  <si>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</si>
  <si>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</si>
  <si>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</si>
  <si>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</si>
  <si>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</si>
  <si>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</si>
  <si>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</si>
  <si>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</si>
  <si>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</si>
  <si>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</si>
  <si>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</si>
  <si>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</si>
  <si>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</si>
  <si>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</si>
  <si>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</si>
  <si>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</si>
  <si>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</si>
  <si>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</si>
  <si>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</si>
  <si>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</si>
  <si>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</si>
  <si>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</si>
  <si>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</si>
  <si>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</si>
  <si>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</si>
  <si>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</si>
  <si>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</si>
  <si>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</si>
  <si>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</si>
  <si>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</si>
  <si>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</si>
  <si>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</si>
  <si>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</si>
  <si>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</si>
  <si>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</si>
  <si>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</si>
  <si>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</si>
  <si>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</si>
  <si>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</si>
  <si>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</si>
  <si>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</si>
  <si>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</si>
  <si>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</si>
  <si>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</si>
  <si>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</si>
  <si>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</si>
  <si>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</si>
  <si>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</si>
  <si>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</si>
  <si>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</si>
  <si>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</si>
  <si>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</si>
  <si>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</si>
  <si>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</si>
  <si>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</si>
  <si>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</si>
  <si>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</si>
  <si>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</si>
  <si>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</si>
  <si>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</si>
  <si>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</si>
  <si>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</si>
  <si>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</si>
  <si>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</si>
  <si>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</si>
  <si>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</si>
  <si>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</si>
  <si>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</si>
  <si>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</si>
  <si>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</si>
  <si>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</si>
  <si>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</si>
  <si>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</si>
  <si>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</si>
  <si>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</si>
  <si>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</si>
  <si>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</si>
  <si>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</si>
  <si>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</si>
  <si>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</si>
  <si>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</si>
  <si>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</si>
  <si>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</si>
  <si>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</si>
  <si>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</si>
  <si>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</si>
  <si>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</si>
  <si>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</si>
  <si>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</si>
  <si>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</si>
  <si>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</si>
  <si>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</si>
  <si>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</si>
  <si>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</si>
  <si>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</si>
  <si>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</si>
  <si>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</si>
  <si>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</si>
  <si>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</si>
  <si>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</si>
  <si>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</si>
  <si>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</si>
  <si>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</si>
  <si>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</si>
  <si>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</si>
  <si>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</si>
  <si>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</si>
  <si>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</si>
  <si>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</si>
  <si>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</si>
  <si>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</si>
  <si>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</si>
  <si>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</si>
  <si>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</si>
  <si>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</si>
  <si>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</si>
  <si>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</si>
  <si>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</si>
  <si>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</si>
  <si>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</si>
  <si>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</si>
  <si>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</si>
  <si>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</si>
  <si>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</si>
  <si>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</si>
  <si>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</si>
  <si>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</si>
  <si>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</si>
  <si>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</si>
  <si>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</si>
  <si>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</si>
  <si>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</si>
  <si>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</si>
  <si>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</si>
  <si>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</si>
  <si>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</si>
  <si>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</si>
  <si>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</si>
  <si>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</si>
  <si>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</si>
  <si>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</si>
  <si>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</si>
  <si>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</si>
  <si>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</si>
  <si>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</si>
  <si>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</si>
  <si>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</si>
  <si>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</si>
  <si>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</si>
  <si>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</si>
  <si>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</si>
  <si>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</si>
  <si>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</si>
  <si>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</si>
  <si>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</si>
  <si>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</si>
  <si>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</si>
  <si>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</si>
  <si>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</si>
  <si>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</si>
  <si>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</si>
  <si>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</si>
  <si>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</si>
  <si>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</si>
  <si>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</si>
  <si>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</si>
  <si>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</si>
  <si>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</si>
  <si>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</si>
  <si>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</si>
  <si>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</si>
  <si>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</si>
  <si>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</si>
  <si>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</si>
  <si>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</si>
  <si>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</si>
  <si>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</si>
  <si>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</si>
  <si>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</si>
  <si>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</si>
  <si>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</si>
  <si>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</si>
  <si>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</si>
  <si>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</si>
  <si>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</si>
  <si>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</si>
  <si>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</si>
  <si>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</si>
  <si>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</si>
  <si>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</si>
  <si>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</si>
  <si>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</si>
  <si>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</si>
  <si>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</si>
  <si>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</si>
  <si>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</si>
  <si>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</si>
  <si>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</si>
  <si>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</si>
  <si>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</si>
  <si>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</si>
  <si>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</si>
  <si>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</si>
  <si>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</si>
  <si>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</si>
  <si>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</si>
  <si>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</si>
  <si>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</si>
  <si>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</si>
  <si>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</si>
  <si>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</si>
  <si>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</si>
  <si>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</si>
  <si>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</si>
  <si>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</si>
  <si>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</si>
  <si>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</si>
  <si>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</si>
  <si>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</si>
  <si>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</si>
  <si>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</si>
  <si>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</si>
  <si>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</si>
  <si>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</si>
  <si>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</si>
  <si>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</si>
  <si>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</si>
  <si>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</si>
  <si>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</si>
  <si>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</si>
  <si>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</si>
  <si>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</si>
  <si>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</si>
  <si>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</si>
  <si>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</si>
  <si>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</si>
  <si>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</si>
  <si>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</si>
  <si>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</si>
  <si>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</si>
  <si>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</si>
  <si>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</si>
  <si>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</si>
  <si>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</si>
  <si>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</si>
  <si>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</si>
  <si>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</si>
  <si>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</si>
  <si>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</si>
  <si>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</si>
  <si>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</si>
  <si>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</si>
  <si>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</si>
  <si>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</si>
  <si>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</si>
  <si>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</si>
  <si>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</si>
  <si>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</si>
  <si>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</si>
  <si>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</si>
  <si>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</si>
  <si>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</si>
  <si>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</si>
  <si>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</si>
  <si>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</si>
  <si>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</si>
  <si>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</si>
  <si>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</si>
  <si>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</si>
  <si>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</si>
  <si>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</si>
  <si>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</si>
  <si>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</si>
  <si>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</si>
  <si>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</si>
  <si>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</si>
  <si>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</si>
  <si>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</si>
  <si>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</si>
  <si>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</si>
  <si>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</si>
  <si>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</si>
  <si>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</si>
  <si>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</si>
  <si>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</si>
  <si>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</si>
  <si>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</si>
  <si>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</si>
  <si>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</si>
  <si>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</si>
  <si>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</si>
  <si>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</si>
  <si>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</si>
  <si>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</si>
  <si>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</si>
  <si>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</si>
  <si>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</si>
  <si>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</si>
  <si>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</si>
  <si>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</si>
  <si>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</si>
  <si>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</si>
  <si>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</si>
  <si>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</si>
  <si>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</si>
  <si>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</si>
  <si>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</si>
  <si>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</si>
  <si>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</si>
  <si>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</si>
  <si>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</si>
  <si>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</si>
  <si>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</si>
  <si>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</si>
  <si>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</si>
  <si>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</si>
  <si>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</si>
  <si>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</si>
  <si>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</si>
  <si>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</si>
  <si>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</si>
  <si>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</si>
  <si>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</si>
  <si>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</si>
  <si>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</si>
  <si>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</si>
  <si>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</si>
  <si>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</si>
  <si>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</si>
  <si>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</si>
  <si>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</si>
  <si>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</si>
  <si>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</si>
  <si>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</si>
  <si>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</si>
  <si>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</si>
  <si>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</si>
  <si>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</si>
  <si>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</si>
  <si>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</si>
  <si>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</si>
  <si>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</si>
  <si>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</si>
  <si>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</si>
  <si>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(All)</t>
  </si>
  <si>
    <t>Row Labels</t>
  </si>
  <si>
    <t>Category</t>
  </si>
  <si>
    <t>Subcategory</t>
  </si>
  <si>
    <t>Data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</si>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</sst>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0" fillId="0" borderId="0" xfId="0" applyNumberFormat="1" applyFont="1"/>
    <xf numFmtId="172" fontId="0" fillId="0" borderId="0" xfId="0" applyNumberFormat="1"/>
    <xf numFmtId="172" fontId="0" fillId="0" borderId="0" xfId="0" applyNumberFormat="1" applyFont="1"/>
  </cellXfs>
  <cellStyles count="1">
    <cellStyle name="Normal" xfId="0" builtinId="0"/>
  </cellStyles>
  <dxfs count="11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FF0000"/>
      </font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[Kickstarter(real)(AutoRecovered).xlsx]Category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</a:t>
            </a:r>
            <a:r>
              <a:rPr lang="en-US" baseline="0"/>
              <a:t>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107419859808995E-2"/>
          <c:y val="3.8748137108792845E-2"/>
          <c:w val="0.80354309303090576"/>
          <c:h val="0.808209394839057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5C9E-E147-A2D6-73AA27FA5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2901456"/>
        <c:axId val="812903104"/>
      </c:barChart>
      <c:catAx>
        <c:axId val="8129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03104"/>
        <c:crosses val="autoZero"/>
        <c:auto val="1"/>
        <c:lblAlgn val="ctr"/>
        <c:lblOffset val="100"/>
        <c:noMultiLvlLbl val="0"/>
      </c:catAx>
      <c:valAx>
        <c:axId val="81290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[Kickstarter(real)(AutoRecovered).xlsx]Subcategory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9-E642-B97C-A5BCF0104F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3-A940-84A2-114AB89C09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3-A940-84A2-114AB89C0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0158736"/>
        <c:axId val="829572288"/>
      </c:barChart>
      <c:catAx>
        <c:axId val="83015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572288"/>
        <c:crosses val="autoZero"/>
        <c:auto val="1"/>
        <c:lblAlgn val="ctr"/>
        <c:lblOffset val="100"/>
        <c:noMultiLvlLbl val="0"/>
      </c:catAx>
      <c:valAx>
        <c:axId val="829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15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[Kickstarter(real)(AutoRecovered).xlsx]Outcomes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A-2A49-8F65-54274C0C8A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0A-2A49-8F65-54274C0C8A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0A-2A49-8F65-54274C0C8A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10A-2A49-8F65-54274C0C8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418704"/>
        <c:axId val="1033420384"/>
      </c:lineChart>
      <c:catAx>
        <c:axId val="103341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420384"/>
        <c:crosses val="autoZero"/>
        <c:auto val="1"/>
        <c:lblAlgn val="ctr"/>
        <c:lblOffset val="100"/>
        <c:noMultiLvlLbl val="0"/>
      </c:catAx>
      <c:valAx>
        <c:axId val="10334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41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077030-9B17-F649-8FC4-FCD7663D514D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D7D700-A70E-2A4E-B05A-1B34A2C9673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07E492-91C2-E04D-8FAA-E9F6647F8A88}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353579</xdr:colOff>
      <xdr:row>14</xdr:row>
      <xdr:rowOff>26266</xdr:rowOff>
    </xdr:from>
    <xdr:to>
      <xdr:col>14</xdr:col>
      <xdr:colOff>226579</xdr:colOff>
      <xdr:row>36</xdr:row>
      <xdr:rowOff>159616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D546C-E9D1-4C4B-BBBD-5DC6CEC12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13</xdr:row>
      <xdr:rowOff>19050</xdr:rowOff>
    </xdr:from>
    <xdr:to>
      <xdr:col>14</xdr:col>
      <xdr:colOff>812800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B2F3D-0CE4-6049-A486-FB00BAAC6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DA613-D2E1-AF40-8161-729248363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EF7FA1-8887-1D41-9E52-82C6DF2361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3FD4D2B-C9A5-7C4D-A9F6-1912D6CABC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8.00378634259" createdVersion="7" refreshedVersion="7" minRefreshableVersion="3" recordCount="4114" xr:uid="{96F490C8-6945-D34E-9AAA-0D46CAF50FF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8.007008217595" createdVersion="7" refreshedVersion="7" minRefreshableVersion="3" recordCount="4114" xr:uid="{76C3BB36-65A9-7240-9DB9-F3A3E861E1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8.899599074073" createdVersion="7" refreshedVersion="7" minRefreshableVersion="3" recordCount="4114" xr:uid="{CD13A4A3-F690-6E45-B943-023E75F8A9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BB934-4C55-9340-B8A5-4FCFFCBFDC1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" firstHeaderRow="1" firstDataRow="2" firstDataCol="1" rowPageCount="1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B148A-E1EE-7243-99B6-C1EAEC95E8A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5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</pivotFields>
  <rowFields count="1">
    <field x="16"/>
  </rowFields>
  <rowItems count="1">
    <i t="grand">
      <x/>
    </i>
  </rowItems>
  <colFields count="1">
    <field x="5"/>
  </colFields>
  <colItems count="1"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3DBC9-BCD3-C94F-A4DA-9DC55A961EA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0938F-A089-C94B-9FAD-1CB34C43202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8CE8-AFF2-5B4E-90F6-F8B2A85A2D39}">
  <dimension ref="A1:F5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8361</v>
      </c>
    </row>
    <row r="3" spans="1:6" x14ac:dyDescent="0.2">
      <c r="B3" s="12" t="s">
        <v>8359</v>
      </c>
    </row>
    <row r="4" spans="1:6" x14ac:dyDescent="0.2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t="s">
        <v>8358</v>
      </c>
      <c r="B5" s="11">
        <v>349</v>
      </c>
      <c r="C5" s="11">
        <v>1530</v>
      </c>
      <c r="D5" s="11">
        <v>50</v>
      </c>
      <c r="E5" s="11">
        <v>2185</v>
      </c>
      <c r="F5" s="11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FAC35-2D7D-4940-8049-28D31F7431DA}">
  <dimension ref="A1:C17"/>
  <sheetViews>
    <sheetView workbookViewId="0">
      <selection activeCell="C17" sqref="C17"/>
    </sheetView>
  </sheetViews>
  <sheetFormatPr baseColWidth="10" defaultRowHeight="15" x14ac:dyDescent="0.2"/>
  <cols>
    <col min="1" max="1" width="24.1640625" bestFit="1" customWidth="1"/>
    <col min="2" max="2" width="16.6640625" bestFit="1" customWidth="1"/>
    <col min="3" max="3" width="14.83203125" bestFit="1" customWidth="1"/>
  </cols>
  <sheetData>
    <row r="1" spans="1:3" x14ac:dyDescent="0.2">
      <c r="B1" t="s">
        <v>8376</v>
      </c>
      <c r="C1" t="s">
        <v>8377</v>
      </c>
    </row>
    <row r="2" spans="1:3" x14ac:dyDescent="0.2">
      <c r="A2" t="s">
        <v>8378</v>
      </c>
      <c r="B2" s="17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8379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8382</v>
      </c>
      <c r="B4">
        <f>_xlfn.STDEV.P('Successful US Kickstarters'!D:D)</f>
        <v>7748.7537726373303</v>
      </c>
      <c r="C4">
        <f>_xlfn.STDEV.P('Failed US Kickstarters'!D:D)</f>
        <v>21967.731061515115</v>
      </c>
    </row>
    <row r="5" spans="1:3" x14ac:dyDescent="0.2">
      <c r="A5" t="s">
        <v>8383</v>
      </c>
      <c r="B5" s="6">
        <f>_xlfn.QUARTILE.EXC('Successful US Kickstarters'!D:D, 3)</f>
        <v>5000</v>
      </c>
      <c r="C5" s="16">
        <f>_xlfn.QUARTILE.EXC('Failed US Kickstarters'!D:D, 1)</f>
        <v>2000</v>
      </c>
    </row>
    <row r="6" spans="1:3" x14ac:dyDescent="0.2">
      <c r="A6" t="s">
        <v>8384</v>
      </c>
      <c r="B6" s="16">
        <f>_xlfn.QUARTILE.EXC('Successful US Kickstarters'!D:D, 1)</f>
        <v>1500</v>
      </c>
      <c r="C6" s="6">
        <f>_xlfn.QUARTILE.EXC('Failed US Kickstarters'!D:D, 3)</f>
        <v>10000</v>
      </c>
    </row>
    <row r="7" spans="1:3" x14ac:dyDescent="0.2">
      <c r="A7" t="s">
        <v>8385</v>
      </c>
      <c r="B7" s="16">
        <f>B5-B6</f>
        <v>3500</v>
      </c>
      <c r="C7" s="6">
        <f>C6 - C5</f>
        <v>8000</v>
      </c>
    </row>
    <row r="12" spans="1:3" x14ac:dyDescent="0.2">
      <c r="A12" t="s">
        <v>8381</v>
      </c>
      <c r="B12" s="17">
        <f>AVERAGE('Successful US Kickstarters'!E:E)</f>
        <v>5601.5458009708727</v>
      </c>
      <c r="C12" s="18">
        <f>AVERAGE('Failed US Kickstarters'!E:E)</f>
        <v>558.65484000000004</v>
      </c>
    </row>
    <row r="13" spans="1:3" x14ac:dyDescent="0.2">
      <c r="A13" t="s">
        <v>8380</v>
      </c>
      <c r="B13" s="18">
        <f>MEDIAN('Successful US Kickstarters'!E:E)</f>
        <v>3167.5</v>
      </c>
      <c r="C13" s="17">
        <f>MEDIAN('Failed US Kickstarters'!E:E)</f>
        <v>103</v>
      </c>
    </row>
    <row r="14" spans="1:3" x14ac:dyDescent="0.2">
      <c r="A14" t="s">
        <v>8386</v>
      </c>
      <c r="B14">
        <f>_xlfn.STDEV.P('Successful US Kickstarters'!E:E)</f>
        <v>8334.5731699164608</v>
      </c>
      <c r="C14">
        <f>_xlfn.STDEV.P('Failed US Kickstarters'!E:E)</f>
        <v>1330.5230280400915</v>
      </c>
    </row>
    <row r="15" spans="1:3" x14ac:dyDescent="0.2">
      <c r="A15" t="s">
        <v>8387</v>
      </c>
      <c r="B15">
        <f>_xlfn.QUARTILE.EXC('Successful US Kickstarters'!E:E, 3)</f>
        <v>5699</v>
      </c>
      <c r="C15">
        <f>_xlfn.QUARTILE.EXC('Failed US Kickstarters'!E:E, 3)</f>
        <v>501</v>
      </c>
    </row>
    <row r="16" spans="1:3" x14ac:dyDescent="0.2">
      <c r="A16" t="s">
        <v>8388</v>
      </c>
      <c r="B16">
        <f>_xlfn.QUARTILE.EXC('Successful US Kickstarters'!E:E, 1)</f>
        <v>1716.5074999999999</v>
      </c>
      <c r="C16">
        <f>_xlfn.QUARTILE.EXC('Failed US Kickstarters'!E:E, 1)</f>
        <v>9.25</v>
      </c>
    </row>
    <row r="17" spans="1:3" x14ac:dyDescent="0.2">
      <c r="A17" t="s">
        <v>8389</v>
      </c>
      <c r="B17">
        <f>B15 - B16</f>
        <v>3982.4925000000003</v>
      </c>
      <c r="C17">
        <f xml:space="preserve"> C15 - C16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598B1-18C7-9F48-9CE2-D2C6BD9B86AA}">
  <dimension ref="A1:B5"/>
  <sheetViews>
    <sheetView zoomScale="176" workbookViewId="0">
      <selection activeCell="F26" sqref="F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12" t="s">
        <v>8222</v>
      </c>
      <c r="B1" t="s">
        <v>8361</v>
      </c>
    </row>
    <row r="3" spans="1:2" x14ac:dyDescent="0.2">
      <c r="A3" s="12" t="s">
        <v>8358</v>
      </c>
      <c r="B3" s="12" t="s">
        <v>8359</v>
      </c>
    </row>
    <row r="4" spans="1:2" x14ac:dyDescent="0.2">
      <c r="A4" s="12" t="s">
        <v>8362</v>
      </c>
      <c r="B4" t="s">
        <v>8360</v>
      </c>
    </row>
    <row r="5" spans="1:2" x14ac:dyDescent="0.2">
      <c r="A5" s="13" t="s">
        <v>8360</v>
      </c>
      <c r="B5" s="1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C0D65-4A20-7C46-95EE-8BCED2E16C9F}">
  <dimension ref="A1:E7"/>
  <sheetViews>
    <sheetView workbookViewId="0">
      <selection activeCell="L28" sqref="L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8361</v>
      </c>
    </row>
    <row r="2" spans="1:5" x14ac:dyDescent="0.2">
      <c r="A2" s="12" t="s">
        <v>8363</v>
      </c>
      <c r="B2" t="s">
        <v>8361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07CBE-1462-1C4B-9AC4-77D04F1CDB4C}">
  <dimension ref="A1:F10"/>
  <sheetViews>
    <sheetView workbookViewId="0">
      <selection activeCell="I30" sqref="I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8363</v>
      </c>
      <c r="B1" t="s">
        <v>8315</v>
      </c>
    </row>
    <row r="2" spans="1:6" x14ac:dyDescent="0.2">
      <c r="A2" s="12" t="s">
        <v>8371</v>
      </c>
      <c r="B2" t="s">
        <v>8361</v>
      </c>
    </row>
    <row r="4" spans="1:6" x14ac:dyDescent="0.2">
      <c r="A4" s="12" t="s">
        <v>8358</v>
      </c>
      <c r="B4" s="12" t="s">
        <v>8359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8370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">
      <c r="A7" s="13" t="s">
        <v>8367</v>
      </c>
      <c r="B7" s="11">
        <v>9</v>
      </c>
      <c r="C7" s="11">
        <v>141</v>
      </c>
      <c r="D7" s="11"/>
      <c r="E7" s="11">
        <v>282</v>
      </c>
      <c r="F7" s="11">
        <v>432</v>
      </c>
    </row>
    <row r="8" spans="1:6" x14ac:dyDescent="0.2">
      <c r="A8" s="13" t="s">
        <v>8368</v>
      </c>
      <c r="B8" s="11">
        <v>9</v>
      </c>
      <c r="C8" s="11">
        <v>131</v>
      </c>
      <c r="D8" s="11"/>
      <c r="E8" s="11">
        <v>218</v>
      </c>
      <c r="F8" s="11">
        <v>358</v>
      </c>
    </row>
    <row r="9" spans="1:6" x14ac:dyDescent="0.2">
      <c r="A9" s="13" t="s">
        <v>8369</v>
      </c>
      <c r="B9" s="11">
        <v>6</v>
      </c>
      <c r="C9" s="11">
        <v>116</v>
      </c>
      <c r="D9" s="11"/>
      <c r="E9" s="11">
        <v>156</v>
      </c>
      <c r="F9" s="11">
        <v>278</v>
      </c>
    </row>
    <row r="10" spans="1:6" x14ac:dyDescent="0.2">
      <c r="A10" s="13" t="s">
        <v>8360</v>
      </c>
      <c r="B10" s="11">
        <v>37</v>
      </c>
      <c r="C10" s="11">
        <v>493</v>
      </c>
      <c r="D10" s="11">
        <v>24</v>
      </c>
      <c r="E10" s="11">
        <v>839</v>
      </c>
      <c r="F10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180" zoomScaleNormal="180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R1:R4115" xr:uid="{415CA1AB-F306-164C-BCD9-001CD47D385E}">
    <filterColumn colId="0">
      <filters>
        <filter val="musical"/>
      </filters>
    </filterColumn>
  </autoFilter>
  <conditionalFormatting sqref="O1:O1048576 P1 R1:T1">
    <cfRule type="colorScale" priority="4">
      <colorScale>
        <cfvo type="min"/>
        <cfvo type="max"/>
        <color rgb="FFFF0000"/>
        <color theme="4"/>
      </colorScale>
    </cfRule>
  </conditionalFormatting>
  <conditionalFormatting sqref="F1:F1048576">
    <cfRule type="containsText" dxfId="1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  <cfRule type="containsText" dxfId="0" priority="1" operator="containsText" text="failed">
      <formula>NOT(ISERROR(SEARCH("failed",F1)))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EB185-95DD-DD48-ABEC-32ECC0BDBEFE}">
  <dimension ref="A1:T251"/>
  <sheetViews>
    <sheetView workbookViewId="0">
      <selection activeCell="U2" sqref="U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P1 O2:O251 R1:T1">
    <cfRule type="colorScale" priority="4">
      <colorScale>
        <cfvo type="min"/>
        <cfvo type="max"/>
        <color rgb="FFFF0000"/>
        <color theme="4"/>
      </colorScale>
    </cfRule>
  </conditionalFormatting>
  <conditionalFormatting sqref="F1:F251">
    <cfRule type="containsText" dxfId="5" priority="2" operator="containsText" text="successful">
      <formula>NOT(ISERROR(SEARCH("successful",F1)))</formula>
    </cfRule>
    <cfRule type="containsText" dxfId="4" priority="3" operator="containsText" text="Live">
      <formula>NOT(ISERROR(SEARCH("Live",F1)))</formula>
    </cfRule>
  </conditionalFormatting>
  <conditionalFormatting sqref="F1:F1048576">
    <cfRule type="containsText" dxfId="3" priority="1" operator="containsText" text="failed">
      <formula>NOT(ISERROR(SEARCH("failed",F1)))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D6351-650B-DC42-B7D9-D0508912E221}">
  <dimension ref="A1:T413"/>
  <sheetViews>
    <sheetView workbookViewId="0">
      <selection activeCell="U3" sqref="U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O2:O413 O1:P1 R1:T1">
    <cfRule type="colorScale" priority="3">
      <colorScale>
        <cfvo type="min"/>
        <cfvo type="max"/>
        <color rgb="FFFF0000"/>
        <color theme="4"/>
      </colorScale>
    </cfRule>
  </conditionalFormatting>
  <conditionalFormatting sqref="F1:F413">
    <cfRule type="containsText" dxfId="8" priority="1" operator="containsText" text="successful">
      <formula>NOT(ISERROR(SEARCH("successful",F1)))</formula>
    </cfRule>
    <cfRule type="containsText" dxfId="7" priority="2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1FBD-EA1A-514D-B8DA-1425EEF8D4AC}">
  <dimension ref="A1:D6"/>
  <sheetViews>
    <sheetView topLeftCell="B1" zoomScale="160" zoomScaleNormal="160" workbookViewId="0">
      <selection activeCell="B10" sqref="B10"/>
    </sheetView>
  </sheetViews>
  <sheetFormatPr baseColWidth="10" defaultRowHeight="15" x14ac:dyDescent="0.2"/>
  <cols>
    <col min="1" max="1" width="28.6640625" bestFit="1" customWidth="1"/>
    <col min="2" max="2" width="111.83203125" bestFit="1" customWidth="1"/>
  </cols>
  <sheetData>
    <row r="1" spans="1:4" x14ac:dyDescent="0.2">
      <c r="A1" t="s">
        <v>8372</v>
      </c>
      <c r="B1" t="s">
        <v>8373</v>
      </c>
      <c r="C1" t="s">
        <v>8374</v>
      </c>
      <c r="D1" t="s">
        <v>8375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Sheet2</vt:lpstr>
      <vt:lpstr>Descriptive Statistics</vt:lpstr>
      <vt:lpstr>Category Statistics</vt:lpstr>
      <vt:lpstr>Subcategory Statistics</vt:lpstr>
      <vt:lpstr>Outcomes Based on Launch Date</vt:lpstr>
      <vt:lpstr>Kickstarter</vt:lpstr>
      <vt:lpstr>Failed US Kickstarters</vt:lpstr>
      <vt:lpstr>Successful US Kickstarters</vt:lpstr>
      <vt:lpstr>Edinburgh Research</vt:lpstr>
      <vt:lpstr>Box Chart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2021-06-24T04:43:47Z</dcterms:modified>
</cp:coreProperties>
</file>