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Programming\UofL-Final-Undergrad-Semester\Semiconductor Development Fundamentals\Homework\Homework 10\"/>
    </mc:Choice>
  </mc:AlternateContent>
  <xr:revisionPtr revIDLastSave="0" documentId="8_{8EB483BE-60D9-4C8F-8DDC-F1D03E6B5D0A}" xr6:coauthVersionLast="45" xr6:coauthVersionMax="45" xr10:uidLastSave="{00000000-0000-0000-0000-000000000000}"/>
  <bookViews>
    <workbookView xWindow="19080" yWindow="-810" windowWidth="29040" windowHeight="15840" activeTab="1" xr2:uid="{FD000D48-BC22-423B-91D4-389A29A5F6A1}"/>
  </bookViews>
  <sheets>
    <sheet name="1000 Chips" sheetId="1" r:id="rId1"/>
    <sheet name="1000000 Chi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C13" i="3"/>
  <c r="C11" i="3"/>
  <c r="C9" i="3"/>
  <c r="C10" i="3" s="1"/>
  <c r="C12" i="3" s="1"/>
  <c r="B9" i="3"/>
  <c r="B10" i="3" s="1"/>
  <c r="C8" i="3"/>
  <c r="B8" i="3"/>
  <c r="C7" i="3"/>
  <c r="B13" i="1"/>
  <c r="B12" i="1"/>
  <c r="B11" i="1"/>
  <c r="B10" i="1"/>
  <c r="B9" i="1"/>
  <c r="C7" i="1"/>
  <c r="C8" i="1" s="1"/>
  <c r="B8" i="1"/>
  <c r="B12" i="3" l="1"/>
  <c r="B13" i="3" s="1"/>
  <c r="C9" i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<sst xmlns="http://schemas.openxmlformats.org/spreadsheetml/2006/main" count="30" uniqueCount="16">
  <si>
    <t>Photomask cost</t>
  </si>
  <si>
    <t>Wafer cost</t>
  </si>
  <si>
    <t>Defect density</t>
  </si>
  <si>
    <t># chips / wafer</t>
  </si>
  <si>
    <t>Yield</t>
  </si>
  <si>
    <t># good chips / wafer (round down)</t>
  </si>
  <si>
    <t># wafers required</t>
  </si>
  <si>
    <t>Total run cost (wafers + photomask</t>
  </si>
  <si>
    <t>Cost per chip (total run cost / 1000 chips)</t>
  </si>
  <si>
    <t>Vendor A</t>
  </si>
  <si>
    <t>Vendor B</t>
  </si>
  <si>
    <t>variable</t>
  </si>
  <si>
    <t>Wafer diameter (cm)</t>
  </si>
  <si>
    <t>Chip area (cm^2)</t>
  </si>
  <si>
    <t>1000 Chips</t>
  </si>
  <si>
    <t>1,000,000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</si>
</sst>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4" fontId="0" fillId="0" borderId="0" xfId="1" applyFont="1"/>
    <xf numFmtId="44" fontId="0" fillId="0" borderId="0" xfId="0" applyNumberFormat="1"/>
    <xf numFmtId="0" fontId="2" fillId="0" borderId="0" xfId="2" applyAlignment="1">
      <alignment horizontal="center"/>
    </xf>
  </cellXfs>
  <cellStyles count="3">
    <cellStyle name="Currency" xfId="1" builtinId="4"/>
    <cellStyle name="Normal" xfId="0" builtinId="0"/>
    <cellStyle name="Title" xfId="2" builtinId="15"/>
  </cellStyles>
  <dxfs count="2"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DCF30-2D5C-4A62-8A5C-E751409490FD}" name="Table1" displayName="Table1" ref="A2:C13" totalsRowShown="0">
  <autoFilter ref="A2:C13" xr:uid="{707BF498-BA94-49EA-AF85-8F227FA4A0E5}"/>
  <tableColumns count="3">
    <tableColumn id="1" xr3:uid="{BBF8C1CF-6560-4099-BAB5-F6B2197674FD}" name="variable" dataDxfId="1"/>
    <tableColumn id="2" xr3:uid="{EFCFD074-920D-49E0-8942-EC1A10B0818C}" name="Vendor A"/>
    <tableColumn id="3" xr3:uid="{F64FC0A1-6A62-4F3A-8057-9B1F182136EE}" name="Vendor 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13E94-EC8F-4C07-B300-98737167FC97}" name="Table13" displayName="Table13" ref="A2:C13" totalsRowShown="0">
  <autoFilter ref="A2:C13" xr:uid="{707BF498-BA94-49EA-AF85-8F227FA4A0E5}"/>
  <tableColumns count="3">
    <tableColumn id="1" xr3:uid="{6FD675C3-26D9-4E27-BCD7-FC8441B8CAB7}" name="variable" dataDxfId="0"/>
    <tableColumn id="2" xr3:uid="{C9FB19D8-4005-4EBC-A222-3C25961B22B2}" name="Vendor A"/>
    <tableColumn id="3" xr3:uid="{D8AE1301-3BD1-482F-85C9-0DBCC439E3E0}" name="Vendor 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0A4A-056D-421C-86B1-725352C3D003}">
  <dimension ref="A1:C13"/>
  <sheetViews>
    <sheetView workbookViewId="0">
      <selection activeCell="C13" sqref="A1:C13"/>
    </sheetView>
  </sheetViews>
  <sheetFormatPr defaultRowHeight="15" x14ac:dyDescent="0.25"/>
  <cols>
    <col min="1" max="1" width="37.7109375" customWidth="1"/>
    <col min="2" max="3" width="12.5703125" bestFit="1" customWidth="1"/>
  </cols>
  <sheetData>
    <row r="1" spans="1:3" ht="23.25" x14ac:dyDescent="0.35">
      <c r="A1" s="5" t="s">
        <v>14</v>
      </c>
      <c r="B1" s="5"/>
      <c r="C1" s="5"/>
    </row>
    <row r="2" spans="1:3" ht="15.75" thickBot="1" x14ac:dyDescent="0.3">
      <c r="A2" t="s">
        <v>11</v>
      </c>
      <c r="B2" t="s">
        <v>9</v>
      </c>
      <c r="C2" t="s">
        <v>10</v>
      </c>
    </row>
    <row r="3" spans="1:3" ht="15.75" thickBot="1" x14ac:dyDescent="0.3">
      <c r="A3" s="1" t="s">
        <v>0</v>
      </c>
      <c r="B3" s="3">
        <v>100000</v>
      </c>
      <c r="C3" s="3">
        <v>200000</v>
      </c>
    </row>
    <row r="4" spans="1:3" ht="15.75" thickBot="1" x14ac:dyDescent="0.3">
      <c r="A4" s="2" t="s">
        <v>12</v>
      </c>
      <c r="B4">
        <v>20</v>
      </c>
      <c r="C4">
        <v>30</v>
      </c>
    </row>
    <row r="5" spans="1:3" ht="15.75" thickBot="1" x14ac:dyDescent="0.3">
      <c r="A5" s="2" t="s">
        <v>1</v>
      </c>
      <c r="B5" s="3">
        <v>3000</v>
      </c>
      <c r="C5" s="3">
        <v>6000</v>
      </c>
    </row>
    <row r="6" spans="1:3" ht="15.75" thickBot="1" x14ac:dyDescent="0.3">
      <c r="A6" s="2" t="s">
        <v>2</v>
      </c>
      <c r="B6">
        <v>0.2</v>
      </c>
      <c r="C6">
        <v>0.4</v>
      </c>
    </row>
    <row r="7" spans="1:3" ht="15.75" thickBot="1" x14ac:dyDescent="0.3">
      <c r="A7" s="2" t="s">
        <v>13</v>
      </c>
      <c r="B7">
        <v>1</v>
      </c>
      <c r="C7">
        <f>Table1[[#This Row],[Vendor A]]/2</f>
        <v>0.5</v>
      </c>
    </row>
    <row r="8" spans="1:3" ht="15.75" thickBot="1" x14ac:dyDescent="0.3">
      <c r="A8" s="2" t="s">
        <v>3</v>
      </c>
      <c r="B8">
        <f>B4/B7</f>
        <v>20</v>
      </c>
      <c r="C8">
        <f>C4/C7</f>
        <v>60</v>
      </c>
    </row>
    <row r="9" spans="1:3" ht="15.75" thickBot="1" x14ac:dyDescent="0.3">
      <c r="A9" s="2" t="s">
        <v>4</v>
      </c>
      <c r="B9">
        <f>EXP(-B6*B7)</f>
        <v>0.81873075307798182</v>
      </c>
      <c r="C9">
        <f>EXP(-C6*C7)</f>
        <v>0.81873075307798182</v>
      </c>
    </row>
    <row r="10" spans="1:3" ht="15.75" thickBot="1" x14ac:dyDescent="0.3">
      <c r="A10" s="2" t="s">
        <v>5</v>
      </c>
      <c r="B10">
        <f>_xlfn.FLOOR.MATH(B9*B8)</f>
        <v>16</v>
      </c>
      <c r="C10">
        <f>_xlfn.FLOOR.MATH(C9*C8)</f>
        <v>49</v>
      </c>
    </row>
    <row r="11" spans="1:3" ht="15.75" thickBot="1" x14ac:dyDescent="0.3">
      <c r="A11" s="2" t="s">
        <v>6</v>
      </c>
      <c r="B11">
        <f>_xlfn.CEILING.MATH(1000/B10)</f>
        <v>63</v>
      </c>
      <c r="C11">
        <f>_xlfn.CEILING.MATH(1000/C10)</f>
        <v>21</v>
      </c>
    </row>
    <row r="12" spans="1:3" ht="15.75" thickBot="1" x14ac:dyDescent="0.3">
      <c r="A12" s="2" t="s">
        <v>7</v>
      </c>
      <c r="B12" s="3">
        <f>(B11*B5)+B3</f>
        <v>289000</v>
      </c>
      <c r="C12" s="3">
        <f>(C11*C5)+C3</f>
        <v>326000</v>
      </c>
    </row>
    <row r="13" spans="1:3" ht="15.75" thickBot="1" x14ac:dyDescent="0.3">
      <c r="A13" s="2" t="s">
        <v>8</v>
      </c>
      <c r="B13" s="4">
        <f>B12/1000</f>
        <v>289</v>
      </c>
      <c r="C13" s="4">
        <f>C12/1000</f>
        <v>326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5D73-3E74-4A99-A358-D11B08B2195D}">
  <dimension ref="A1:C13"/>
  <sheetViews>
    <sheetView tabSelected="1" workbookViewId="0">
      <selection activeCell="C13" sqref="A1:C13"/>
    </sheetView>
  </sheetViews>
  <sheetFormatPr defaultRowHeight="15" x14ac:dyDescent="0.25"/>
  <cols>
    <col min="1" max="1" width="37.7109375" customWidth="1"/>
    <col min="2" max="3" width="16.28515625" bestFit="1" customWidth="1"/>
  </cols>
  <sheetData>
    <row r="1" spans="1:3" ht="23.25" x14ac:dyDescent="0.35">
      <c r="A1" s="5" t="s">
        <v>15</v>
      </c>
      <c r="B1" s="5"/>
      <c r="C1" s="5"/>
    </row>
    <row r="2" spans="1:3" ht="15.75" thickBot="1" x14ac:dyDescent="0.3">
      <c r="A2" t="s">
        <v>11</v>
      </c>
      <c r="B2" t="s">
        <v>9</v>
      </c>
      <c r="C2" t="s">
        <v>10</v>
      </c>
    </row>
    <row r="3" spans="1:3" ht="15.75" thickBot="1" x14ac:dyDescent="0.3">
      <c r="A3" s="1" t="s">
        <v>0</v>
      </c>
      <c r="B3" s="3">
        <v>100000</v>
      </c>
      <c r="C3" s="3">
        <v>200000</v>
      </c>
    </row>
    <row r="4" spans="1:3" ht="15.75" thickBot="1" x14ac:dyDescent="0.3">
      <c r="A4" s="2" t="s">
        <v>12</v>
      </c>
      <c r="B4">
        <v>20</v>
      </c>
      <c r="C4">
        <v>30</v>
      </c>
    </row>
    <row r="5" spans="1:3" ht="15.75" thickBot="1" x14ac:dyDescent="0.3">
      <c r="A5" s="2" t="s">
        <v>1</v>
      </c>
      <c r="B5" s="3">
        <v>3000</v>
      </c>
      <c r="C5" s="3">
        <v>6000</v>
      </c>
    </row>
    <row r="6" spans="1:3" ht="15.75" thickBot="1" x14ac:dyDescent="0.3">
      <c r="A6" s="2" t="s">
        <v>2</v>
      </c>
      <c r="B6">
        <v>0.2</v>
      </c>
      <c r="C6">
        <v>0.4</v>
      </c>
    </row>
    <row r="7" spans="1:3" ht="15.75" thickBot="1" x14ac:dyDescent="0.3">
      <c r="A7" s="2" t="s">
        <v>13</v>
      </c>
      <c r="B7">
        <v>1</v>
      </c>
      <c r="C7">
        <f>Table13[[#This Row],[Vendor A]]/2</f>
        <v>0.5</v>
      </c>
    </row>
    <row r="8" spans="1:3" ht="15.75" thickBot="1" x14ac:dyDescent="0.3">
      <c r="A8" s="2" t="s">
        <v>3</v>
      </c>
      <c r="B8">
        <f>B4/B7</f>
        <v>20</v>
      </c>
      <c r="C8">
        <f>C4/C7</f>
        <v>60</v>
      </c>
    </row>
    <row r="9" spans="1:3" ht="15.75" thickBot="1" x14ac:dyDescent="0.3">
      <c r="A9" s="2" t="s">
        <v>4</v>
      </c>
      <c r="B9">
        <f>EXP(-B6*B7)</f>
        <v>0.81873075307798182</v>
      </c>
      <c r="C9">
        <f>EXP(-C6*C7)</f>
        <v>0.81873075307798182</v>
      </c>
    </row>
    <row r="10" spans="1:3" ht="15.75" thickBot="1" x14ac:dyDescent="0.3">
      <c r="A10" s="2" t="s">
        <v>5</v>
      </c>
      <c r="B10">
        <f>_xlfn.FLOOR.MATH(B9*B8)</f>
        <v>16</v>
      </c>
      <c r="C10">
        <f>_xlfn.FLOOR.MATH(C9*C8)</f>
        <v>49</v>
      </c>
    </row>
    <row r="11" spans="1:3" ht="15.75" thickBot="1" x14ac:dyDescent="0.3">
      <c r="A11" s="2" t="s">
        <v>6</v>
      </c>
      <c r="B11">
        <f>_xlfn.CEILING.MATH(1000000/B10)</f>
        <v>62500</v>
      </c>
      <c r="C11">
        <f>_xlfn.CEILING.MATH(1000000/C10)</f>
        <v>20409</v>
      </c>
    </row>
    <row r="12" spans="1:3" ht="15.75" thickBot="1" x14ac:dyDescent="0.3">
      <c r="A12" s="2" t="s">
        <v>7</v>
      </c>
      <c r="B12" s="3">
        <f>(B11*B5)+B3</f>
        <v>187600000</v>
      </c>
      <c r="C12" s="3">
        <f>(C11*C5)+C3</f>
        <v>122654000</v>
      </c>
    </row>
    <row r="13" spans="1:3" ht="15.75" thickBot="1" x14ac:dyDescent="0.3">
      <c r="A13" s="2" t="s">
        <v>8</v>
      </c>
      <c r="B13" s="4">
        <f>B12/1000000</f>
        <v>187.6</v>
      </c>
      <c r="C13" s="4">
        <f>C12/1000000</f>
        <v>122.654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 Chips</vt:lpstr>
      <vt:lpstr>1000000 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2020-04-06T22:33:01Z</dcterms:created>
  <dcterms:modified xsi:type="dcterms:W3CDTF">2020-04-06T22:57:24Z</dcterms:modified>
</cp:coreProperties>
</file>