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ouko\OneDrive\Työpöytä\s2019\krypto\"/>
    </mc:Choice>
  </mc:AlternateContent>
  <xr:revisionPtr revIDLastSave="0" documentId="13_ncr:1_{73F9D230-C6B2-4149-8C04-9182969A89D9}" xr6:coauthVersionLast="44" xr6:coauthVersionMax="44" xr10:uidLastSave="{00000000-0000-0000-0000-000000000000}"/>
  <bookViews>
    <workbookView xWindow="720" yWindow="390" windowWidth="17580" windowHeight="9830" activeTab="3" xr2:uid="{00000000-000D-0000-FFFF-FFFF00000000}"/>
  </bookViews>
  <sheets>
    <sheet name="Etusivu" sheetId="6" r:id="rId1"/>
    <sheet name="Caesar" sheetId="1" r:id="rId2"/>
    <sheet name="Affiini" sheetId="2" r:id="rId3"/>
    <sheet name="Vigenere" sheetId="3" r:id="rId4"/>
    <sheet name="OneTimePa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3" l="1"/>
  <c r="E22" i="3"/>
  <c r="F22" i="3"/>
  <c r="G22" i="3"/>
  <c r="H22" i="3"/>
  <c r="I22" i="3"/>
  <c r="J22" i="3"/>
  <c r="K22" i="3"/>
  <c r="L22" i="3"/>
  <c r="M22" i="3"/>
  <c r="C22" i="3"/>
  <c r="S22" i="1" l="1"/>
  <c r="S23" i="1"/>
  <c r="S24" i="1"/>
  <c r="S25" i="1"/>
  <c r="S26" i="1"/>
  <c r="S27" i="1"/>
  <c r="S16" i="1"/>
  <c r="S17" i="1"/>
  <c r="S18" i="1"/>
  <c r="S19" i="1"/>
  <c r="S20" i="1"/>
  <c r="S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3" i="1"/>
  <c r="R4" i="1"/>
  <c r="R5" i="1"/>
  <c r="R6" i="1"/>
  <c r="R7" i="1"/>
  <c r="R8" i="1"/>
  <c r="R9" i="1"/>
  <c r="R10" i="1"/>
  <c r="R11" i="1"/>
  <c r="R12" i="1"/>
  <c r="R13" i="1"/>
  <c r="R14" i="1"/>
  <c r="R2" i="1"/>
  <c r="Q16" i="4" l="1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C7" i="4"/>
  <c r="D20" i="2"/>
  <c r="E20" i="2"/>
  <c r="F20" i="2"/>
  <c r="G20" i="2"/>
  <c r="H20" i="2"/>
  <c r="I20" i="2"/>
  <c r="J20" i="2"/>
  <c r="J21" i="2" s="1"/>
  <c r="J22" i="2" s="1"/>
  <c r="C20" i="2"/>
  <c r="C21" i="2" s="1"/>
  <c r="C22" i="2" s="1"/>
  <c r="D16" i="1"/>
  <c r="D18" i="1" s="1"/>
  <c r="D19" i="1" s="1"/>
  <c r="E16" i="1"/>
  <c r="E18" i="1" s="1"/>
  <c r="E19" i="1" s="1"/>
  <c r="F16" i="1"/>
  <c r="F18" i="1" s="1"/>
  <c r="F19" i="1" s="1"/>
  <c r="G16" i="1"/>
  <c r="G18" i="1" s="1"/>
  <c r="G19" i="1" s="1"/>
  <c r="H16" i="1"/>
  <c r="I16" i="1"/>
  <c r="I18" i="1" s="1"/>
  <c r="I19" i="1" s="1"/>
  <c r="J16" i="1"/>
  <c r="J18" i="1" s="1"/>
  <c r="J19" i="1" s="1"/>
  <c r="C16" i="1"/>
  <c r="C18" i="1" s="1"/>
  <c r="C19" i="1" s="1"/>
  <c r="H18" i="1"/>
  <c r="H19" i="1" s="1"/>
  <c r="D6" i="1"/>
  <c r="D8" i="1" s="1"/>
  <c r="D9" i="1" s="1"/>
  <c r="E6" i="1"/>
  <c r="E8" i="1" s="1"/>
  <c r="E9" i="1" s="1"/>
  <c r="F6" i="1"/>
  <c r="F8" i="1" s="1"/>
  <c r="F9" i="1" s="1"/>
  <c r="G6" i="1"/>
  <c r="G8" i="1" s="1"/>
  <c r="G9" i="1" s="1"/>
  <c r="H6" i="1"/>
  <c r="H8" i="1" s="1"/>
  <c r="H9" i="1" s="1"/>
  <c r="I6" i="1"/>
  <c r="I8" i="1" s="1"/>
  <c r="I9" i="1" s="1"/>
  <c r="J6" i="1"/>
  <c r="J8" i="1" s="1"/>
  <c r="J9" i="1" s="1"/>
  <c r="C6" i="1"/>
  <c r="C8" i="1" s="1"/>
  <c r="C9" i="1" s="1"/>
  <c r="E24" i="3"/>
  <c r="E25" i="3" s="1"/>
  <c r="G24" i="3"/>
  <c r="G25" i="3" s="1"/>
  <c r="I24" i="3"/>
  <c r="I25" i="3" s="1"/>
  <c r="K24" i="3"/>
  <c r="K25" i="3" s="1"/>
  <c r="M24" i="3"/>
  <c r="M25" i="3" s="1"/>
  <c r="D19" i="3"/>
  <c r="D24" i="3" s="1"/>
  <c r="D25" i="3" s="1"/>
  <c r="E19" i="3"/>
  <c r="F19" i="3"/>
  <c r="F24" i="3" s="1"/>
  <c r="F25" i="3" s="1"/>
  <c r="G19" i="3"/>
  <c r="H19" i="3"/>
  <c r="H24" i="3" s="1"/>
  <c r="H25" i="3" s="1"/>
  <c r="I19" i="3"/>
  <c r="J19" i="3"/>
  <c r="J24" i="3" s="1"/>
  <c r="J25" i="3" s="1"/>
  <c r="K19" i="3"/>
  <c r="L19" i="3"/>
  <c r="L24" i="3" s="1"/>
  <c r="L25" i="3" s="1"/>
  <c r="M19" i="3"/>
  <c r="C19" i="3"/>
  <c r="C24" i="3" s="1"/>
  <c r="C25" i="3" s="1"/>
  <c r="E11" i="3"/>
  <c r="E12" i="3" s="1"/>
  <c r="I11" i="3"/>
  <c r="I12" i="3" s="1"/>
  <c r="M9" i="3"/>
  <c r="L9" i="3"/>
  <c r="K9" i="3"/>
  <c r="J9" i="3"/>
  <c r="I9" i="3"/>
  <c r="H9" i="3"/>
  <c r="G9" i="3"/>
  <c r="F9" i="3"/>
  <c r="E9" i="3"/>
  <c r="D9" i="3"/>
  <c r="C9" i="3"/>
  <c r="D8" i="3"/>
  <c r="D11" i="3" s="1"/>
  <c r="D12" i="3" s="1"/>
  <c r="E8" i="3"/>
  <c r="F8" i="3"/>
  <c r="F11" i="3" s="1"/>
  <c r="F12" i="3" s="1"/>
  <c r="G8" i="3"/>
  <c r="G11" i="3" s="1"/>
  <c r="G12" i="3" s="1"/>
  <c r="H8" i="3"/>
  <c r="H11" i="3" s="1"/>
  <c r="H12" i="3" s="1"/>
  <c r="I8" i="3"/>
  <c r="J8" i="3"/>
  <c r="J11" i="3" s="1"/>
  <c r="J12" i="3" s="1"/>
  <c r="K8" i="3"/>
  <c r="L8" i="3"/>
  <c r="M8" i="3"/>
  <c r="C8" i="3"/>
  <c r="C11" i="3" s="1"/>
  <c r="C12" i="3" s="1"/>
  <c r="J8" i="2"/>
  <c r="J10" i="2" s="1"/>
  <c r="J11" i="2" s="1"/>
  <c r="I8" i="2"/>
  <c r="I10" i="2" s="1"/>
  <c r="I11" i="2" s="1"/>
  <c r="H8" i="2"/>
  <c r="H10" i="2" s="1"/>
  <c r="H11" i="2" s="1"/>
  <c r="G8" i="2"/>
  <c r="G10" i="2" s="1"/>
  <c r="G11" i="2" s="1"/>
  <c r="F8" i="2"/>
  <c r="F10" i="2" s="1"/>
  <c r="F11" i="2" s="1"/>
  <c r="E8" i="2"/>
  <c r="E10" i="2" s="1"/>
  <c r="E11" i="2" s="1"/>
  <c r="C8" i="2"/>
  <c r="C10" i="2" s="1"/>
  <c r="C11" i="2" s="1"/>
  <c r="D8" i="2"/>
  <c r="D10" i="2" s="1"/>
  <c r="D11" i="2" s="1"/>
  <c r="D21" i="2"/>
  <c r="D22" i="2" s="1"/>
  <c r="E21" i="2"/>
  <c r="E22" i="2" s="1"/>
  <c r="F21" i="2"/>
  <c r="F22" i="2" s="1"/>
  <c r="G21" i="2"/>
  <c r="G22" i="2" s="1"/>
  <c r="H21" i="2"/>
  <c r="H22" i="2" s="1"/>
  <c r="I21" i="2"/>
  <c r="I22" i="2" s="1"/>
  <c r="L11" i="3" l="1"/>
  <c r="L12" i="3" s="1"/>
  <c r="K11" i="3"/>
  <c r="K12" i="3" s="1"/>
  <c r="M11" i="3"/>
  <c r="M12" i="3" s="1"/>
</calcChain>
</file>

<file path=xl/sharedStrings.xml><?xml version="1.0" encoding="utf-8"?>
<sst xmlns="http://schemas.openxmlformats.org/spreadsheetml/2006/main" count="183" uniqueCount="94">
  <si>
    <t>viesti m</t>
  </si>
  <si>
    <t>nro koodit</t>
  </si>
  <si>
    <t>avain k</t>
  </si>
  <si>
    <t>salaus koodeina</t>
  </si>
  <si>
    <t>salakirjoitus</t>
  </si>
  <si>
    <t>t</t>
  </si>
  <si>
    <t>k</t>
  </si>
  <si>
    <t>n</t>
  </si>
  <si>
    <t>u</t>
  </si>
  <si>
    <t>a</t>
  </si>
  <si>
    <t>m</t>
  </si>
  <si>
    <t>i</t>
  </si>
  <si>
    <t>r</t>
  </si>
  <si>
    <t>v</t>
  </si>
  <si>
    <t>kaavat</t>
  </si>
  <si>
    <t xml:space="preserve"> = MOD(C4+$C$5;26)</t>
  </si>
  <si>
    <t xml:space="preserve"> = MOD($C$5*C4+$D$%;26)</t>
  </si>
  <si>
    <t>missä a,b on avainpari</t>
  </si>
  <si>
    <t xml:space="preserve">WolframAlpha: </t>
  </si>
  <si>
    <t>5^-1 mod 26  antaa 21</t>
  </si>
  <si>
    <t>d</t>
  </si>
  <si>
    <t>j</t>
  </si>
  <si>
    <t>y</t>
  </si>
  <si>
    <t>h</t>
  </si>
  <si>
    <t>p</t>
  </si>
  <si>
    <t>f</t>
  </si>
  <si>
    <t xml:space="preserve"> = CODE(C3)-97</t>
  </si>
  <si>
    <t xml:space="preserve"> =CHAR(C6+97)</t>
  </si>
  <si>
    <t>c</t>
  </si>
  <si>
    <t>l</t>
  </si>
  <si>
    <t>z</t>
  </si>
  <si>
    <t>s</t>
  </si>
  <si>
    <t>o</t>
  </si>
  <si>
    <t>e</t>
  </si>
  <si>
    <t>avain koodattuna</t>
  </si>
  <si>
    <t>Salakirjoitus m + k mod 26</t>
  </si>
  <si>
    <t>q</t>
  </si>
  <si>
    <t>purettu viesti m = c - k mod 26</t>
  </si>
  <si>
    <t>Vigeneren salaus</t>
  </si>
  <si>
    <t>Salauksen purku</t>
  </si>
  <si>
    <t>viesti koodeina</t>
  </si>
  <si>
    <t>purettu viesti m</t>
  </si>
  <si>
    <t>Purku (aakkosten rotaatio avaimen verran taaksepäin)</t>
  </si>
  <si>
    <t>Caesarin salaus  (aakkosten rotaatio)</t>
  </si>
  <si>
    <t>b</t>
  </si>
  <si>
    <t>g</t>
  </si>
  <si>
    <t>w</t>
  </si>
  <si>
    <t>x</t>
  </si>
  <si>
    <t xml:space="preserve"> C = M + K    mod 26</t>
  </si>
  <si>
    <t xml:space="preserve"> M = C -  K    mod 26</t>
  </si>
  <si>
    <t>ASCII</t>
  </si>
  <si>
    <t>Viesti</t>
  </si>
  <si>
    <t>Avain</t>
  </si>
  <si>
    <t>Purku (XOR summa)</t>
  </si>
  <si>
    <t>Avain  (sama kuin edellä)</t>
  </si>
  <si>
    <t>Salaus :  lisätään kertakäyttöinen satunnainen avainjono</t>
  </si>
  <si>
    <t xml:space="preserve">Salakirjoitus </t>
  </si>
  <si>
    <t>Salakirjoitus (XOR summa)</t>
  </si>
  <si>
    <t xml:space="preserve"> = MOD(C3+C4;2)</t>
  </si>
  <si>
    <t>merkki</t>
  </si>
  <si>
    <t>avainpari  a,b</t>
  </si>
  <si>
    <t>salakirj. koodeina</t>
  </si>
  <si>
    <t>purettu koodeina</t>
  </si>
  <si>
    <t>purettu tekstinä</t>
  </si>
  <si>
    <t xml:space="preserve"> = MOD(21*C18-11*21;26)   </t>
  </si>
  <si>
    <t>(purkukaava)</t>
  </si>
  <si>
    <t>kaava: =mod(c6+c7;26)</t>
  </si>
  <si>
    <t>purkuavain</t>
  </si>
  <si>
    <t>suomenk. Excel:</t>
  </si>
  <si>
    <t>KOODI()</t>
  </si>
  <si>
    <t>MERKKI()</t>
  </si>
  <si>
    <t>JAKOJ()</t>
  </si>
  <si>
    <t>koodi  (= Ascii-97)</t>
  </si>
  <si>
    <r>
      <t>a</t>
    </r>
    <r>
      <rPr>
        <b/>
        <vertAlign val="superscript"/>
        <sz val="11"/>
        <color theme="8" tint="-0.499984740745262"/>
        <rFont val="Calibri"/>
        <family val="2"/>
        <scheme val="minor"/>
      </rPr>
      <t>-1</t>
    </r>
    <r>
      <rPr>
        <b/>
        <sz val="11"/>
        <color theme="8" tint="-0.499984740745262"/>
        <rFont val="Calibri"/>
        <family val="2"/>
        <scheme val="minor"/>
      </rPr>
      <t xml:space="preserve"> on avaimen a käänteisluku mod 26</t>
    </r>
  </si>
  <si>
    <t>salausavain k</t>
  </si>
  <si>
    <t>viesti koodattuna luvuiksi</t>
  </si>
  <si>
    <t>avain koodattuna luvuiksi</t>
  </si>
  <si>
    <t>Salakirjoitus merkkimuodossa c</t>
  </si>
  <si>
    <t>on sama kuin summa mod 2</t>
  </si>
  <si>
    <t>Vigenere kehitti salauksensa 1500 -luvulla</t>
  </si>
  <si>
    <t>Tuolloin merkkien yhteenlasku suoritettiin</t>
  </si>
  <si>
    <t>oheisen taulukon avulla.</t>
  </si>
  <si>
    <t>Tietokoneiden aikakautena on helpointa koodata algoritmi</t>
  </si>
  <si>
    <t>käyttäen ASCII koodeja ja jakojäännösaritmetiikkaa</t>
  </si>
  <si>
    <t>Esim. salataan viesti "konferenssi"  salasanalla "lumi"</t>
  </si>
  <si>
    <t>Esim. salataan viesti "tammikuu" avaimella k = 5</t>
  </si>
  <si>
    <t>Esim. salataan viesti "tammikuu" avainparilla a = 5 ja b = 11</t>
  </si>
  <si>
    <r>
      <t xml:space="preserve">Salaus tapahtuu kaavalla   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a*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+ b  mod 26</t>
    </r>
  </si>
  <si>
    <t>ONE TIME PAD  salaus</t>
  </si>
  <si>
    <r>
      <t xml:space="preserve">Affiini salaus :  kaava  </t>
    </r>
    <r>
      <rPr>
        <b/>
        <sz val="16"/>
        <color theme="1"/>
        <rFont val="Arial"/>
        <family val="2"/>
      </rPr>
      <t>c</t>
    </r>
    <r>
      <rPr>
        <b/>
        <sz val="16"/>
        <color theme="1"/>
        <rFont val="Calibri"/>
        <family val="2"/>
        <scheme val="minor"/>
      </rPr>
      <t xml:space="preserve"> = a m + b  mod 26</t>
    </r>
  </si>
  <si>
    <r>
      <t>Purku  kaavalla m = a</t>
    </r>
    <r>
      <rPr>
        <b/>
        <vertAlign val="superscript"/>
        <sz val="12"/>
        <color theme="1"/>
        <rFont val="Calibri"/>
        <family val="2"/>
        <scheme val="minor"/>
      </rPr>
      <t>-1</t>
    </r>
    <r>
      <rPr>
        <b/>
        <sz val="12"/>
        <color theme="1"/>
        <rFont val="Calibri"/>
        <family val="2"/>
        <scheme val="minor"/>
      </rPr>
      <t>*c - a</t>
    </r>
    <r>
      <rPr>
        <b/>
        <vertAlign val="superscript"/>
        <sz val="12"/>
        <color theme="1"/>
        <rFont val="Calibri"/>
        <family val="2"/>
        <scheme val="minor"/>
      </rPr>
      <t>-1</t>
    </r>
    <r>
      <rPr>
        <b/>
        <sz val="12"/>
        <color theme="1"/>
        <rFont val="Calibri"/>
        <family val="2"/>
        <scheme val="minor"/>
      </rPr>
      <t>*b  mod 26</t>
    </r>
  </si>
  <si>
    <r>
      <t xml:space="preserve">XOR yhteenlasku </t>
    </r>
    <r>
      <rPr>
        <sz val="11"/>
        <color rgb="FFFF0000"/>
        <rFont val="Calibri"/>
        <family val="2"/>
      </rPr>
      <t>Ꚛ</t>
    </r>
  </si>
  <si>
    <t>Purku:  lisätään avainjono salaukseen =&gt; purettu viesti</t>
  </si>
  <si>
    <t>koodattu salakirjoitus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</si>
</sst>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perscript"/>
      <sz val="11"/>
      <color theme="8" tint="-0.499984740745262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1"/>
      <color rgb="FF4A1649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5" borderId="1" xfId="0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0" fillId="5" borderId="1" xfId="0" applyFill="1" applyBorder="1"/>
    <xf numFmtId="0" fontId="0" fillId="3" borderId="1" xfId="0" applyFill="1" applyBorder="1"/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5" borderId="0" xfId="0" applyFill="1"/>
    <xf numFmtId="0" fontId="0" fillId="3" borderId="0" xfId="0" applyFill="1"/>
    <xf numFmtId="0" fontId="7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0" fillId="0" borderId="0" xfId="0" applyFont="1"/>
    <xf numFmtId="0" fontId="0" fillId="6" borderId="0" xfId="0" applyFill="1"/>
    <xf numFmtId="0" fontId="11" fillId="6" borderId="0" xfId="0" applyFont="1" applyFill="1"/>
    <xf numFmtId="0" fontId="0" fillId="6" borderId="0" xfId="0" applyFont="1" applyFill="1"/>
    <xf numFmtId="0" fontId="1" fillId="7" borderId="0" xfId="0" applyFont="1" applyFill="1"/>
    <xf numFmtId="0" fontId="0" fillId="7" borderId="0" xfId="0" applyFill="1"/>
    <xf numFmtId="0" fontId="4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8" borderId="1" xfId="0" applyFill="1" applyBorder="1" applyAlignment="1">
      <alignment horizontal="center"/>
    </xf>
    <xf numFmtId="0" fontId="3" fillId="6" borderId="0" xfId="0" applyFont="1" applyFill="1"/>
    <xf numFmtId="0" fontId="20" fillId="0" borderId="0" xfId="0" applyFont="1"/>
    <xf numFmtId="0" fontId="3" fillId="9" borderId="0" xfId="0" applyFont="1" applyFill="1"/>
    <xf numFmtId="0" fontId="21" fillId="9" borderId="0" xfId="0" applyFont="1" applyFill="1"/>
    <xf numFmtId="0" fontId="0" fillId="9" borderId="0" xfId="0" applyFill="1"/>
    <xf numFmtId="0" fontId="22" fillId="0" borderId="0" xfId="0" applyFont="1"/>
    <xf numFmtId="0" fontId="0" fillId="10" borderId="1" xfId="0" applyFill="1" applyBorder="1" applyAlignment="1">
      <alignment horizontal="center"/>
    </xf>
    <xf numFmtId="0" fontId="0" fillId="11" borderId="0" xfId="0" applyFill="1"/>
    <xf numFmtId="0" fontId="0" fillId="11" borderId="1" xfId="0" applyFill="1" applyBorder="1" applyAlignment="1">
      <alignment horizontal="center"/>
    </xf>
    <xf numFmtId="0" fontId="0" fillId="11" borderId="0" xfId="0" applyFill="1" applyBorder="1"/>
    <xf numFmtId="0" fontId="0" fillId="12" borderId="0" xfId="0" applyFill="1"/>
    <xf numFmtId="0" fontId="0" fillId="12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colors>
    <mruColors>
      <color rgb="FF4A164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</xdr:row>
      <xdr:rowOff>53975</xdr:rowOff>
    </xdr:from>
    <xdr:to>
      <xdr:col>11</xdr:col>
      <xdr:colOff>152400</xdr:colOff>
      <xdr:row>15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23850" y="422275"/>
          <a:ext cx="6534150" cy="2365375"/>
        </a:xfrm>
        <a:prstGeom prst="rect">
          <a:avLst/>
        </a:prstGeom>
        <a:solidFill>
          <a:schemeClr val="bg1">
            <a:lumMod val="85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i-FI" sz="1800" u="sng"/>
            <a:t>Tässä</a:t>
          </a:r>
          <a:r>
            <a:rPr lang="fi-FI" sz="1800" u="sng" baseline="0"/>
            <a:t> Excel tiedostossa on toteutettu seuraavat klassiset salaukset </a:t>
          </a:r>
        </a:p>
        <a:p>
          <a:r>
            <a:rPr lang="fi-FI" sz="1800" u="sng" baseline="0"/>
            <a:t>käyttäen seuraavia Excelin funktioita:</a:t>
          </a:r>
        </a:p>
        <a:p>
          <a:endParaRPr lang="fi-FI" sz="1800" baseline="0"/>
        </a:p>
        <a:p>
          <a:r>
            <a:rPr lang="fi-FI" sz="1800" b="1" baseline="0"/>
            <a:t>CODE</a:t>
          </a:r>
          <a:r>
            <a:rPr lang="fi-FI" sz="1800" baseline="0"/>
            <a:t>   antaa merkin ASCII koodin  </a:t>
          </a:r>
          <a:r>
            <a:rPr lang="fi-FI" sz="1800" baseline="0">
              <a:solidFill>
                <a:srgbClr val="C00000"/>
              </a:solidFill>
            </a:rPr>
            <a:t>(suom. Excel: KOODI)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800" b="1" baseline="0"/>
            <a:t>CHAR</a:t>
          </a:r>
          <a:r>
            <a:rPr lang="fi-FI" sz="1800" baseline="0"/>
            <a:t>  antaa ASCII koodia vastaavan merkin   </a:t>
          </a:r>
          <a:r>
            <a:rPr lang="fi-FI" sz="16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(suom. Excel: MERKKI)</a:t>
          </a:r>
          <a:endParaRPr lang="fi-FI" sz="2800">
            <a:solidFill>
              <a:srgbClr val="C00000"/>
            </a:solidFill>
            <a:effectLst/>
          </a:endParaRPr>
        </a:p>
        <a:p>
          <a:endParaRPr lang="fi-FI" sz="18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800" b="1" baseline="0"/>
            <a:t>MOD</a:t>
          </a:r>
          <a:r>
            <a:rPr lang="fi-FI" sz="1800" baseline="0"/>
            <a:t>   laskee jakojäännöksen mod(a,b)  </a:t>
          </a:r>
          <a:r>
            <a:rPr lang="fi-FI" sz="18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(suom. Excel: JAKOJ)</a:t>
          </a:r>
          <a:endParaRPr lang="fi-FI" sz="3200">
            <a:solidFill>
              <a:srgbClr val="C00000"/>
            </a:solidFill>
            <a:effectLst/>
          </a:endParaRPr>
        </a:p>
        <a:p>
          <a:r>
            <a:rPr lang="fi-FI" sz="1800"/>
            <a:t>Toteutetut salaukset ovat Caesar, Affiini, Vigenere, OneTimePad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204355</xdr:colOff>
      <xdr:row>1</xdr:row>
      <xdr:rowOff>162212</xdr:rowOff>
    </xdr:from>
    <xdr:to>
      <xdr:col>21</xdr:col>
      <xdr:colOff>596477</xdr:colOff>
      <xdr:row>10</xdr:row>
      <xdr:rowOff>93670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6E26B562-9A06-43D1-A22E-8B5D0359F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2205" y="428912"/>
          <a:ext cx="1611322" cy="16142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</xdr:colOff>
      <xdr:row>24</xdr:row>
      <xdr:rowOff>31749</xdr:rowOff>
    </xdr:from>
    <xdr:to>
      <xdr:col>7</xdr:col>
      <xdr:colOff>52387</xdr:colOff>
      <xdr:row>31</xdr:row>
      <xdr:rowOff>174625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17512" y="4578349"/>
          <a:ext cx="3933825" cy="143192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i-FI" sz="1800">
              <a:solidFill>
                <a:srgbClr val="002060"/>
              </a:solidFill>
            </a:rPr>
            <a:t>Luvun  5  käänteisluku</a:t>
          </a:r>
          <a:r>
            <a:rPr lang="fi-FI" sz="1800" baseline="0">
              <a:solidFill>
                <a:srgbClr val="002060"/>
              </a:solidFill>
            </a:rPr>
            <a:t> mod 26</a:t>
          </a:r>
        </a:p>
        <a:p>
          <a:r>
            <a:rPr lang="fi-FI" sz="1800" baseline="0">
              <a:solidFill>
                <a:srgbClr val="002060"/>
              </a:solidFill>
            </a:rPr>
            <a:t>on yhtälön 5*x = 1 mod 26 ratkaisu </a:t>
          </a:r>
        </a:p>
        <a:p>
          <a:endParaRPr lang="fi-FI" sz="1800" baseline="0">
            <a:solidFill>
              <a:srgbClr val="002060"/>
            </a:solidFill>
          </a:endParaRPr>
        </a:p>
        <a:p>
          <a:r>
            <a:rPr lang="fi-FI" sz="1400" b="1">
              <a:solidFill>
                <a:srgbClr val="002060"/>
              </a:solidFill>
            </a:rPr>
            <a:t>WolframAlpha:</a:t>
          </a:r>
          <a:r>
            <a:rPr lang="fi-FI" sz="1400" b="1" baseline="0">
              <a:solidFill>
                <a:srgbClr val="002060"/>
              </a:solidFill>
            </a:rPr>
            <a:t>   5^-1 mod 26  antaa 21</a:t>
          </a:r>
        </a:p>
        <a:p>
          <a:r>
            <a:rPr lang="fi-FI" sz="1400" b="1" baseline="0">
              <a:solidFill>
                <a:srgbClr val="7030A0"/>
              </a:solidFill>
            </a:rPr>
            <a:t>(ExtendedGCD - algoritmi)</a:t>
          </a:r>
          <a:endParaRPr lang="fi-FI" sz="1200" b="1">
            <a:solidFill>
              <a:srgbClr val="7030A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180731</xdr:colOff>
      <xdr:row>0</xdr:row>
      <xdr:rowOff>112347</xdr:rowOff>
    </xdr:from>
    <xdr:to>
      <xdr:col>23</xdr:col>
      <xdr:colOff>605607</xdr:colOff>
      <xdr:row>14</xdr:row>
      <xdr:rowOff>87922</xdr:rowOff>
    </xdr:to>
    <xdr:pic>
      <xdr:nvPicPr>
        <xdr:cNvPr id="3" name="Kuva 2">
          <a:extLst>
            <a:ext uri="{FF2B5EF4-FFF2-40B4-BE49-F238E27FC236}">
              <a16:creationId xmlns:a16="http://schemas.microsoft.com/office/drawing/2014/main" id="{2433C0ED-DE79-4872-B672-F6C7999A5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0423" y="112347"/>
          <a:ext cx="2525261" cy="2657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18" sqref="C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7"/>
  <sheetViews>
    <sheetView zoomScaleNormal="100" workbookViewId="0">
      <selection activeCell="N13" sqref="N13"/>
    </sheetView>
  </sheetViews>
  <sheetFormatPr defaultRowHeight="14.5" x14ac:dyDescent="0.35"/>
  <cols>
    <col min="2" max="2" width="18.453125" customWidth="1"/>
    <col min="3" max="10" width="4.26953125" customWidth="1"/>
    <col min="11" max="11" width="2.7265625" customWidth="1"/>
    <col min="12" max="12" width="4.26953125" customWidth="1"/>
    <col min="13" max="13" width="6.453125" customWidth="1"/>
    <col min="14" max="14" width="8.1796875" customWidth="1"/>
    <col min="16" max="16" width="7.54296875" customWidth="1"/>
    <col min="17" max="18" width="6.453125" customWidth="1"/>
    <col min="19" max="19" width="5.1796875" customWidth="1"/>
  </cols>
  <sheetData>
    <row r="1" spans="2:19" ht="21" x14ac:dyDescent="0.5">
      <c r="B1" s="45" t="s">
        <v>43</v>
      </c>
      <c r="C1" s="46"/>
      <c r="D1" s="46"/>
      <c r="E1" s="46"/>
      <c r="F1" s="46"/>
      <c r="G1" s="46"/>
      <c r="H1" s="46"/>
      <c r="Q1" t="s">
        <v>59</v>
      </c>
      <c r="R1" s="5" t="s">
        <v>50</v>
      </c>
      <c r="S1" t="s">
        <v>72</v>
      </c>
    </row>
    <row r="2" spans="2:19" ht="15.5" x14ac:dyDescent="0.35">
      <c r="J2" s="44"/>
      <c r="Q2" s="11" t="s">
        <v>9</v>
      </c>
      <c r="R2" s="3">
        <f>CODE(Q2)</f>
        <v>97</v>
      </c>
      <c r="S2" s="12">
        <f>CODE(Q2)-97</f>
        <v>0</v>
      </c>
    </row>
    <row r="3" spans="2:19" ht="15.5" x14ac:dyDescent="0.35">
      <c r="B3" s="40" t="s">
        <v>85</v>
      </c>
      <c r="Q3" s="11" t="s">
        <v>44</v>
      </c>
      <c r="R3" s="3">
        <f t="shared" ref="R3:R27" si="0">CODE(Q3)</f>
        <v>98</v>
      </c>
      <c r="S3" s="12">
        <f t="shared" ref="S3:S27" si="1">CODE(Q3)-97</f>
        <v>1</v>
      </c>
    </row>
    <row r="4" spans="2:19" x14ac:dyDescent="0.35">
      <c r="Q4" s="11" t="s">
        <v>28</v>
      </c>
      <c r="R4" s="3">
        <f t="shared" si="0"/>
        <v>99</v>
      </c>
      <c r="S4" s="12">
        <f t="shared" si="1"/>
        <v>2</v>
      </c>
    </row>
    <row r="5" spans="2:19" x14ac:dyDescent="0.35">
      <c r="B5" s="19" t="s">
        <v>0</v>
      </c>
      <c r="C5" s="29" t="s">
        <v>5</v>
      </c>
      <c r="D5" s="29" t="s">
        <v>9</v>
      </c>
      <c r="E5" s="29" t="s">
        <v>10</v>
      </c>
      <c r="F5" s="29" t="s">
        <v>10</v>
      </c>
      <c r="G5" s="29" t="s">
        <v>11</v>
      </c>
      <c r="H5" s="29" t="s">
        <v>6</v>
      </c>
      <c r="I5" s="29" t="s">
        <v>8</v>
      </c>
      <c r="J5" s="29" t="s">
        <v>8</v>
      </c>
      <c r="L5" t="s">
        <v>14</v>
      </c>
      <c r="O5" s="30" t="s">
        <v>68</v>
      </c>
      <c r="Q5" s="11" t="s">
        <v>20</v>
      </c>
      <c r="R5" s="3">
        <f t="shared" si="0"/>
        <v>100</v>
      </c>
      <c r="S5" s="12">
        <f t="shared" si="1"/>
        <v>3</v>
      </c>
    </row>
    <row r="6" spans="2:19" x14ac:dyDescent="0.35">
      <c r="B6" s="19" t="s">
        <v>1</v>
      </c>
      <c r="C6" s="28">
        <f>CODE(C5)-97</f>
        <v>19</v>
      </c>
      <c r="D6" s="28">
        <f t="shared" ref="D6:J6" si="2">CODE(D5)-97</f>
        <v>0</v>
      </c>
      <c r="E6" s="28">
        <f t="shared" si="2"/>
        <v>12</v>
      </c>
      <c r="F6" s="28">
        <f t="shared" si="2"/>
        <v>12</v>
      </c>
      <c r="G6" s="28">
        <f t="shared" si="2"/>
        <v>8</v>
      </c>
      <c r="H6" s="28">
        <f t="shared" si="2"/>
        <v>10</v>
      </c>
      <c r="I6" s="28">
        <f t="shared" si="2"/>
        <v>20</v>
      </c>
      <c r="J6" s="28">
        <f t="shared" si="2"/>
        <v>20</v>
      </c>
      <c r="L6" s="14" t="s">
        <v>26</v>
      </c>
      <c r="O6" s="30" t="s">
        <v>69</v>
      </c>
      <c r="Q6" s="11" t="s">
        <v>33</v>
      </c>
      <c r="R6" s="3">
        <f t="shared" si="0"/>
        <v>101</v>
      </c>
      <c r="S6" s="12">
        <f t="shared" si="1"/>
        <v>4</v>
      </c>
    </row>
    <row r="7" spans="2:19" x14ac:dyDescent="0.35">
      <c r="B7" s="2" t="s">
        <v>2</v>
      </c>
      <c r="C7" s="26">
        <v>5</v>
      </c>
      <c r="L7" s="14"/>
      <c r="O7" s="36"/>
      <c r="Q7" s="11" t="s">
        <v>25</v>
      </c>
      <c r="R7" s="3">
        <f t="shared" si="0"/>
        <v>102</v>
      </c>
      <c r="S7" s="12">
        <f t="shared" si="1"/>
        <v>5</v>
      </c>
    </row>
    <row r="8" spans="2:19" x14ac:dyDescent="0.35">
      <c r="B8" s="18" t="s">
        <v>3</v>
      </c>
      <c r="C8" s="15">
        <f t="shared" ref="C8:J8" si="3">MOD(C6+$C$7,26)</f>
        <v>24</v>
      </c>
      <c r="D8" s="15">
        <f t="shared" si="3"/>
        <v>5</v>
      </c>
      <c r="E8" s="15">
        <f t="shared" si="3"/>
        <v>17</v>
      </c>
      <c r="F8" s="15">
        <f t="shared" si="3"/>
        <v>17</v>
      </c>
      <c r="G8" s="15">
        <f t="shared" si="3"/>
        <v>13</v>
      </c>
      <c r="H8" s="15">
        <f t="shared" si="3"/>
        <v>15</v>
      </c>
      <c r="I8" s="15">
        <f t="shared" si="3"/>
        <v>25</v>
      </c>
      <c r="J8" s="15">
        <f t="shared" si="3"/>
        <v>25</v>
      </c>
      <c r="L8" s="14" t="s">
        <v>15</v>
      </c>
      <c r="O8" s="30" t="s">
        <v>71</v>
      </c>
      <c r="Q8" s="11" t="s">
        <v>45</v>
      </c>
      <c r="R8" s="3">
        <f t="shared" si="0"/>
        <v>103</v>
      </c>
      <c r="S8" s="12">
        <f t="shared" si="1"/>
        <v>6</v>
      </c>
    </row>
    <row r="9" spans="2:19" x14ac:dyDescent="0.35">
      <c r="B9" s="18" t="s">
        <v>4</v>
      </c>
      <c r="C9" s="15" t="str">
        <f>CHAR(C8+97)</f>
        <v>y</v>
      </c>
      <c r="D9" s="15" t="str">
        <f t="shared" ref="D9:J9" si="4">CHAR(D8+97)</f>
        <v>f</v>
      </c>
      <c r="E9" s="15" t="str">
        <f t="shared" si="4"/>
        <v>r</v>
      </c>
      <c r="F9" s="15" t="str">
        <f t="shared" si="4"/>
        <v>r</v>
      </c>
      <c r="G9" s="15" t="str">
        <f t="shared" si="4"/>
        <v>n</v>
      </c>
      <c r="H9" s="15" t="str">
        <f t="shared" si="4"/>
        <v>p</v>
      </c>
      <c r="I9" s="15" t="str">
        <f t="shared" si="4"/>
        <v>z</v>
      </c>
      <c r="J9" s="15" t="str">
        <f t="shared" si="4"/>
        <v>z</v>
      </c>
      <c r="L9" s="14" t="s">
        <v>27</v>
      </c>
      <c r="O9" s="30" t="s">
        <v>70</v>
      </c>
      <c r="Q9" s="11" t="s">
        <v>23</v>
      </c>
      <c r="R9" s="3">
        <f t="shared" si="0"/>
        <v>104</v>
      </c>
      <c r="S9" s="12">
        <f t="shared" si="1"/>
        <v>7</v>
      </c>
    </row>
    <row r="10" spans="2:19" x14ac:dyDescent="0.35">
      <c r="Q10" s="11" t="s">
        <v>11</v>
      </c>
      <c r="R10" s="3">
        <f t="shared" si="0"/>
        <v>105</v>
      </c>
      <c r="S10" s="12">
        <f t="shared" si="1"/>
        <v>8</v>
      </c>
    </row>
    <row r="11" spans="2:19" x14ac:dyDescent="0.35">
      <c r="Q11" s="11" t="s">
        <v>21</v>
      </c>
      <c r="R11" s="3">
        <f t="shared" si="0"/>
        <v>106</v>
      </c>
      <c r="S11" s="12">
        <f t="shared" si="1"/>
        <v>9</v>
      </c>
    </row>
    <row r="12" spans="2:19" x14ac:dyDescent="0.35">
      <c r="Q12" s="11" t="s">
        <v>6</v>
      </c>
      <c r="R12" s="3">
        <f t="shared" si="0"/>
        <v>107</v>
      </c>
      <c r="S12" s="12">
        <f t="shared" si="1"/>
        <v>10</v>
      </c>
    </row>
    <row r="13" spans="2:19" ht="18.5" x14ac:dyDescent="0.45">
      <c r="B13" s="8" t="s">
        <v>42</v>
      </c>
      <c r="Q13" s="11" t="s">
        <v>29</v>
      </c>
      <c r="R13" s="3">
        <f t="shared" si="0"/>
        <v>108</v>
      </c>
      <c r="S13" s="12">
        <f t="shared" si="1"/>
        <v>11</v>
      </c>
    </row>
    <row r="14" spans="2:19" x14ac:dyDescent="0.35">
      <c r="Q14" s="11" t="s">
        <v>10</v>
      </c>
      <c r="R14" s="3">
        <f t="shared" si="0"/>
        <v>109</v>
      </c>
      <c r="S14" s="12">
        <f t="shared" si="1"/>
        <v>12</v>
      </c>
    </row>
    <row r="15" spans="2:19" x14ac:dyDescent="0.35">
      <c r="B15" s="18" t="s">
        <v>4</v>
      </c>
      <c r="C15" s="27" t="s">
        <v>22</v>
      </c>
      <c r="D15" s="27" t="s">
        <v>25</v>
      </c>
      <c r="E15" s="27" t="s">
        <v>12</v>
      </c>
      <c r="F15" s="27" t="s">
        <v>12</v>
      </c>
      <c r="G15" s="27" t="s">
        <v>7</v>
      </c>
      <c r="H15" s="27" t="s">
        <v>24</v>
      </c>
      <c r="I15" s="27" t="s">
        <v>30</v>
      </c>
      <c r="J15" s="27" t="s">
        <v>30</v>
      </c>
      <c r="Q15" s="11" t="s">
        <v>7</v>
      </c>
      <c r="R15" s="3">
        <f>CODE(Q15)</f>
        <v>110</v>
      </c>
      <c r="S15" s="12">
        <f t="shared" si="1"/>
        <v>13</v>
      </c>
    </row>
    <row r="16" spans="2:19" x14ac:dyDescent="0.35">
      <c r="B16" s="18" t="s">
        <v>3</v>
      </c>
      <c r="C16" s="15">
        <f>CODE(C15)-97</f>
        <v>24</v>
      </c>
      <c r="D16" s="15">
        <f t="shared" ref="D16:J16" si="5">CODE(D15)-97</f>
        <v>5</v>
      </c>
      <c r="E16" s="15">
        <f t="shared" si="5"/>
        <v>17</v>
      </c>
      <c r="F16" s="15">
        <f t="shared" si="5"/>
        <v>17</v>
      </c>
      <c r="G16" s="15">
        <f t="shared" si="5"/>
        <v>13</v>
      </c>
      <c r="H16" s="15">
        <f t="shared" si="5"/>
        <v>15</v>
      </c>
      <c r="I16" s="15">
        <f t="shared" si="5"/>
        <v>25</v>
      </c>
      <c r="J16" s="15">
        <f t="shared" si="5"/>
        <v>25</v>
      </c>
      <c r="Q16" s="11" t="s">
        <v>32</v>
      </c>
      <c r="R16" s="3">
        <f t="shared" si="0"/>
        <v>111</v>
      </c>
      <c r="S16" s="12">
        <f>CODE(Q16)-97</f>
        <v>14</v>
      </c>
    </row>
    <row r="17" spans="2:19" x14ac:dyDescent="0.35">
      <c r="B17" s="2" t="s">
        <v>67</v>
      </c>
      <c r="C17" s="26">
        <v>-5</v>
      </c>
      <c r="Q17" s="11" t="s">
        <v>24</v>
      </c>
      <c r="R17" s="3">
        <f t="shared" si="0"/>
        <v>112</v>
      </c>
      <c r="S17" s="12">
        <f t="shared" si="1"/>
        <v>15</v>
      </c>
    </row>
    <row r="18" spans="2:19" x14ac:dyDescent="0.35">
      <c r="B18" s="19" t="s">
        <v>40</v>
      </c>
      <c r="C18" s="28">
        <f t="shared" ref="C18:J18" si="6">MOD(C16+$C$17,26)</f>
        <v>19</v>
      </c>
      <c r="D18" s="28">
        <f t="shared" si="6"/>
        <v>0</v>
      </c>
      <c r="E18" s="28">
        <f t="shared" si="6"/>
        <v>12</v>
      </c>
      <c r="F18" s="28">
        <f t="shared" si="6"/>
        <v>12</v>
      </c>
      <c r="G18" s="28">
        <f t="shared" si="6"/>
        <v>8</v>
      </c>
      <c r="H18" s="28">
        <f t="shared" si="6"/>
        <v>10</v>
      </c>
      <c r="I18" s="28">
        <f t="shared" si="6"/>
        <v>20</v>
      </c>
      <c r="J18" s="28">
        <f t="shared" si="6"/>
        <v>20</v>
      </c>
      <c r="Q18" s="11" t="s">
        <v>36</v>
      </c>
      <c r="R18" s="3">
        <f t="shared" si="0"/>
        <v>113</v>
      </c>
      <c r="S18" s="12">
        <f t="shared" si="1"/>
        <v>16</v>
      </c>
    </row>
    <row r="19" spans="2:19" x14ac:dyDescent="0.35">
      <c r="B19" s="19" t="s">
        <v>41</v>
      </c>
      <c r="C19" s="28" t="str">
        <f>CHAR(C18+97)</f>
        <v>t</v>
      </c>
      <c r="D19" s="28" t="str">
        <f t="shared" ref="D19" si="7">CHAR(D18+97)</f>
        <v>a</v>
      </c>
      <c r="E19" s="28" t="str">
        <f t="shared" ref="E19" si="8">CHAR(E18+97)</f>
        <v>m</v>
      </c>
      <c r="F19" s="28" t="str">
        <f t="shared" ref="F19" si="9">CHAR(F18+97)</f>
        <v>m</v>
      </c>
      <c r="G19" s="28" t="str">
        <f t="shared" ref="G19" si="10">CHAR(G18+97)</f>
        <v>i</v>
      </c>
      <c r="H19" s="28" t="str">
        <f t="shared" ref="H19" si="11">CHAR(H18+97)</f>
        <v>k</v>
      </c>
      <c r="I19" s="28" t="str">
        <f t="shared" ref="I19" si="12">CHAR(I18+97)</f>
        <v>u</v>
      </c>
      <c r="J19" s="28" t="str">
        <f t="shared" ref="J19" si="13">CHAR(J18+97)</f>
        <v>u</v>
      </c>
      <c r="Q19" s="11" t="s">
        <v>12</v>
      </c>
      <c r="R19" s="3">
        <f t="shared" si="0"/>
        <v>114</v>
      </c>
      <c r="S19" s="12">
        <f t="shared" si="1"/>
        <v>17</v>
      </c>
    </row>
    <row r="20" spans="2:19" x14ac:dyDescent="0.35">
      <c r="Q20" s="11" t="s">
        <v>31</v>
      </c>
      <c r="R20" s="3">
        <f t="shared" si="0"/>
        <v>115</v>
      </c>
      <c r="S20" s="12">
        <f t="shared" si="1"/>
        <v>18</v>
      </c>
    </row>
    <row r="21" spans="2:19" x14ac:dyDescent="0.35">
      <c r="Q21" s="11" t="s">
        <v>5</v>
      </c>
      <c r="R21" s="3">
        <f t="shared" si="0"/>
        <v>116</v>
      </c>
      <c r="S21" s="12">
        <f t="shared" si="1"/>
        <v>19</v>
      </c>
    </row>
    <row r="22" spans="2:19" x14ac:dyDescent="0.35">
      <c r="Q22" s="11" t="s">
        <v>8</v>
      </c>
      <c r="R22" s="3">
        <f t="shared" si="0"/>
        <v>117</v>
      </c>
      <c r="S22" s="12">
        <f>CODE(Q22)-97</f>
        <v>20</v>
      </c>
    </row>
    <row r="23" spans="2:19" x14ac:dyDescent="0.35">
      <c r="Q23" s="11" t="s">
        <v>13</v>
      </c>
      <c r="R23" s="3">
        <f t="shared" si="0"/>
        <v>118</v>
      </c>
      <c r="S23" s="12">
        <f t="shared" si="1"/>
        <v>21</v>
      </c>
    </row>
    <row r="24" spans="2:19" x14ac:dyDescent="0.35">
      <c r="Q24" s="11" t="s">
        <v>46</v>
      </c>
      <c r="R24" s="3">
        <f t="shared" si="0"/>
        <v>119</v>
      </c>
      <c r="S24" s="12">
        <f t="shared" si="1"/>
        <v>22</v>
      </c>
    </row>
    <row r="25" spans="2:19" x14ac:dyDescent="0.35">
      <c r="Q25" s="11" t="s">
        <v>47</v>
      </c>
      <c r="R25" s="3">
        <f t="shared" si="0"/>
        <v>120</v>
      </c>
      <c r="S25" s="12">
        <f t="shared" si="1"/>
        <v>23</v>
      </c>
    </row>
    <row r="26" spans="2:19" x14ac:dyDescent="0.35">
      <c r="Q26" s="11" t="s">
        <v>22</v>
      </c>
      <c r="R26" s="3">
        <f t="shared" si="0"/>
        <v>121</v>
      </c>
      <c r="S26" s="12">
        <f t="shared" si="1"/>
        <v>24</v>
      </c>
    </row>
    <row r="27" spans="2:19" x14ac:dyDescent="0.35">
      <c r="Q27" s="11" t="s">
        <v>30</v>
      </c>
      <c r="R27" s="3">
        <f t="shared" si="0"/>
        <v>122</v>
      </c>
      <c r="S27" s="12">
        <f t="shared" si="1"/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22"/>
  <sheetViews>
    <sheetView topLeftCell="A10" zoomScaleNormal="100" workbookViewId="0">
      <selection activeCell="K25" sqref="K25"/>
    </sheetView>
  </sheetViews>
  <sheetFormatPr defaultRowHeight="14.5" x14ac:dyDescent="0.35"/>
  <cols>
    <col min="1" max="1" width="5.26953125" customWidth="1"/>
    <col min="2" max="2" width="15.54296875" customWidth="1"/>
    <col min="3" max="3" width="5.36328125" customWidth="1"/>
    <col min="4" max="4" width="6.1796875" customWidth="1"/>
    <col min="5" max="5" width="5.36328125" customWidth="1"/>
    <col min="6" max="6" width="4.6328125" customWidth="1"/>
    <col min="7" max="7" width="4.453125" customWidth="1"/>
    <col min="8" max="8" width="4.81640625" customWidth="1"/>
    <col min="9" max="9" width="3.90625" customWidth="1"/>
    <col min="10" max="10" width="4.90625" customWidth="1"/>
    <col min="11" max="12" width="3.81640625" customWidth="1"/>
  </cols>
  <sheetData>
    <row r="1" spans="2:12" ht="21" x14ac:dyDescent="0.5">
      <c r="B1" s="43" t="s">
        <v>89</v>
      </c>
      <c r="C1" s="31"/>
      <c r="D1" s="31"/>
      <c r="E1" s="31"/>
      <c r="F1" s="31"/>
      <c r="G1" s="31"/>
      <c r="H1" s="31"/>
      <c r="I1" s="31"/>
    </row>
    <row r="3" spans="2:12" ht="15.5" x14ac:dyDescent="0.35">
      <c r="B3" s="40" t="s">
        <v>86</v>
      </c>
    </row>
    <row r="5" spans="2:12" x14ac:dyDescent="0.35">
      <c r="B5" t="s">
        <v>87</v>
      </c>
      <c r="G5" t="s">
        <v>17</v>
      </c>
    </row>
    <row r="7" spans="2:12" x14ac:dyDescent="0.35">
      <c r="B7" s="6" t="s">
        <v>0</v>
      </c>
      <c r="C7" s="7" t="s">
        <v>5</v>
      </c>
      <c r="D7" s="7" t="s">
        <v>9</v>
      </c>
      <c r="E7" s="7" t="s">
        <v>10</v>
      </c>
      <c r="F7" s="7" t="s">
        <v>10</v>
      </c>
      <c r="G7" s="7" t="s">
        <v>11</v>
      </c>
      <c r="H7" s="7" t="s">
        <v>6</v>
      </c>
      <c r="I7" s="7" t="s">
        <v>8</v>
      </c>
      <c r="J7" s="7" t="s">
        <v>8</v>
      </c>
      <c r="L7" s="13" t="s">
        <v>14</v>
      </c>
    </row>
    <row r="8" spans="2:12" x14ac:dyDescent="0.35">
      <c r="B8" s="6" t="s">
        <v>1</v>
      </c>
      <c r="C8" s="7">
        <f t="shared" ref="C8:J8" si="0">CODE(C7)-97</f>
        <v>19</v>
      </c>
      <c r="D8" s="7">
        <f t="shared" si="0"/>
        <v>0</v>
      </c>
      <c r="E8" s="7">
        <f t="shared" si="0"/>
        <v>12</v>
      </c>
      <c r="F8" s="7">
        <f t="shared" si="0"/>
        <v>12</v>
      </c>
      <c r="G8" s="7">
        <f t="shared" si="0"/>
        <v>8</v>
      </c>
      <c r="H8" s="7">
        <f t="shared" si="0"/>
        <v>10</v>
      </c>
      <c r="I8" s="7">
        <f t="shared" si="0"/>
        <v>20</v>
      </c>
      <c r="J8" s="7">
        <f t="shared" si="0"/>
        <v>20</v>
      </c>
      <c r="L8" s="41" t="s">
        <v>26</v>
      </c>
    </row>
    <row r="9" spans="2:12" x14ac:dyDescent="0.35">
      <c r="B9" s="2" t="s">
        <v>60</v>
      </c>
      <c r="C9" s="25">
        <v>5</v>
      </c>
      <c r="D9" s="25">
        <v>11</v>
      </c>
      <c r="L9" s="41"/>
    </row>
    <row r="10" spans="2:12" x14ac:dyDescent="0.35">
      <c r="B10" s="18" t="s">
        <v>3</v>
      </c>
      <c r="C10" s="15">
        <f t="shared" ref="C10:J10" si="1">MOD($C$9*C8+$D$9,26)</f>
        <v>2</v>
      </c>
      <c r="D10" s="15">
        <f t="shared" si="1"/>
        <v>11</v>
      </c>
      <c r="E10" s="15">
        <f t="shared" si="1"/>
        <v>19</v>
      </c>
      <c r="F10" s="15">
        <f t="shared" si="1"/>
        <v>19</v>
      </c>
      <c r="G10" s="15">
        <f t="shared" si="1"/>
        <v>25</v>
      </c>
      <c r="H10" s="15">
        <f t="shared" si="1"/>
        <v>9</v>
      </c>
      <c r="I10" s="15">
        <f t="shared" si="1"/>
        <v>7</v>
      </c>
      <c r="J10" s="15">
        <f t="shared" si="1"/>
        <v>7</v>
      </c>
      <c r="L10" s="41" t="s">
        <v>16</v>
      </c>
    </row>
    <row r="11" spans="2:12" x14ac:dyDescent="0.35">
      <c r="B11" s="18" t="s">
        <v>4</v>
      </c>
      <c r="C11" s="15" t="str">
        <f>CHAR(C10+97)</f>
        <v>c</v>
      </c>
      <c r="D11" s="15" t="str">
        <f t="shared" ref="D11:J11" si="2">CHAR(D10+97)</f>
        <v>l</v>
      </c>
      <c r="E11" s="15" t="str">
        <f t="shared" si="2"/>
        <v>t</v>
      </c>
      <c r="F11" s="15" t="str">
        <f t="shared" si="2"/>
        <v>t</v>
      </c>
      <c r="G11" s="15" t="str">
        <f t="shared" si="2"/>
        <v>z</v>
      </c>
      <c r="H11" s="15" t="str">
        <f t="shared" si="2"/>
        <v>j</v>
      </c>
      <c r="I11" s="15" t="str">
        <f t="shared" si="2"/>
        <v>h</v>
      </c>
      <c r="J11" s="15" t="str">
        <f t="shared" si="2"/>
        <v>h</v>
      </c>
      <c r="L11" s="41" t="s">
        <v>27</v>
      </c>
    </row>
    <row r="14" spans="2:12" ht="17.5" x14ac:dyDescent="0.35">
      <c r="B14" s="32" t="s">
        <v>90</v>
      </c>
      <c r="C14" s="33"/>
      <c r="D14" s="33"/>
      <c r="E14" s="33"/>
      <c r="F14" s="47"/>
    </row>
    <row r="15" spans="2:12" ht="16.5" x14ac:dyDescent="0.35">
      <c r="G15" s="17" t="s">
        <v>73</v>
      </c>
      <c r="H15" s="16"/>
      <c r="I15" s="16"/>
    </row>
    <row r="16" spans="2:12" x14ac:dyDescent="0.35">
      <c r="G16" s="17" t="s">
        <v>18</v>
      </c>
      <c r="H16" s="17"/>
      <c r="J16" s="4"/>
      <c r="K16" s="17" t="s">
        <v>19</v>
      </c>
    </row>
    <row r="19" spans="2:13" x14ac:dyDescent="0.35">
      <c r="B19" s="20" t="s">
        <v>4</v>
      </c>
      <c r="C19" s="15" t="s">
        <v>28</v>
      </c>
      <c r="D19" s="15" t="s">
        <v>29</v>
      </c>
      <c r="E19" s="15" t="s">
        <v>5</v>
      </c>
      <c r="F19" s="15" t="s">
        <v>5</v>
      </c>
      <c r="G19" s="15" t="s">
        <v>30</v>
      </c>
      <c r="H19" s="15" t="s">
        <v>21</v>
      </c>
      <c r="I19" s="15" t="s">
        <v>23</v>
      </c>
      <c r="J19" s="15" t="s">
        <v>23</v>
      </c>
    </row>
    <row r="20" spans="2:13" x14ac:dyDescent="0.35">
      <c r="B20" s="20" t="s">
        <v>61</v>
      </c>
      <c r="C20" s="15">
        <f>CODE(C19)-97</f>
        <v>2</v>
      </c>
      <c r="D20" s="15">
        <f t="shared" ref="D20:J20" si="3">CODE(D19)-97</f>
        <v>11</v>
      </c>
      <c r="E20" s="15">
        <f t="shared" si="3"/>
        <v>19</v>
      </c>
      <c r="F20" s="15">
        <f t="shared" si="3"/>
        <v>19</v>
      </c>
      <c r="G20" s="15">
        <f t="shared" si="3"/>
        <v>25</v>
      </c>
      <c r="H20" s="15">
        <f t="shared" si="3"/>
        <v>9</v>
      </c>
      <c r="I20" s="15">
        <f t="shared" si="3"/>
        <v>7</v>
      </c>
      <c r="J20" s="15">
        <f t="shared" si="3"/>
        <v>7</v>
      </c>
    </row>
    <row r="21" spans="2:13" x14ac:dyDescent="0.35">
      <c r="B21" s="21" t="s">
        <v>62</v>
      </c>
      <c r="C21" s="7">
        <f>MOD(21*C20-21*11,26)</f>
        <v>19</v>
      </c>
      <c r="D21" s="7">
        <f t="shared" ref="D21:J21" si="4">MOD(21*D20-21*11,26)</f>
        <v>0</v>
      </c>
      <c r="E21" s="7">
        <f t="shared" si="4"/>
        <v>12</v>
      </c>
      <c r="F21" s="7">
        <f t="shared" si="4"/>
        <v>12</v>
      </c>
      <c r="G21" s="7">
        <f t="shared" si="4"/>
        <v>8</v>
      </c>
      <c r="H21" s="7">
        <f t="shared" si="4"/>
        <v>10</v>
      </c>
      <c r="I21" s="7">
        <f t="shared" si="4"/>
        <v>20</v>
      </c>
      <c r="J21" s="7">
        <f t="shared" si="4"/>
        <v>20</v>
      </c>
      <c r="K21" s="13" t="s">
        <v>64</v>
      </c>
    </row>
    <row r="22" spans="2:13" x14ac:dyDescent="0.35">
      <c r="B22" s="21" t="s">
        <v>63</v>
      </c>
      <c r="C22" s="7" t="str">
        <f>CHAR(C21+97)</f>
        <v>t</v>
      </c>
      <c r="D22" s="7" t="str">
        <f t="shared" ref="D22:J22" si="5">CHAR(D21+97)</f>
        <v>a</v>
      </c>
      <c r="E22" s="7" t="str">
        <f t="shared" si="5"/>
        <v>m</v>
      </c>
      <c r="F22" s="7" t="str">
        <f t="shared" si="5"/>
        <v>m</v>
      </c>
      <c r="G22" s="7" t="str">
        <f t="shared" si="5"/>
        <v>i</v>
      </c>
      <c r="H22" s="7" t="str">
        <f t="shared" si="5"/>
        <v>k</v>
      </c>
      <c r="I22" s="7" t="str">
        <f t="shared" si="5"/>
        <v>u</v>
      </c>
      <c r="J22" s="7" t="str">
        <f t="shared" si="5"/>
        <v>u</v>
      </c>
      <c r="M22" s="13" t="s">
        <v>65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33"/>
  <sheetViews>
    <sheetView tabSelected="1" zoomScale="110" zoomScaleNormal="110" workbookViewId="0">
      <selection activeCell="P16" sqref="P16"/>
    </sheetView>
  </sheetViews>
  <sheetFormatPr defaultRowHeight="14.5" x14ac:dyDescent="0.35"/>
  <cols>
    <col min="1" max="1" width="2.453125" customWidth="1"/>
    <col min="2" max="2" width="26.90625" customWidth="1"/>
    <col min="3" max="13" width="3.26953125" customWidth="1"/>
    <col min="14" max="14" width="2.1796875" customWidth="1"/>
    <col min="15" max="15" width="4.7265625" customWidth="1"/>
    <col min="16" max="21" width="4.1796875" customWidth="1"/>
  </cols>
  <sheetData>
    <row r="1" spans="2:15" ht="21" x14ac:dyDescent="0.5">
      <c r="B1" s="9" t="s">
        <v>38</v>
      </c>
      <c r="C1" s="34" t="s">
        <v>48</v>
      </c>
      <c r="D1" s="35"/>
      <c r="E1" s="35"/>
      <c r="F1" s="35"/>
      <c r="G1" s="35"/>
      <c r="H1" s="35"/>
    </row>
    <row r="3" spans="2:15" x14ac:dyDescent="0.35">
      <c r="B3" s="39" t="s">
        <v>84</v>
      </c>
    </row>
    <row r="5" spans="2:15" x14ac:dyDescent="0.35">
      <c r="B5" s="6" t="s">
        <v>0</v>
      </c>
      <c r="C5" s="7" t="s">
        <v>6</v>
      </c>
      <c r="D5" s="7" t="s">
        <v>32</v>
      </c>
      <c r="E5" s="7" t="s">
        <v>7</v>
      </c>
      <c r="F5" s="7" t="s">
        <v>25</v>
      </c>
      <c r="G5" s="7" t="s">
        <v>33</v>
      </c>
      <c r="H5" s="7" t="s">
        <v>12</v>
      </c>
      <c r="I5" s="7" t="s">
        <v>33</v>
      </c>
      <c r="J5" s="7" t="s">
        <v>7</v>
      </c>
      <c r="K5" s="7" t="s">
        <v>31</v>
      </c>
      <c r="L5" s="7" t="s">
        <v>31</v>
      </c>
      <c r="M5" s="7" t="s">
        <v>11</v>
      </c>
    </row>
    <row r="6" spans="2:15" x14ac:dyDescent="0.35">
      <c r="B6" s="2" t="s">
        <v>74</v>
      </c>
      <c r="C6" s="42" t="s">
        <v>29</v>
      </c>
      <c r="D6" s="42" t="s">
        <v>8</v>
      </c>
      <c r="E6" s="42" t="s">
        <v>10</v>
      </c>
      <c r="F6" s="42" t="s">
        <v>11</v>
      </c>
      <c r="G6" s="22" t="s">
        <v>29</v>
      </c>
      <c r="H6" s="22" t="s">
        <v>8</v>
      </c>
      <c r="I6" s="22" t="s">
        <v>10</v>
      </c>
      <c r="J6" s="22" t="s">
        <v>11</v>
      </c>
      <c r="K6" s="42" t="s">
        <v>29</v>
      </c>
      <c r="L6" s="42" t="s">
        <v>8</v>
      </c>
      <c r="M6" s="42" t="s">
        <v>10</v>
      </c>
    </row>
    <row r="8" spans="2:15" x14ac:dyDescent="0.35">
      <c r="B8" s="6" t="s">
        <v>75</v>
      </c>
      <c r="C8" s="7">
        <f>CODE(C5)-97</f>
        <v>10</v>
      </c>
      <c r="D8" s="7">
        <f t="shared" ref="D8:M9" si="0">CODE(D5)-97</f>
        <v>14</v>
      </c>
      <c r="E8" s="7">
        <f t="shared" si="0"/>
        <v>13</v>
      </c>
      <c r="F8" s="7">
        <f t="shared" si="0"/>
        <v>5</v>
      </c>
      <c r="G8" s="7">
        <f t="shared" si="0"/>
        <v>4</v>
      </c>
      <c r="H8" s="7">
        <f t="shared" si="0"/>
        <v>17</v>
      </c>
      <c r="I8" s="7">
        <f t="shared" si="0"/>
        <v>4</v>
      </c>
      <c r="J8" s="7">
        <f t="shared" si="0"/>
        <v>13</v>
      </c>
      <c r="K8" s="7">
        <f t="shared" si="0"/>
        <v>18</v>
      </c>
      <c r="L8" s="7">
        <f t="shared" si="0"/>
        <v>18</v>
      </c>
      <c r="M8" s="7">
        <f t="shared" si="0"/>
        <v>8</v>
      </c>
    </row>
    <row r="9" spans="2:15" x14ac:dyDescent="0.35">
      <c r="B9" s="2" t="s">
        <v>76</v>
      </c>
      <c r="C9" s="22">
        <f>CODE(C6)-97</f>
        <v>11</v>
      </c>
      <c r="D9" s="22">
        <f t="shared" si="0"/>
        <v>20</v>
      </c>
      <c r="E9" s="22">
        <f t="shared" si="0"/>
        <v>12</v>
      </c>
      <c r="F9" s="22">
        <f t="shared" si="0"/>
        <v>8</v>
      </c>
      <c r="G9" s="22">
        <f t="shared" si="0"/>
        <v>11</v>
      </c>
      <c r="H9" s="22">
        <f t="shared" si="0"/>
        <v>20</v>
      </c>
      <c r="I9" s="22">
        <f t="shared" si="0"/>
        <v>12</v>
      </c>
      <c r="J9" s="22">
        <f t="shared" si="0"/>
        <v>8</v>
      </c>
      <c r="K9" s="22">
        <f t="shared" si="0"/>
        <v>11</v>
      </c>
      <c r="L9" s="22">
        <f t="shared" si="0"/>
        <v>20</v>
      </c>
      <c r="M9" s="22">
        <f t="shared" si="0"/>
        <v>12</v>
      </c>
    </row>
    <row r="11" spans="2:15" x14ac:dyDescent="0.35">
      <c r="B11" s="56" t="s">
        <v>35</v>
      </c>
      <c r="C11" s="51">
        <f>MOD(C8+C9,26)</f>
        <v>21</v>
      </c>
      <c r="D11" s="51">
        <f t="shared" ref="D11:M11" si="1">MOD(D8+D9,26)</f>
        <v>8</v>
      </c>
      <c r="E11" s="51">
        <f t="shared" si="1"/>
        <v>25</v>
      </c>
      <c r="F11" s="51">
        <f t="shared" si="1"/>
        <v>13</v>
      </c>
      <c r="G11" s="51">
        <f t="shared" si="1"/>
        <v>15</v>
      </c>
      <c r="H11" s="51">
        <f t="shared" si="1"/>
        <v>11</v>
      </c>
      <c r="I11" s="51">
        <f t="shared" si="1"/>
        <v>16</v>
      </c>
      <c r="J11" s="51">
        <f t="shared" si="1"/>
        <v>21</v>
      </c>
      <c r="K11" s="51">
        <f t="shared" si="1"/>
        <v>3</v>
      </c>
      <c r="L11" s="51">
        <f t="shared" si="1"/>
        <v>12</v>
      </c>
      <c r="M11" s="51">
        <f t="shared" si="1"/>
        <v>20</v>
      </c>
      <c r="O11" s="13" t="s">
        <v>66</v>
      </c>
    </row>
    <row r="12" spans="2:15" x14ac:dyDescent="0.35">
      <c r="B12" s="18" t="s">
        <v>77</v>
      </c>
      <c r="C12" s="15" t="str">
        <f>CHAR(C11+97)</f>
        <v>v</v>
      </c>
      <c r="D12" s="15" t="str">
        <f t="shared" ref="D12:M12" si="2">CHAR(D11+97)</f>
        <v>i</v>
      </c>
      <c r="E12" s="15" t="str">
        <f t="shared" si="2"/>
        <v>z</v>
      </c>
      <c r="F12" s="15" t="str">
        <f t="shared" si="2"/>
        <v>n</v>
      </c>
      <c r="G12" s="15" t="str">
        <f t="shared" si="2"/>
        <v>p</v>
      </c>
      <c r="H12" s="15" t="str">
        <f t="shared" si="2"/>
        <v>l</v>
      </c>
      <c r="I12" s="15" t="str">
        <f t="shared" si="2"/>
        <v>q</v>
      </c>
      <c r="J12" s="15" t="str">
        <f t="shared" si="2"/>
        <v>v</v>
      </c>
      <c r="K12" s="15" t="str">
        <f t="shared" si="2"/>
        <v>d</v>
      </c>
      <c r="L12" s="15" t="str">
        <f t="shared" si="2"/>
        <v>m</v>
      </c>
      <c r="M12" s="15" t="str">
        <f t="shared" si="2"/>
        <v>u</v>
      </c>
    </row>
    <row r="16" spans="2:15" ht="21" x14ac:dyDescent="0.5">
      <c r="B16" s="9" t="s">
        <v>39</v>
      </c>
      <c r="C16" s="34" t="s">
        <v>49</v>
      </c>
      <c r="D16" s="35"/>
      <c r="E16" s="35"/>
      <c r="F16" s="35"/>
      <c r="G16" s="35"/>
      <c r="H16" s="35"/>
    </row>
    <row r="18" spans="2:13" x14ac:dyDescent="0.35">
      <c r="B18" s="55" t="s">
        <v>4</v>
      </c>
      <c r="C18" s="49" t="s">
        <v>13</v>
      </c>
      <c r="D18" s="49" t="s">
        <v>11</v>
      </c>
      <c r="E18" s="49" t="s">
        <v>30</v>
      </c>
      <c r="F18" s="49" t="s">
        <v>7</v>
      </c>
      <c r="G18" s="49" t="s">
        <v>24</v>
      </c>
      <c r="H18" s="49" t="s">
        <v>29</v>
      </c>
      <c r="I18" s="49" t="s">
        <v>36</v>
      </c>
      <c r="J18" s="49" t="s">
        <v>13</v>
      </c>
      <c r="K18" s="49" t="s">
        <v>20</v>
      </c>
      <c r="L18" s="49" t="s">
        <v>10</v>
      </c>
      <c r="M18" s="49" t="s">
        <v>8</v>
      </c>
    </row>
    <row r="19" spans="2:13" x14ac:dyDescent="0.35">
      <c r="B19" s="50" t="s">
        <v>93</v>
      </c>
      <c r="C19" s="51">
        <f>CODE(C18)-97</f>
        <v>21</v>
      </c>
      <c r="D19" s="51">
        <f t="shared" ref="D19:M19" si="3">CODE(D18)-97</f>
        <v>8</v>
      </c>
      <c r="E19" s="51">
        <f t="shared" si="3"/>
        <v>25</v>
      </c>
      <c r="F19" s="51">
        <f t="shared" si="3"/>
        <v>13</v>
      </c>
      <c r="G19" s="51">
        <f t="shared" si="3"/>
        <v>15</v>
      </c>
      <c r="H19" s="51">
        <f t="shared" si="3"/>
        <v>11</v>
      </c>
      <c r="I19" s="51">
        <f t="shared" si="3"/>
        <v>16</v>
      </c>
      <c r="J19" s="51">
        <f t="shared" si="3"/>
        <v>21</v>
      </c>
      <c r="K19" s="51">
        <f t="shared" si="3"/>
        <v>3</v>
      </c>
      <c r="L19" s="51">
        <f t="shared" si="3"/>
        <v>12</v>
      </c>
      <c r="M19" s="51">
        <f t="shared" si="3"/>
        <v>20</v>
      </c>
    </row>
    <row r="21" spans="2:13" x14ac:dyDescent="0.35">
      <c r="B21" s="2" t="s">
        <v>74</v>
      </c>
      <c r="C21" s="42" t="s">
        <v>29</v>
      </c>
      <c r="D21" s="42" t="s">
        <v>8</v>
      </c>
      <c r="E21" s="42" t="s">
        <v>10</v>
      </c>
      <c r="F21" s="42" t="s">
        <v>11</v>
      </c>
      <c r="G21" s="22" t="s">
        <v>29</v>
      </c>
      <c r="H21" s="22" t="s">
        <v>8</v>
      </c>
      <c r="I21" s="22" t="s">
        <v>10</v>
      </c>
      <c r="J21" s="22" t="s">
        <v>11</v>
      </c>
      <c r="K21" s="42" t="s">
        <v>29</v>
      </c>
      <c r="L21" s="42" t="s">
        <v>8</v>
      </c>
      <c r="M21" s="42" t="s">
        <v>10</v>
      </c>
    </row>
    <row r="22" spans="2:13" x14ac:dyDescent="0.35">
      <c r="B22" s="52" t="s">
        <v>34</v>
      </c>
      <c r="C22" s="51">
        <f>CODE(C21)-97</f>
        <v>11</v>
      </c>
      <c r="D22" s="51">
        <f t="shared" ref="D22:M22" si="4">CODE(D21)-97</f>
        <v>20</v>
      </c>
      <c r="E22" s="51">
        <f t="shared" si="4"/>
        <v>12</v>
      </c>
      <c r="F22" s="51">
        <f t="shared" si="4"/>
        <v>8</v>
      </c>
      <c r="G22" s="51">
        <f t="shared" si="4"/>
        <v>11</v>
      </c>
      <c r="H22" s="51">
        <f t="shared" si="4"/>
        <v>20</v>
      </c>
      <c r="I22" s="51">
        <f t="shared" si="4"/>
        <v>12</v>
      </c>
      <c r="J22" s="51">
        <f t="shared" si="4"/>
        <v>8</v>
      </c>
      <c r="K22" s="51">
        <f t="shared" si="4"/>
        <v>11</v>
      </c>
      <c r="L22" s="51">
        <f t="shared" si="4"/>
        <v>20</v>
      </c>
      <c r="M22" s="51">
        <f t="shared" si="4"/>
        <v>12</v>
      </c>
    </row>
    <row r="23" spans="2:13" x14ac:dyDescent="0.3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x14ac:dyDescent="0.35">
      <c r="B24" s="53" t="s">
        <v>37</v>
      </c>
      <c r="C24" s="54">
        <f>MOD(C19-C22,26)</f>
        <v>10</v>
      </c>
      <c r="D24" s="54">
        <f t="shared" ref="D24:M24" si="5">MOD(D19-D22,26)</f>
        <v>14</v>
      </c>
      <c r="E24" s="54">
        <f t="shared" si="5"/>
        <v>13</v>
      </c>
      <c r="F24" s="54">
        <f t="shared" si="5"/>
        <v>5</v>
      </c>
      <c r="G24" s="54">
        <f t="shared" si="5"/>
        <v>4</v>
      </c>
      <c r="H24" s="54">
        <f t="shared" si="5"/>
        <v>17</v>
      </c>
      <c r="I24" s="54">
        <f t="shared" si="5"/>
        <v>4</v>
      </c>
      <c r="J24" s="54">
        <f t="shared" si="5"/>
        <v>13</v>
      </c>
      <c r="K24" s="54">
        <f t="shared" si="5"/>
        <v>18</v>
      </c>
      <c r="L24" s="54">
        <f t="shared" si="5"/>
        <v>18</v>
      </c>
      <c r="M24" s="54">
        <f t="shared" si="5"/>
        <v>8</v>
      </c>
    </row>
    <row r="25" spans="2:13" x14ac:dyDescent="0.35">
      <c r="B25" s="19"/>
      <c r="C25" s="28" t="str">
        <f>CHAR(C24+97)</f>
        <v>k</v>
      </c>
      <c r="D25" s="28" t="str">
        <f t="shared" ref="D25" si="6">CHAR(D24+97)</f>
        <v>o</v>
      </c>
      <c r="E25" s="28" t="str">
        <f t="shared" ref="E25" si="7">CHAR(E24+97)</f>
        <v>n</v>
      </c>
      <c r="F25" s="28" t="str">
        <f t="shared" ref="F25" si="8">CHAR(F24+97)</f>
        <v>f</v>
      </c>
      <c r="G25" s="28" t="str">
        <f t="shared" ref="G25" si="9">CHAR(G24+97)</f>
        <v>e</v>
      </c>
      <c r="H25" s="28" t="str">
        <f t="shared" ref="H25" si="10">CHAR(H24+97)</f>
        <v>r</v>
      </c>
      <c r="I25" s="28" t="str">
        <f t="shared" ref="I25" si="11">CHAR(I24+97)</f>
        <v>e</v>
      </c>
      <c r="J25" s="28" t="str">
        <f t="shared" ref="J25" si="12">CHAR(J24+97)</f>
        <v>n</v>
      </c>
      <c r="K25" s="28" t="str">
        <f t="shared" ref="K25" si="13">CHAR(K24+97)</f>
        <v>s</v>
      </c>
      <c r="L25" s="28" t="str">
        <f t="shared" ref="L25" si="14">CHAR(L24+97)</f>
        <v>s</v>
      </c>
      <c r="M25" s="28" t="str">
        <f t="shared" ref="M25" si="15">CHAR(M24+97)</f>
        <v>i</v>
      </c>
    </row>
    <row r="28" spans="2:13" x14ac:dyDescent="0.35">
      <c r="G28" s="38" t="s">
        <v>79</v>
      </c>
    </row>
    <row r="29" spans="2:13" x14ac:dyDescent="0.35">
      <c r="G29" s="38" t="s">
        <v>80</v>
      </c>
    </row>
    <row r="30" spans="2:13" x14ac:dyDescent="0.35">
      <c r="G30" s="38" t="s">
        <v>81</v>
      </c>
    </row>
    <row r="32" spans="2:13" x14ac:dyDescent="0.35">
      <c r="G32" s="37" t="s">
        <v>82</v>
      </c>
    </row>
    <row r="33" spans="7:7" x14ac:dyDescent="0.35">
      <c r="G33" s="37" t="s">
        <v>83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16"/>
  <sheetViews>
    <sheetView zoomScaleNormal="100" workbookViewId="0">
      <selection activeCell="B18" sqref="B18"/>
    </sheetView>
  </sheetViews>
  <sheetFormatPr defaultRowHeight="14.5" x14ac:dyDescent="0.35"/>
  <cols>
    <col min="1" max="1" width="2.1796875" customWidth="1"/>
    <col min="2" max="2" width="21.81640625" customWidth="1"/>
    <col min="3" max="17" width="2.453125" customWidth="1"/>
    <col min="18" max="18" width="3.1796875" customWidth="1"/>
  </cols>
  <sheetData>
    <row r="1" spans="2:20" ht="18.5" x14ac:dyDescent="0.45">
      <c r="B1" s="8" t="s">
        <v>88</v>
      </c>
    </row>
    <row r="3" spans="2:20" ht="21" x14ac:dyDescent="0.5">
      <c r="B3" s="10" t="s">
        <v>55</v>
      </c>
    </row>
    <row r="5" spans="2:20" x14ac:dyDescent="0.35">
      <c r="B5" s="24" t="s">
        <v>51</v>
      </c>
      <c r="C5" s="28">
        <v>1</v>
      </c>
      <c r="D5" s="28">
        <v>0</v>
      </c>
      <c r="E5" s="28">
        <v>1</v>
      </c>
      <c r="F5" s="28">
        <v>1</v>
      </c>
      <c r="G5" s="28">
        <v>0</v>
      </c>
      <c r="H5" s="28">
        <v>0</v>
      </c>
      <c r="I5" s="28">
        <v>1</v>
      </c>
      <c r="J5" s="28">
        <v>1</v>
      </c>
      <c r="K5" s="28">
        <v>0</v>
      </c>
      <c r="L5" s="28">
        <v>1</v>
      </c>
      <c r="M5" s="28">
        <v>1</v>
      </c>
      <c r="N5" s="28">
        <v>0</v>
      </c>
      <c r="O5" s="28">
        <v>1</v>
      </c>
      <c r="P5" s="28">
        <v>1</v>
      </c>
      <c r="Q5" s="28">
        <v>0</v>
      </c>
      <c r="S5" s="48" t="s">
        <v>91</v>
      </c>
    </row>
    <row r="6" spans="2:20" x14ac:dyDescent="0.35">
      <c r="B6" s="1" t="s">
        <v>52</v>
      </c>
      <c r="C6" s="22">
        <v>0</v>
      </c>
      <c r="D6" s="22">
        <v>1</v>
      </c>
      <c r="E6" s="22">
        <v>1</v>
      </c>
      <c r="F6" s="22">
        <v>0</v>
      </c>
      <c r="G6" s="22">
        <v>1</v>
      </c>
      <c r="H6" s="22">
        <v>0</v>
      </c>
      <c r="I6" s="22">
        <v>0</v>
      </c>
      <c r="J6" s="22">
        <v>1</v>
      </c>
      <c r="K6" s="22">
        <v>0</v>
      </c>
      <c r="L6" s="22">
        <v>1</v>
      </c>
      <c r="M6" s="22">
        <v>0</v>
      </c>
      <c r="N6" s="22">
        <v>0</v>
      </c>
      <c r="O6" s="22">
        <v>1</v>
      </c>
      <c r="P6" s="22">
        <v>1</v>
      </c>
      <c r="Q6" s="22">
        <v>1</v>
      </c>
      <c r="S6" s="36" t="s">
        <v>78</v>
      </c>
    </row>
    <row r="7" spans="2:20" x14ac:dyDescent="0.35">
      <c r="B7" s="23" t="s">
        <v>57</v>
      </c>
      <c r="C7" s="15">
        <f>MOD(C5+C6,2)</f>
        <v>1</v>
      </c>
      <c r="D7" s="15">
        <f t="shared" ref="D7:Q7" si="0">MOD(D5+D6,2)</f>
        <v>1</v>
      </c>
      <c r="E7" s="15">
        <f t="shared" si="0"/>
        <v>0</v>
      </c>
      <c r="F7" s="15">
        <f t="shared" si="0"/>
        <v>1</v>
      </c>
      <c r="G7" s="15">
        <f t="shared" si="0"/>
        <v>1</v>
      </c>
      <c r="H7" s="15">
        <f t="shared" si="0"/>
        <v>0</v>
      </c>
      <c r="I7" s="15">
        <f t="shared" si="0"/>
        <v>1</v>
      </c>
      <c r="J7" s="15">
        <f t="shared" si="0"/>
        <v>0</v>
      </c>
      <c r="K7" s="15">
        <f t="shared" si="0"/>
        <v>0</v>
      </c>
      <c r="L7" s="15">
        <f t="shared" si="0"/>
        <v>0</v>
      </c>
      <c r="M7" s="15">
        <f t="shared" si="0"/>
        <v>1</v>
      </c>
      <c r="N7" s="15">
        <f t="shared" si="0"/>
        <v>0</v>
      </c>
      <c r="O7" s="15">
        <f t="shared" si="0"/>
        <v>0</v>
      </c>
      <c r="P7" s="15">
        <f t="shared" si="0"/>
        <v>0</v>
      </c>
      <c r="Q7" s="15">
        <f t="shared" si="0"/>
        <v>1</v>
      </c>
      <c r="S7" s="14" t="s">
        <v>58</v>
      </c>
      <c r="T7" s="13"/>
    </row>
    <row r="12" spans="2:20" ht="21" x14ac:dyDescent="0.5">
      <c r="B12" s="10" t="s">
        <v>92</v>
      </c>
    </row>
    <row r="14" spans="2:20" x14ac:dyDescent="0.35">
      <c r="B14" s="23" t="s">
        <v>56</v>
      </c>
      <c r="C14" s="15">
        <v>1</v>
      </c>
      <c r="D14" s="15">
        <v>1</v>
      </c>
      <c r="E14" s="15">
        <v>0</v>
      </c>
      <c r="F14" s="15">
        <v>1</v>
      </c>
      <c r="G14" s="15">
        <v>1</v>
      </c>
      <c r="H14" s="15">
        <v>0</v>
      </c>
      <c r="I14" s="15">
        <v>1</v>
      </c>
      <c r="J14" s="15">
        <v>0</v>
      </c>
      <c r="K14" s="15">
        <v>0</v>
      </c>
      <c r="L14" s="15">
        <v>0</v>
      </c>
      <c r="M14" s="15">
        <v>1</v>
      </c>
      <c r="N14" s="15">
        <v>0</v>
      </c>
      <c r="O14" s="15">
        <v>0</v>
      </c>
      <c r="P14" s="15">
        <v>0</v>
      </c>
      <c r="Q14" s="15">
        <v>1</v>
      </c>
    </row>
    <row r="15" spans="2:20" x14ac:dyDescent="0.35">
      <c r="B15" s="1" t="s">
        <v>54</v>
      </c>
      <c r="C15" s="22">
        <v>0</v>
      </c>
      <c r="D15" s="22">
        <v>1</v>
      </c>
      <c r="E15" s="22">
        <v>1</v>
      </c>
      <c r="F15" s="22">
        <v>0</v>
      </c>
      <c r="G15" s="22">
        <v>1</v>
      </c>
      <c r="H15" s="22">
        <v>0</v>
      </c>
      <c r="I15" s="22">
        <v>0</v>
      </c>
      <c r="J15" s="22">
        <v>1</v>
      </c>
      <c r="K15" s="22">
        <v>0</v>
      </c>
      <c r="L15" s="22">
        <v>1</v>
      </c>
      <c r="M15" s="22">
        <v>0</v>
      </c>
      <c r="N15" s="22">
        <v>0</v>
      </c>
      <c r="O15" s="22">
        <v>1</v>
      </c>
      <c r="P15" s="22">
        <v>1</v>
      </c>
      <c r="Q15" s="22">
        <v>1</v>
      </c>
    </row>
    <row r="16" spans="2:20" x14ac:dyDescent="0.35">
      <c r="B16" s="24" t="s">
        <v>53</v>
      </c>
      <c r="C16" s="28">
        <f>MOD(C14+C15,2)</f>
        <v>1</v>
      </c>
      <c r="D16" s="28">
        <f t="shared" ref="D16" si="1">MOD(D14+D15,2)</f>
        <v>0</v>
      </c>
      <c r="E16" s="28">
        <f t="shared" ref="E16" si="2">MOD(E14+E15,2)</f>
        <v>1</v>
      </c>
      <c r="F16" s="28">
        <f t="shared" ref="F16" si="3">MOD(F14+F15,2)</f>
        <v>1</v>
      </c>
      <c r="G16" s="28">
        <f t="shared" ref="G16" si="4">MOD(G14+G15,2)</f>
        <v>0</v>
      </c>
      <c r="H16" s="28">
        <f t="shared" ref="H16" si="5">MOD(H14+H15,2)</f>
        <v>0</v>
      </c>
      <c r="I16" s="28">
        <f t="shared" ref="I16" si="6">MOD(I14+I15,2)</f>
        <v>1</v>
      </c>
      <c r="J16" s="28">
        <f t="shared" ref="J16" si="7">MOD(J14+J15,2)</f>
        <v>1</v>
      </c>
      <c r="K16" s="28">
        <f t="shared" ref="K16" si="8">MOD(K14+K15,2)</f>
        <v>0</v>
      </c>
      <c r="L16" s="28">
        <f t="shared" ref="L16" si="9">MOD(L14+L15,2)</f>
        <v>1</v>
      </c>
      <c r="M16" s="28">
        <f t="shared" ref="M16" si="10">MOD(M14+M15,2)</f>
        <v>1</v>
      </c>
      <c r="N16" s="28">
        <f t="shared" ref="N16" si="11">MOD(N14+N15,2)</f>
        <v>0</v>
      </c>
      <c r="O16" s="28">
        <f t="shared" ref="O16" si="12">MOD(O14+O15,2)</f>
        <v>1</v>
      </c>
      <c r="P16" s="28">
        <f t="shared" ref="P16" si="13">MOD(P14+P15,2)</f>
        <v>1</v>
      </c>
      <c r="Q16" s="28">
        <f t="shared" ref="Q16" si="14">MOD(Q14+Q15,2)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5</vt:i4>
      </vt:variant>
    </vt:vector>
  </HeadingPairs>
  <TitlesOfParts>
    <vt:vector size="5" baseType="lpstr">
      <vt:lpstr>Etusivu</vt:lpstr>
      <vt:lpstr>Caesar</vt:lpstr>
      <vt:lpstr>Affiini</vt:lpstr>
      <vt:lpstr>Vigenere</vt:lpstr>
      <vt:lpstr>OneTimePad</vt:lpstr>
    </vt:vector>
  </TitlesOfParts>
  <Company>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Teeriaho Jouko</dc:creator>
  <cp:lastModifiedBy>jouko teeriaho</cp:lastModifiedBy>
  <dcterms:created xsi:type="dcterms:W3CDTF">2018-01-09T11:07:36Z</dcterms:created>
  <dcterms:modified xsi:type="dcterms:W3CDTF">2020-02-05T07:46:52Z</dcterms:modified>
</cp:coreProperties>
</file>