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jouko.teeriaho\Desktop\s2021\kryptaus\"/>
    </mc:Choice>
  </mc:AlternateContent>
  <xr:revisionPtr revIDLastSave="0" documentId="13_ncr:1_{8E0DDB77-0878-49D7-9CC8-019C567F3BB6}" xr6:coauthVersionLast="36" xr6:coauthVersionMax="41" xr10:uidLastSave="{00000000-0000-0000-0000-000000000000}"/>
  <bookViews>
    <workbookView xWindow="430" yWindow="410" windowWidth="18320" windowHeight="9520" firstSheet="1" activeTab="7" xr2:uid="{00000000-000D-0000-FFFF-FFFF00000000}"/>
  </bookViews>
  <sheets>
    <sheet name="Caesar (4)" sheetId="9" r:id="rId1"/>
    <sheet name="Etusivu" sheetId="6" r:id="rId2"/>
    <sheet name="Caesar" sheetId="1" r:id="rId3"/>
    <sheet name="Affiini" sheetId="2" r:id="rId4"/>
    <sheet name="Vigenere" sheetId="3" r:id="rId5"/>
    <sheet name="OneTimePad" sheetId="4" r:id="rId6"/>
    <sheet name="Caesar (2)" sheetId="7" r:id="rId7"/>
    <sheet name="Caesar (3)" sheetId="8" r:id="rId8"/>
    <sheet name="Sheet1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8" l="1"/>
  <c r="AC23" i="8"/>
  <c r="AC22" i="8"/>
  <c r="AA20" i="8"/>
  <c r="AB20" i="8"/>
  <c r="AD20" i="8"/>
  <c r="AE20" i="8"/>
  <c r="AC20" i="8"/>
  <c r="AA16" i="8"/>
  <c r="AC16" i="8" s="1"/>
  <c r="AA17" i="8"/>
  <c r="AC17" i="8" s="1"/>
  <c r="AB17" i="8"/>
  <c r="AD17" i="8" s="1"/>
  <c r="AA18" i="8"/>
  <c r="AC18" i="8" s="1"/>
  <c r="AA19" i="8"/>
  <c r="AA14" i="8"/>
  <c r="AB14" i="8" s="1"/>
  <c r="AA15" i="8"/>
  <c r="AB15" i="8" s="1"/>
  <c r="Z14" i="8"/>
  <c r="AE6" i="8"/>
  <c r="AE7" i="8"/>
  <c r="AE8" i="8"/>
  <c r="AE9" i="8"/>
  <c r="AE10" i="8"/>
  <c r="AE11" i="8"/>
  <c r="AE12" i="8"/>
  <c r="AE13" i="8"/>
  <c r="AE5" i="8"/>
  <c r="AB8" i="8"/>
  <c r="AD8" i="8" s="1"/>
  <c r="AC8" i="8"/>
  <c r="AB9" i="8"/>
  <c r="AC9" i="8"/>
  <c r="AD9" i="8"/>
  <c r="AB10" i="8"/>
  <c r="AC10" i="8"/>
  <c r="AD10" i="8"/>
  <c r="AB11" i="8"/>
  <c r="AD11" i="8" s="1"/>
  <c r="AC11" i="8"/>
  <c r="AB12" i="8"/>
  <c r="AD12" i="8" s="1"/>
  <c r="AC12" i="8"/>
  <c r="AB13" i="8"/>
  <c r="AC13" i="8"/>
  <c r="AD13" i="8"/>
  <c r="Z13" i="8"/>
  <c r="Z12" i="8"/>
  <c r="Z11" i="8"/>
  <c r="Z10" i="8"/>
  <c r="AD6" i="8"/>
  <c r="AD7" i="8"/>
  <c r="AD5" i="8"/>
  <c r="AB6" i="8"/>
  <c r="AC6" i="8"/>
  <c r="AB7" i="8"/>
  <c r="AC7" i="8"/>
  <c r="AC5" i="8"/>
  <c r="AB5" i="8"/>
  <c r="AA6" i="8"/>
  <c r="AA5" i="8"/>
  <c r="AB16" i="8" l="1"/>
  <c r="AE16" i="8" s="1"/>
  <c r="AC19" i="8"/>
  <c r="AB19" i="8"/>
  <c r="AB18" i="8"/>
  <c r="AE17" i="8"/>
  <c r="AE15" i="8"/>
  <c r="AD15" i="8"/>
  <c r="AD14" i="8"/>
  <c r="AE14" i="8"/>
  <c r="AC15" i="8"/>
  <c r="AC14" i="8"/>
  <c r="Z27" i="8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AA38" i="8" s="1"/>
  <c r="AA11" i="8"/>
  <c r="AA10" i="8"/>
  <c r="AA9" i="8"/>
  <c r="AA8" i="8"/>
  <c r="AA7" i="8"/>
  <c r="D19" i="3"/>
  <c r="E19" i="3"/>
  <c r="E24" i="3" s="1"/>
  <c r="F19" i="3"/>
  <c r="G19" i="3"/>
  <c r="H19" i="3"/>
  <c r="I19" i="3"/>
  <c r="C19" i="3"/>
  <c r="G23" i="3"/>
  <c r="H23" i="3"/>
  <c r="I23" i="3"/>
  <c r="Q19" i="3"/>
  <c r="R19" i="3"/>
  <c r="S19" i="3"/>
  <c r="T19" i="3"/>
  <c r="U19" i="3"/>
  <c r="V19" i="3"/>
  <c r="P19" i="3"/>
  <c r="N11" i="3"/>
  <c r="N12" i="3" s="1"/>
  <c r="O11" i="3"/>
  <c r="O12" i="3" s="1"/>
  <c r="P11" i="3"/>
  <c r="Q11" i="3"/>
  <c r="R11" i="3"/>
  <c r="S11" i="3"/>
  <c r="S12" i="3" s="1"/>
  <c r="T11" i="3"/>
  <c r="U11" i="3"/>
  <c r="V11" i="3"/>
  <c r="V12" i="3" s="1"/>
  <c r="W11" i="3"/>
  <c r="W12" i="3" s="1"/>
  <c r="X11" i="3"/>
  <c r="Y11" i="3"/>
  <c r="Z11" i="3"/>
  <c r="AA11" i="3"/>
  <c r="AA12" i="3" s="1"/>
  <c r="AB11" i="3"/>
  <c r="AC11" i="3"/>
  <c r="AD11" i="3"/>
  <c r="AD12" i="3" s="1"/>
  <c r="AE11" i="3"/>
  <c r="AE12" i="3" s="1"/>
  <c r="P12" i="3"/>
  <c r="Q12" i="3"/>
  <c r="R12" i="3"/>
  <c r="T12" i="3"/>
  <c r="U12" i="3"/>
  <c r="X12" i="3"/>
  <c r="Y12" i="3"/>
  <c r="Z12" i="3"/>
  <c r="AB12" i="3"/>
  <c r="AC12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D16" i="8" l="1"/>
  <c r="AD18" i="8"/>
  <c r="AE19" i="8"/>
  <c r="AD19" i="8"/>
  <c r="AA33" i="8"/>
  <c r="AA31" i="8"/>
  <c r="AA13" i="8"/>
  <c r="AA32" i="8"/>
  <c r="AA37" i="8"/>
  <c r="AA30" i="8"/>
  <c r="AA34" i="8"/>
  <c r="AA28" i="8"/>
  <c r="AA27" i="8"/>
  <c r="Z39" i="8"/>
  <c r="AA39" i="8" s="1"/>
  <c r="AA35" i="8"/>
  <c r="AA36" i="8"/>
  <c r="AA29" i="8"/>
  <c r="AA12" i="8"/>
  <c r="Z40" i="8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D21" i="2"/>
  <c r="E21" i="2"/>
  <c r="F21" i="2"/>
  <c r="G21" i="2"/>
  <c r="H21" i="2"/>
  <c r="I21" i="2"/>
  <c r="J21" i="2"/>
  <c r="C21" i="2"/>
  <c r="B16" i="10"/>
  <c r="K8" i="2"/>
  <c r="K10" i="2" s="1"/>
  <c r="K11" i="2" s="1"/>
  <c r="C18" i="1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M16" i="1"/>
  <c r="M18" i="1" s="1"/>
  <c r="M19" i="1" s="1"/>
  <c r="N16" i="1"/>
  <c r="N18" i="1" s="1"/>
  <c r="N19" i="1" s="1"/>
  <c r="O16" i="1"/>
  <c r="O18" i="1" s="1"/>
  <c r="O19" i="1" s="1"/>
  <c r="P16" i="1"/>
  <c r="P18" i="1" s="1"/>
  <c r="P19" i="1" s="1"/>
  <c r="K16" i="1"/>
  <c r="K18" i="1" s="1"/>
  <c r="K19" i="1" s="1"/>
  <c r="L16" i="1"/>
  <c r="L18" i="1" s="1"/>
  <c r="L19" i="1" s="1"/>
  <c r="H13" i="10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D6" i="8" l="1"/>
  <c r="E6" i="8"/>
  <c r="F6" i="8"/>
  <c r="G6" i="8"/>
  <c r="H6" i="8"/>
  <c r="I6" i="8"/>
  <c r="J6" i="8"/>
  <c r="K6" i="8"/>
  <c r="L6" i="8"/>
  <c r="M6" i="8"/>
  <c r="C6" i="8"/>
  <c r="D9" i="8"/>
  <c r="E9" i="8"/>
  <c r="F9" i="8"/>
  <c r="G9" i="8"/>
  <c r="H9" i="8"/>
  <c r="I9" i="8"/>
  <c r="J9" i="8"/>
  <c r="K9" i="8"/>
  <c r="L9" i="8"/>
  <c r="M9" i="8"/>
  <c r="C9" i="8"/>
  <c r="C21" i="9"/>
  <c r="X16" i="9"/>
  <c r="X18" i="9" s="1"/>
  <c r="X19" i="9" s="1"/>
  <c r="W16" i="9"/>
  <c r="W18" i="9" s="1"/>
  <c r="W19" i="9" s="1"/>
  <c r="V16" i="9"/>
  <c r="V18" i="9" s="1"/>
  <c r="V19" i="9" s="1"/>
  <c r="U16" i="9"/>
  <c r="U18" i="9" s="1"/>
  <c r="U19" i="9" s="1"/>
  <c r="T16" i="9"/>
  <c r="T18" i="9" s="1"/>
  <c r="T19" i="9" s="1"/>
  <c r="S16" i="9"/>
  <c r="S18" i="9" s="1"/>
  <c r="S19" i="9" s="1"/>
  <c r="R16" i="9"/>
  <c r="R18" i="9" s="1"/>
  <c r="R19" i="9" s="1"/>
  <c r="Q16" i="9"/>
  <c r="Q18" i="9" s="1"/>
  <c r="Q19" i="9" s="1"/>
  <c r="P16" i="9"/>
  <c r="P18" i="9" s="1"/>
  <c r="P19" i="9" s="1"/>
  <c r="O16" i="9"/>
  <c r="O18" i="9" s="1"/>
  <c r="O19" i="9" s="1"/>
  <c r="N16" i="9"/>
  <c r="N18" i="9" s="1"/>
  <c r="N19" i="9" s="1"/>
  <c r="M16" i="9"/>
  <c r="M18" i="9" s="1"/>
  <c r="M19" i="9" s="1"/>
  <c r="L16" i="9"/>
  <c r="L18" i="9" s="1"/>
  <c r="L19" i="9" s="1"/>
  <c r="K16" i="9"/>
  <c r="K18" i="9" s="1"/>
  <c r="K19" i="9" s="1"/>
  <c r="J16" i="9"/>
  <c r="J18" i="9" s="1"/>
  <c r="J19" i="9" s="1"/>
  <c r="I16" i="9"/>
  <c r="I18" i="9" s="1"/>
  <c r="I19" i="9" s="1"/>
  <c r="H16" i="9"/>
  <c r="H18" i="9" s="1"/>
  <c r="H19" i="9" s="1"/>
  <c r="G16" i="9"/>
  <c r="G18" i="9" s="1"/>
  <c r="G19" i="9" s="1"/>
  <c r="F16" i="9"/>
  <c r="F18" i="9" s="1"/>
  <c r="F19" i="9" s="1"/>
  <c r="E16" i="9"/>
  <c r="E18" i="9" s="1"/>
  <c r="E19" i="9" s="1"/>
  <c r="D16" i="9"/>
  <c r="D18" i="9" s="1"/>
  <c r="D19" i="9" s="1"/>
  <c r="C16" i="9"/>
  <c r="C18" i="9" s="1"/>
  <c r="C19" i="9" s="1"/>
  <c r="H9" i="9"/>
  <c r="G9" i="9"/>
  <c r="F9" i="9"/>
  <c r="E9" i="9"/>
  <c r="D9" i="9"/>
  <c r="C9" i="9"/>
  <c r="J6" i="9"/>
  <c r="J8" i="9" s="1"/>
  <c r="H6" i="9"/>
  <c r="G6" i="9"/>
  <c r="F6" i="9"/>
  <c r="E6" i="9"/>
  <c r="D6" i="9"/>
  <c r="C6" i="9"/>
  <c r="AQ4" i="9"/>
  <c r="AQ5" i="9" s="1"/>
  <c r="AQ3" i="9"/>
  <c r="AH3" i="9"/>
  <c r="AH3" i="8"/>
  <c r="C21" i="8"/>
  <c r="X16" i="8"/>
  <c r="X18" i="8" s="1"/>
  <c r="X19" i="8" s="1"/>
  <c r="W16" i="8"/>
  <c r="W18" i="8" s="1"/>
  <c r="W19" i="8" s="1"/>
  <c r="V16" i="8"/>
  <c r="V18" i="8" s="1"/>
  <c r="V19" i="8" s="1"/>
  <c r="U16" i="8"/>
  <c r="U18" i="8" s="1"/>
  <c r="U19" i="8" s="1"/>
  <c r="T16" i="8"/>
  <c r="T18" i="8" s="1"/>
  <c r="T19" i="8" s="1"/>
  <c r="S16" i="8"/>
  <c r="S18" i="8" s="1"/>
  <c r="S19" i="8" s="1"/>
  <c r="R16" i="8"/>
  <c r="R18" i="8" s="1"/>
  <c r="R19" i="8" s="1"/>
  <c r="Q16" i="8"/>
  <c r="Q18" i="8" s="1"/>
  <c r="Q19" i="8" s="1"/>
  <c r="P16" i="8"/>
  <c r="P18" i="8" s="1"/>
  <c r="P19" i="8" s="1"/>
  <c r="O16" i="8"/>
  <c r="O18" i="8" s="1"/>
  <c r="O19" i="8" s="1"/>
  <c r="N16" i="8"/>
  <c r="N18" i="8" s="1"/>
  <c r="N19" i="8" s="1"/>
  <c r="M16" i="8"/>
  <c r="M18" i="8" s="1"/>
  <c r="M19" i="8" s="1"/>
  <c r="L16" i="8"/>
  <c r="L18" i="8" s="1"/>
  <c r="L19" i="8" s="1"/>
  <c r="K16" i="8"/>
  <c r="K18" i="8" s="1"/>
  <c r="K19" i="8" s="1"/>
  <c r="J16" i="8"/>
  <c r="J18" i="8" s="1"/>
  <c r="J19" i="8" s="1"/>
  <c r="I16" i="8"/>
  <c r="I18" i="8" s="1"/>
  <c r="I19" i="8" s="1"/>
  <c r="H16" i="8"/>
  <c r="H18" i="8" s="1"/>
  <c r="H19" i="8" s="1"/>
  <c r="G16" i="8"/>
  <c r="G18" i="8" s="1"/>
  <c r="G19" i="8" s="1"/>
  <c r="F16" i="8"/>
  <c r="F18" i="8" s="1"/>
  <c r="F19" i="8" s="1"/>
  <c r="E16" i="8"/>
  <c r="E19" i="8" s="1"/>
  <c r="D16" i="8"/>
  <c r="D19" i="8" s="1"/>
  <c r="C16" i="8"/>
  <c r="C19" i="8" s="1"/>
  <c r="C21" i="7"/>
  <c r="W16" i="7"/>
  <c r="W18" i="7" s="1"/>
  <c r="W19" i="7" s="1"/>
  <c r="X16" i="7"/>
  <c r="X18" i="7" s="1"/>
  <c r="X19" i="7" s="1"/>
  <c r="K16" i="7"/>
  <c r="K18" i="7" s="1"/>
  <c r="K19" i="7" s="1"/>
  <c r="L16" i="7"/>
  <c r="L18" i="7" s="1"/>
  <c r="L19" i="7" s="1"/>
  <c r="M16" i="7"/>
  <c r="M18" i="7" s="1"/>
  <c r="M19" i="7" s="1"/>
  <c r="N16" i="7"/>
  <c r="N18" i="7" s="1"/>
  <c r="N19" i="7" s="1"/>
  <c r="O16" i="7"/>
  <c r="O18" i="7" s="1"/>
  <c r="O19" i="7" s="1"/>
  <c r="P16" i="7"/>
  <c r="P18" i="7" s="1"/>
  <c r="P19" i="7" s="1"/>
  <c r="Q16" i="7"/>
  <c r="Q18" i="7" s="1"/>
  <c r="Q19" i="7" s="1"/>
  <c r="R16" i="7"/>
  <c r="R18" i="7" s="1"/>
  <c r="R19" i="7" s="1"/>
  <c r="S16" i="7"/>
  <c r="S18" i="7" s="1"/>
  <c r="S19" i="7" s="1"/>
  <c r="T16" i="7"/>
  <c r="T18" i="7" s="1"/>
  <c r="T19" i="7" s="1"/>
  <c r="U16" i="7"/>
  <c r="U18" i="7" s="1"/>
  <c r="U19" i="7" s="1"/>
  <c r="V16" i="7"/>
  <c r="V18" i="7" s="1"/>
  <c r="V19" i="7" s="1"/>
  <c r="K8" i="7"/>
  <c r="K9" i="7" s="1"/>
  <c r="L8" i="7"/>
  <c r="L9" i="7" s="1"/>
  <c r="M8" i="7"/>
  <c r="M9" i="7" s="1"/>
  <c r="K6" i="7"/>
  <c r="L6" i="7"/>
  <c r="M6" i="7"/>
  <c r="D6" i="7"/>
  <c r="D8" i="7" s="1"/>
  <c r="D9" i="7" s="1"/>
  <c r="E6" i="7"/>
  <c r="E8" i="7" s="1"/>
  <c r="E9" i="7" s="1"/>
  <c r="F6" i="7"/>
  <c r="F8" i="7" s="1"/>
  <c r="F9" i="7" s="1"/>
  <c r="G6" i="7"/>
  <c r="G8" i="7" s="1"/>
  <c r="G9" i="7" s="1"/>
  <c r="H6" i="7"/>
  <c r="H8" i="7" s="1"/>
  <c r="H9" i="7" s="1"/>
  <c r="I6" i="7"/>
  <c r="I8" i="7" s="1"/>
  <c r="I9" i="7" s="1"/>
  <c r="J6" i="7"/>
  <c r="J8" i="7" s="1"/>
  <c r="J9" i="7" s="1"/>
  <c r="C6" i="7"/>
  <c r="C8" i="7" s="1"/>
  <c r="C9" i="7" s="1"/>
  <c r="AQ3" i="7"/>
  <c r="AQ4" i="7" s="1"/>
  <c r="AQ5" i="7" s="1"/>
  <c r="AQ6" i="7" s="1"/>
  <c r="AQ7" i="7" s="1"/>
  <c r="AQ8" i="7" s="1"/>
  <c r="AQ9" i="7" s="1"/>
  <c r="AQ10" i="7" s="1"/>
  <c r="AQ11" i="7" s="1"/>
  <c r="AQ12" i="7" s="1"/>
  <c r="AQ13" i="7" s="1"/>
  <c r="AQ14" i="7" s="1"/>
  <c r="AQ15" i="7" s="1"/>
  <c r="AQ16" i="7" s="1"/>
  <c r="AQ17" i="7" s="1"/>
  <c r="AQ18" i="7" s="1"/>
  <c r="AQ19" i="7" s="1"/>
  <c r="AQ20" i="7" s="1"/>
  <c r="AQ21" i="7" s="1"/>
  <c r="AQ22" i="7" s="1"/>
  <c r="AQ23" i="7" s="1"/>
  <c r="AQ24" i="7" s="1"/>
  <c r="AQ25" i="7" s="1"/>
  <c r="AQ26" i="7" s="1"/>
  <c r="AQ27" i="7" s="1"/>
  <c r="J16" i="7"/>
  <c r="J18" i="7" s="1"/>
  <c r="J19" i="7" s="1"/>
  <c r="I16" i="7"/>
  <c r="I18" i="7" s="1"/>
  <c r="I19" i="7" s="1"/>
  <c r="H16" i="7"/>
  <c r="H18" i="7" s="1"/>
  <c r="H19" i="7" s="1"/>
  <c r="G16" i="7"/>
  <c r="G18" i="7" s="1"/>
  <c r="G19" i="7" s="1"/>
  <c r="F16" i="7"/>
  <c r="F18" i="7" s="1"/>
  <c r="F19" i="7" s="1"/>
  <c r="E16" i="7"/>
  <c r="E18" i="7" s="1"/>
  <c r="E19" i="7" s="1"/>
  <c r="D16" i="7"/>
  <c r="D18" i="7" s="1"/>
  <c r="D19" i="7" s="1"/>
  <c r="C16" i="7"/>
  <c r="C18" i="7" s="1"/>
  <c r="C19" i="7" s="1"/>
  <c r="AQ6" i="9" l="1"/>
  <c r="AQ7" i="9" s="1"/>
  <c r="AQ8" i="9" s="1"/>
  <c r="AQ9" i="9" s="1"/>
  <c r="AQ10" i="9" s="1"/>
  <c r="AQ11" i="9" s="1"/>
  <c r="AQ12" i="9" s="1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M6" i="9"/>
  <c r="M8" i="9" s="1"/>
  <c r="M9" i="9" s="1"/>
  <c r="AQ28" i="7"/>
  <c r="AQ29" i="7" s="1"/>
  <c r="AQ30" i="7" s="1"/>
  <c r="S22" i="1"/>
  <c r="S23" i="1"/>
  <c r="S24" i="1"/>
  <c r="S25" i="1"/>
  <c r="S26" i="1"/>
  <c r="S27" i="1"/>
  <c r="S16" i="1"/>
  <c r="S17" i="1"/>
  <c r="S18" i="1"/>
  <c r="S19" i="1"/>
  <c r="S20" i="1"/>
  <c r="S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J9" i="9" l="1"/>
  <c r="AQ26" i="9"/>
  <c r="AQ27" i="9" s="1"/>
  <c r="AQ28" i="9" s="1"/>
  <c r="AQ29" i="9" s="1"/>
  <c r="K6" i="9"/>
  <c r="K8" i="9" s="1"/>
  <c r="K9" i="9" s="1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5" i="4"/>
  <c r="D20" i="2"/>
  <c r="E20" i="2"/>
  <c r="F20" i="2"/>
  <c r="G20" i="2"/>
  <c r="H20" i="2"/>
  <c r="I20" i="2"/>
  <c r="J20" i="2"/>
  <c r="C20" i="2"/>
  <c r="D16" i="1"/>
  <c r="D18" i="1" s="1"/>
  <c r="D19" i="1" s="1"/>
  <c r="E16" i="1"/>
  <c r="E18" i="1" s="1"/>
  <c r="E19" i="1" s="1"/>
  <c r="F16" i="1"/>
  <c r="F18" i="1" s="1"/>
  <c r="F19" i="1" s="1"/>
  <c r="G16" i="1"/>
  <c r="G18" i="1" s="1"/>
  <c r="G19" i="1" s="1"/>
  <c r="H16" i="1"/>
  <c r="H18" i="1" s="1"/>
  <c r="H19" i="1" s="1"/>
  <c r="I16" i="1"/>
  <c r="I18" i="1" s="1"/>
  <c r="I19" i="1" s="1"/>
  <c r="J16" i="1"/>
  <c r="J18" i="1" s="1"/>
  <c r="J19" i="1" s="1"/>
  <c r="C16" i="1"/>
  <c r="C19" i="1" s="1"/>
  <c r="D6" i="1"/>
  <c r="D8" i="1" s="1"/>
  <c r="D9" i="1" s="1"/>
  <c r="E6" i="1"/>
  <c r="E8" i="1" s="1"/>
  <c r="E9" i="1" s="1"/>
  <c r="F6" i="1"/>
  <c r="F8" i="1" s="1"/>
  <c r="F9" i="1" s="1"/>
  <c r="G6" i="1"/>
  <c r="G8" i="1" s="1"/>
  <c r="G9" i="1" s="1"/>
  <c r="H6" i="1"/>
  <c r="H8" i="1" s="1"/>
  <c r="H9" i="1" s="1"/>
  <c r="I6" i="1"/>
  <c r="I8" i="1" s="1"/>
  <c r="I9" i="1" s="1"/>
  <c r="J6" i="1"/>
  <c r="J8" i="1" s="1"/>
  <c r="J9" i="1" s="1"/>
  <c r="C6" i="1"/>
  <c r="C8" i="1" s="1"/>
  <c r="C9" i="1" s="1"/>
  <c r="D24" i="3"/>
  <c r="F24" i="3"/>
  <c r="G24" i="3"/>
  <c r="H24" i="3"/>
  <c r="I24" i="3"/>
  <c r="M9" i="3"/>
  <c r="L9" i="3"/>
  <c r="K9" i="3"/>
  <c r="J9" i="3"/>
  <c r="I9" i="3"/>
  <c r="H9" i="3"/>
  <c r="G9" i="3"/>
  <c r="F9" i="3"/>
  <c r="E9" i="3"/>
  <c r="D9" i="3"/>
  <c r="C9" i="3"/>
  <c r="D8" i="3"/>
  <c r="E8" i="3"/>
  <c r="F8" i="3"/>
  <c r="G8" i="3"/>
  <c r="H8" i="3"/>
  <c r="I8" i="3"/>
  <c r="J8" i="3"/>
  <c r="K8" i="3"/>
  <c r="L8" i="3"/>
  <c r="M8" i="3"/>
  <c r="C8" i="3"/>
  <c r="J8" i="2"/>
  <c r="J10" i="2" s="1"/>
  <c r="J11" i="2" s="1"/>
  <c r="I8" i="2"/>
  <c r="I10" i="2" s="1"/>
  <c r="I11" i="2" s="1"/>
  <c r="H8" i="2"/>
  <c r="H10" i="2" s="1"/>
  <c r="H11" i="2" s="1"/>
  <c r="G8" i="2"/>
  <c r="G10" i="2" s="1"/>
  <c r="G11" i="2" s="1"/>
  <c r="F8" i="2"/>
  <c r="F10" i="2" s="1"/>
  <c r="F11" i="2" s="1"/>
  <c r="E8" i="2"/>
  <c r="E10" i="2" s="1"/>
  <c r="E11" i="2" s="1"/>
  <c r="C8" i="2"/>
  <c r="C10" i="2" s="1"/>
  <c r="C11" i="2" s="1"/>
  <c r="D8" i="2"/>
  <c r="D10" i="2" s="1"/>
  <c r="D11" i="2" s="1"/>
  <c r="C24" i="3" l="1"/>
  <c r="J11" i="3"/>
  <c r="J12" i="3" s="1"/>
  <c r="I11" i="3"/>
  <c r="I12" i="3" s="1"/>
  <c r="H11" i="3"/>
  <c r="H12" i="3" s="1"/>
  <c r="G11" i="3"/>
  <c r="G12" i="3" s="1"/>
  <c r="F11" i="3"/>
  <c r="F12" i="3" s="1"/>
  <c r="E11" i="3"/>
  <c r="E12" i="3" s="1"/>
  <c r="D11" i="3"/>
  <c r="D12" i="3" s="1"/>
  <c r="C11" i="3"/>
  <c r="C12" i="3" s="1"/>
  <c r="J22" i="2"/>
  <c r="I22" i="2"/>
  <c r="H22" i="2"/>
  <c r="AQ30" i="9"/>
  <c r="L6" i="9"/>
  <c r="L8" i="9" s="1"/>
  <c r="L9" i="9" s="1"/>
  <c r="I6" i="9"/>
  <c r="I8" i="9" s="1"/>
  <c r="I9" i="9" s="1"/>
  <c r="G22" i="2"/>
  <c r="F22" i="2"/>
  <c r="E22" i="2"/>
  <c r="D22" i="2"/>
  <c r="C22" i="2"/>
  <c r="L11" i="3"/>
  <c r="L12" i="3" s="1"/>
  <c r="K11" i="3"/>
  <c r="K12" i="3" s="1"/>
  <c r="M11" i="3"/>
  <c r="M12" i="3" s="1"/>
</calcChain>
</file>

<file path=xl/sharedStrings.xml><?xml version="1.0" encoding="utf-8"?>
<sst xmlns="http://schemas.openxmlformats.org/spreadsheetml/2006/main" count="880" uniqueCount="141">
  <si>
    <t>viesti m</t>
  </si>
  <si>
    <t>nro koodit</t>
  </si>
  <si>
    <t>avain k</t>
  </si>
  <si>
    <t>salaus koodeina</t>
  </si>
  <si>
    <t>salakirjoitus</t>
  </si>
  <si>
    <t>t</t>
  </si>
  <si>
    <t>k</t>
  </si>
  <si>
    <t>n</t>
  </si>
  <si>
    <t>u</t>
  </si>
  <si>
    <t>a</t>
  </si>
  <si>
    <t>m</t>
  </si>
  <si>
    <t>i</t>
  </si>
  <si>
    <t>r</t>
  </si>
  <si>
    <t>v</t>
  </si>
  <si>
    <t>kaavat</t>
  </si>
  <si>
    <t xml:space="preserve"> = MOD(C4+$C$5;26)</t>
  </si>
  <si>
    <t>missä a,b on avainpari</t>
  </si>
  <si>
    <t xml:space="preserve">WolframAlpha: </t>
  </si>
  <si>
    <t>5^-1 mod 26  antaa 21</t>
  </si>
  <si>
    <t>d</t>
  </si>
  <si>
    <t>j</t>
  </si>
  <si>
    <t>y</t>
  </si>
  <si>
    <t>h</t>
  </si>
  <si>
    <t>p</t>
  </si>
  <si>
    <t>f</t>
  </si>
  <si>
    <t xml:space="preserve"> = CODE(C3)-97</t>
  </si>
  <si>
    <t xml:space="preserve"> =CHAR(C6+97)</t>
  </si>
  <si>
    <t>c</t>
  </si>
  <si>
    <t>l</t>
  </si>
  <si>
    <t>z</t>
  </si>
  <si>
    <t>s</t>
  </si>
  <si>
    <t>o</t>
  </si>
  <si>
    <t>e</t>
  </si>
  <si>
    <t>avain koodattuna</t>
  </si>
  <si>
    <t>Salakirjoitus m + k mod 26</t>
  </si>
  <si>
    <t>q</t>
  </si>
  <si>
    <t>purettu viesti m = c - k mod 26</t>
  </si>
  <si>
    <t>Vigeneren salaus</t>
  </si>
  <si>
    <t>Salauksen purku</t>
  </si>
  <si>
    <t>viesti koodeina</t>
  </si>
  <si>
    <t>purettu viesti m</t>
  </si>
  <si>
    <t>Purku (aakkosten rotaatio avaimen verran taaksepäin)</t>
  </si>
  <si>
    <t>Caesarin salaus  (aakkosten rotaatio)</t>
  </si>
  <si>
    <t>b</t>
  </si>
  <si>
    <t>g</t>
  </si>
  <si>
    <t>w</t>
  </si>
  <si>
    <t>x</t>
  </si>
  <si>
    <t xml:space="preserve"> C = M + K    mod 26</t>
  </si>
  <si>
    <t xml:space="preserve"> M = C -  K    mod 26</t>
  </si>
  <si>
    <t>ASCII</t>
  </si>
  <si>
    <t>Viesti</t>
  </si>
  <si>
    <t>Avain</t>
  </si>
  <si>
    <t>Purku (XOR summa)</t>
  </si>
  <si>
    <t>Avain  (sama kuin edellä)</t>
  </si>
  <si>
    <t>Salaus :  lisätään kertakäyttöinen satunnainen avainjono</t>
  </si>
  <si>
    <t>Salaus :  lisätään avainjono salaukseen =&gt; purettu viesti</t>
  </si>
  <si>
    <t xml:space="preserve">Salakirjoitus </t>
  </si>
  <si>
    <t>Salakirjoitus (XOR summa)</t>
  </si>
  <si>
    <t xml:space="preserve"> = MOD(C3+C4;2)</t>
  </si>
  <si>
    <t>merkki</t>
  </si>
  <si>
    <t>avainpari  a,b</t>
  </si>
  <si>
    <t>salakirj. koodeina</t>
  </si>
  <si>
    <t>purettu koodeina</t>
  </si>
  <si>
    <t>purettu tekstinä</t>
  </si>
  <si>
    <t xml:space="preserve"> = MOD(21*C18-11*21;26)   </t>
  </si>
  <si>
    <t>(purkukaava)</t>
  </si>
  <si>
    <t>kaava: =mod(c6+c7;26)</t>
  </si>
  <si>
    <t>purkuavain</t>
  </si>
  <si>
    <t>suomenk. Excel:</t>
  </si>
  <si>
    <t>KOODI()</t>
  </si>
  <si>
    <t>MERKKI()</t>
  </si>
  <si>
    <t>JAKOJ()</t>
  </si>
  <si>
    <t>koodi  (= Ascii-97)</t>
  </si>
  <si>
    <r>
      <t>Purku  kaavalla m = 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*c + a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*b  mod 26</t>
    </r>
  </si>
  <si>
    <r>
      <t>a</t>
    </r>
    <r>
      <rPr>
        <b/>
        <vertAlign val="superscript"/>
        <sz val="11"/>
        <color theme="8" tint="-0.499984740745262"/>
        <rFont val="Calibri"/>
        <family val="2"/>
        <scheme val="minor"/>
      </rPr>
      <t>-1</t>
    </r>
    <r>
      <rPr>
        <b/>
        <sz val="11"/>
        <color theme="8" tint="-0.499984740745262"/>
        <rFont val="Calibri"/>
        <family val="2"/>
        <scheme val="minor"/>
      </rPr>
      <t xml:space="preserve"> on avaimen a käänteisluku mod 26</t>
    </r>
  </si>
  <si>
    <t>salausavain k</t>
  </si>
  <si>
    <t>viesti koodattuna luvuiksi</t>
  </si>
  <si>
    <t>avain koodattuna luvuiksi</t>
  </si>
  <si>
    <t>Salakirjoitus merkkimuodossa c</t>
  </si>
  <si>
    <t>on sama kuin summa mod 2</t>
  </si>
  <si>
    <r>
      <t xml:space="preserve">XOR yhteenlasku </t>
    </r>
    <r>
      <rPr>
        <sz val="11"/>
        <color rgb="FF7030A0"/>
        <rFont val="Calibri"/>
        <family val="2"/>
      </rPr>
      <t>Ꚛ</t>
    </r>
  </si>
  <si>
    <t>Vigenere kehitti salauksensa 1500 -luvulla</t>
  </si>
  <si>
    <t>Tuolloin merkkien yhteenlasku suoritettiin</t>
  </si>
  <si>
    <t>oheisen taulukon avulla.</t>
  </si>
  <si>
    <t>Tietokoneiden aikakautena on helpointa koodata algoritmi</t>
  </si>
  <si>
    <t>käyttäen ASCII koodeja ja jakojäännösaritmetiikkaa</t>
  </si>
  <si>
    <t>Esim. salataan viesti "konferenssi"  salasanalla "lumi"</t>
  </si>
  <si>
    <t>Esim. salataan viesti "tammikuu" avaimella k = 5</t>
  </si>
  <si>
    <t>Esim. salataan viesti "tammikuu" avainparilla a = 5 ja b = 11</t>
  </si>
  <si>
    <r>
      <t xml:space="preserve">Salaus tapahtuu kaavalla   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a*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+ b  mod 26</t>
    </r>
  </si>
  <si>
    <r>
      <t xml:space="preserve">Affiini salaus :  kaava  </t>
    </r>
    <r>
      <rPr>
        <b/>
        <sz val="14"/>
        <color theme="1"/>
        <rFont val="Arial"/>
        <family val="2"/>
      </rPr>
      <t>c</t>
    </r>
    <r>
      <rPr>
        <b/>
        <sz val="14"/>
        <color theme="1"/>
        <rFont val="Calibri"/>
        <family val="2"/>
        <scheme val="minor"/>
      </rPr>
      <t xml:space="preserve"> = a m + b  mod 26</t>
    </r>
  </si>
  <si>
    <t>å</t>
  </si>
  <si>
    <t>ä</t>
  </si>
  <si>
    <t>ö</t>
  </si>
  <si>
    <t>salausavain</t>
  </si>
  <si>
    <t>V</t>
  </si>
  <si>
    <t>T</t>
  </si>
  <si>
    <t>L</t>
  </si>
  <si>
    <t>M</t>
  </si>
  <si>
    <t>K = 8,ennustaja</t>
  </si>
  <si>
    <t>enustaj</t>
  </si>
  <si>
    <t>E</t>
  </si>
  <si>
    <t>N</t>
  </si>
  <si>
    <t>U</t>
  </si>
  <si>
    <t>S</t>
  </si>
  <si>
    <t>A</t>
  </si>
  <si>
    <t>J</t>
  </si>
  <si>
    <t>B</t>
  </si>
  <si>
    <t>C</t>
  </si>
  <si>
    <t>D</t>
  </si>
  <si>
    <t>F</t>
  </si>
  <si>
    <t>G</t>
  </si>
  <si>
    <t>H</t>
  </si>
  <si>
    <t>I</t>
  </si>
  <si>
    <t>K</t>
  </si>
  <si>
    <t>O</t>
  </si>
  <si>
    <t>P</t>
  </si>
  <si>
    <t>Q</t>
  </si>
  <si>
    <t>R</t>
  </si>
  <si>
    <t>X</t>
  </si>
  <si>
    <t>Y</t>
  </si>
  <si>
    <t>Z</t>
  </si>
  <si>
    <t>Ä</t>
  </si>
  <si>
    <t>Ö</t>
  </si>
  <si>
    <t>W</t>
  </si>
  <si>
    <t>Å</t>
  </si>
  <si>
    <t>opensam</t>
  </si>
  <si>
    <t>lemubhxlzjl</t>
  </si>
  <si>
    <t>cardinality</t>
  </si>
  <si>
    <t>space</t>
  </si>
  <si>
    <t>k=8</t>
  </si>
  <si>
    <t>k = 1</t>
  </si>
  <si>
    <t xml:space="preserve">   4*a=13</t>
  </si>
  <si>
    <t xml:space="preserve">   4*a=18</t>
  </si>
  <si>
    <t xml:space="preserve"> mod 26</t>
  </si>
  <si>
    <t>4a=18 mod 26</t>
  </si>
  <si>
    <t>2a = 9  mod 13</t>
  </si>
  <si>
    <t>L =&gt; A</t>
  </si>
  <si>
    <t>K =&gt; T</t>
  </si>
  <si>
    <t>11 =&gt; 0</t>
  </si>
  <si>
    <t>10 =&gt;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</si>
</sst>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5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5" borderId="1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 applyBorder="1"/>
    <xf numFmtId="0" fontId="7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2" fillId="6" borderId="0" xfId="0" applyFont="1" applyFill="1"/>
    <xf numFmtId="0" fontId="1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0" fillId="7" borderId="0" xfId="0" applyFill="1"/>
    <xf numFmtId="0" fontId="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3" borderId="2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0" borderId="0" xfId="0" applyFont="1"/>
    <xf numFmtId="0" fontId="21" fillId="3" borderId="1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2" fillId="4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</xdr:row>
      <xdr:rowOff>53975</xdr:rowOff>
    </xdr:from>
    <xdr:to>
      <xdr:col>11</xdr:col>
      <xdr:colOff>152400</xdr:colOff>
      <xdr:row>15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3850" y="422275"/>
          <a:ext cx="6534150" cy="2365375"/>
        </a:xfrm>
        <a:prstGeom prst="rect">
          <a:avLst/>
        </a:prstGeom>
        <a:solidFill>
          <a:schemeClr val="bg1">
            <a:lumMod val="8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800" u="sng"/>
            <a:t>Tässä</a:t>
          </a:r>
          <a:r>
            <a:rPr lang="fi-FI" sz="1800" u="sng" baseline="0"/>
            <a:t> Excel tiedostossa on toteutettu seuraavat klassiset salaukset </a:t>
          </a:r>
        </a:p>
        <a:p>
          <a:r>
            <a:rPr lang="fi-FI" sz="1800" u="sng" baseline="0"/>
            <a:t>käyttäen seuraavia Excelin funktioita:</a:t>
          </a:r>
        </a:p>
        <a:p>
          <a:endParaRPr lang="fi-FI" sz="1800" baseline="0"/>
        </a:p>
        <a:p>
          <a:r>
            <a:rPr lang="fi-FI" sz="1800" b="1" baseline="0"/>
            <a:t>CODE</a:t>
          </a:r>
          <a:r>
            <a:rPr lang="fi-FI" sz="1800" baseline="0"/>
            <a:t>   antaa merkin ASCII koodin  </a:t>
          </a:r>
          <a:r>
            <a:rPr lang="fi-FI" sz="1800" baseline="0">
              <a:solidFill>
                <a:srgbClr val="C00000"/>
              </a:solidFill>
            </a:rPr>
            <a:t>(suom. Excel: KOODI)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800" b="1" baseline="0"/>
            <a:t>CHAR</a:t>
          </a:r>
          <a:r>
            <a:rPr lang="fi-FI" sz="1800" baseline="0"/>
            <a:t>  antaa ASCII koodia vastaavan merkin   </a:t>
          </a:r>
          <a:r>
            <a:rPr lang="fi-FI" sz="16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(suom. Excel: MERKKI)</a:t>
          </a:r>
          <a:endParaRPr lang="fi-FI" sz="2800">
            <a:solidFill>
              <a:srgbClr val="C00000"/>
            </a:solidFill>
            <a:effectLst/>
          </a:endParaRPr>
        </a:p>
        <a:p>
          <a:endParaRPr lang="fi-FI" sz="18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800" b="1" baseline="0"/>
            <a:t>MOD</a:t>
          </a:r>
          <a:r>
            <a:rPr lang="fi-FI" sz="1800" baseline="0"/>
            <a:t>   laskee jakojäännöksen mod(a,b)  </a:t>
          </a:r>
          <a:r>
            <a:rPr lang="fi-FI" sz="18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(suom. Excel: JAKOJ)</a:t>
          </a:r>
          <a:endParaRPr lang="fi-FI" sz="3200">
            <a:solidFill>
              <a:srgbClr val="C00000"/>
            </a:solidFill>
            <a:effectLst/>
          </a:endParaRPr>
        </a:p>
        <a:p>
          <a:r>
            <a:rPr lang="fi-FI" sz="1800"/>
            <a:t>Toteutetut salaukset ovat Caesar, Affiini, Vigenere, OneTimePad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</xdr:colOff>
      <xdr:row>24</xdr:row>
      <xdr:rowOff>31749</xdr:rowOff>
    </xdr:from>
    <xdr:to>
      <xdr:col>7</xdr:col>
      <xdr:colOff>52387</xdr:colOff>
      <xdr:row>31</xdr:row>
      <xdr:rowOff>174625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17512" y="4578349"/>
          <a:ext cx="3933825" cy="14319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800">
              <a:solidFill>
                <a:srgbClr val="002060"/>
              </a:solidFill>
            </a:rPr>
            <a:t>Luvun  5  käänteisluku</a:t>
          </a:r>
          <a:r>
            <a:rPr lang="fi-FI" sz="1800" baseline="0">
              <a:solidFill>
                <a:srgbClr val="002060"/>
              </a:solidFill>
            </a:rPr>
            <a:t> mod 26</a:t>
          </a:r>
        </a:p>
        <a:p>
          <a:r>
            <a:rPr lang="fi-FI" sz="1800" baseline="0">
              <a:solidFill>
                <a:srgbClr val="002060"/>
              </a:solidFill>
            </a:rPr>
            <a:t>on yhtälön 5*x = 1 mod 26 ratkaisu </a:t>
          </a:r>
        </a:p>
        <a:p>
          <a:endParaRPr lang="fi-FI" sz="1800" baseline="0">
            <a:solidFill>
              <a:srgbClr val="002060"/>
            </a:solidFill>
          </a:endParaRPr>
        </a:p>
        <a:p>
          <a:r>
            <a:rPr lang="fi-FI" sz="1400" b="1">
              <a:solidFill>
                <a:srgbClr val="002060"/>
              </a:solidFill>
            </a:rPr>
            <a:t>WolframAlpha:</a:t>
          </a:r>
          <a:r>
            <a:rPr lang="fi-FI" sz="1400" b="1" baseline="0">
              <a:solidFill>
                <a:srgbClr val="002060"/>
              </a:solidFill>
            </a:rPr>
            <a:t>   5^-1 mod 26  antaa 21</a:t>
          </a:r>
        </a:p>
        <a:p>
          <a:r>
            <a:rPr lang="fi-FI" sz="1400" b="1" baseline="0">
              <a:solidFill>
                <a:srgbClr val="7030A0"/>
              </a:solidFill>
            </a:rPr>
            <a:t>(ExtendedGCD - algoritmi)</a:t>
          </a:r>
          <a:endParaRPr lang="fi-FI" sz="1200" b="1">
            <a:solidFill>
              <a:srgbClr val="7030A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24</xdr:row>
      <xdr:rowOff>158754</xdr:rowOff>
    </xdr:from>
    <xdr:to>
      <xdr:col>8</xdr:col>
      <xdr:colOff>93769</xdr:colOff>
      <xdr:row>39</xdr:row>
      <xdr:rowOff>31752</xdr:rowOff>
    </xdr:to>
    <xdr:pic>
      <xdr:nvPicPr>
        <xdr:cNvPr id="2" name="Kuva 1">
          <a:extLst>
            <a:ext uri="{FF2B5EF4-FFF2-40B4-BE49-F238E27FC236}">
              <a16:creationId xmlns:a16="http://schemas.microsoft.com/office/drawing/2014/main" id="{25CB3D1E-5C14-453A-BF95-82C16DF0B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464" y="4413254"/>
          <a:ext cx="2511305" cy="2662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DC5A-7196-4EF0-94E2-F5756D894617}">
  <dimension ref="B1:AX30"/>
  <sheetViews>
    <sheetView zoomScale="110" zoomScaleNormal="110" workbookViewId="0">
      <selection activeCell="V8" sqref="V8"/>
    </sheetView>
  </sheetViews>
  <sheetFormatPr defaultRowHeight="14.5" x14ac:dyDescent="0.35"/>
  <cols>
    <col min="2" max="2" width="18.453125" customWidth="1"/>
    <col min="3" max="10" width="4.26953125" customWidth="1"/>
    <col min="11" max="11" width="2.7265625" customWidth="1"/>
    <col min="12" max="22" width="3.1796875" customWidth="1"/>
    <col min="23" max="23" width="3.7265625" customWidth="1"/>
    <col min="24" max="24" width="3.54296875" customWidth="1"/>
  </cols>
  <sheetData>
    <row r="1" spans="2:50" ht="18.5" x14ac:dyDescent="0.45">
      <c r="B1" s="8" t="s">
        <v>42</v>
      </c>
      <c r="AP1" t="s">
        <v>59</v>
      </c>
      <c r="AQ1" t="s">
        <v>72</v>
      </c>
    </row>
    <row r="2" spans="2:50" x14ac:dyDescent="0.35">
      <c r="O2" t="s">
        <v>99</v>
      </c>
      <c r="U2" t="s">
        <v>100</v>
      </c>
      <c r="AP2" s="11" t="s">
        <v>9</v>
      </c>
      <c r="AQ2" s="12">
        <v>0</v>
      </c>
      <c r="AR2" s="11" t="s">
        <v>95</v>
      </c>
      <c r="AS2" s="11">
        <v>0</v>
      </c>
      <c r="AT2" s="11" t="s">
        <v>9</v>
      </c>
      <c r="AV2" s="11" t="s">
        <v>13</v>
      </c>
      <c r="AW2" s="11">
        <v>0</v>
      </c>
      <c r="AX2" s="11" t="s">
        <v>9</v>
      </c>
    </row>
    <row r="3" spans="2:50" ht="15.5" x14ac:dyDescent="0.35">
      <c r="B3" s="43" t="s">
        <v>87</v>
      </c>
      <c r="AH3" t="str">
        <f>VLOOKUP(AG4,AP2:AR30,3)</f>
        <v>V</v>
      </c>
      <c r="AP3" s="11" t="s">
        <v>43</v>
      </c>
      <c r="AQ3" s="12">
        <f>+AQ2+1</f>
        <v>1</v>
      </c>
      <c r="AR3" s="11" t="s">
        <v>124</v>
      </c>
      <c r="AS3" s="11">
        <v>2</v>
      </c>
      <c r="AT3" s="11" t="s">
        <v>43</v>
      </c>
      <c r="AV3" s="11" t="s">
        <v>45</v>
      </c>
      <c r="AW3" s="11">
        <v>2</v>
      </c>
      <c r="AX3" s="11" t="s">
        <v>43</v>
      </c>
    </row>
    <row r="4" spans="2:50" x14ac:dyDescent="0.35">
      <c r="AG4" t="s">
        <v>9</v>
      </c>
      <c r="AP4" s="11" t="s">
        <v>27</v>
      </c>
      <c r="AQ4" s="12">
        <f t="shared" ref="AQ4:AQ30" si="0">+AQ3+1</f>
        <v>2</v>
      </c>
      <c r="AR4" s="11" t="s">
        <v>119</v>
      </c>
      <c r="AS4" s="11">
        <v>3</v>
      </c>
      <c r="AT4" s="11" t="s">
        <v>27</v>
      </c>
      <c r="AV4" s="11" t="s">
        <v>46</v>
      </c>
      <c r="AW4" s="11">
        <v>3</v>
      </c>
      <c r="AX4" s="11" t="s">
        <v>27</v>
      </c>
    </row>
    <row r="5" spans="2:50" x14ac:dyDescent="0.35">
      <c r="B5" s="19" t="s">
        <v>0</v>
      </c>
      <c r="C5" s="31" t="s">
        <v>9</v>
      </c>
      <c r="D5" s="31" t="s">
        <v>12</v>
      </c>
      <c r="E5" s="31" t="s">
        <v>13</v>
      </c>
      <c r="F5" s="31" t="s">
        <v>9</v>
      </c>
      <c r="G5" s="31" t="s">
        <v>8</v>
      </c>
      <c r="H5" s="31" t="s">
        <v>30</v>
      </c>
      <c r="I5" s="49" t="s">
        <v>92</v>
      </c>
      <c r="J5" s="49" t="s">
        <v>9</v>
      </c>
      <c r="K5" s="50" t="s">
        <v>46</v>
      </c>
      <c r="L5" s="50" t="s">
        <v>92</v>
      </c>
      <c r="M5" s="50" t="s">
        <v>19</v>
      </c>
      <c r="AP5" s="11" t="s">
        <v>19</v>
      </c>
      <c r="AQ5" s="12">
        <f t="shared" si="0"/>
        <v>3</v>
      </c>
      <c r="AR5" s="11" t="s">
        <v>120</v>
      </c>
      <c r="AS5" s="11">
        <v>4</v>
      </c>
      <c r="AT5" s="11" t="s">
        <v>19</v>
      </c>
      <c r="AV5" s="11" t="s">
        <v>21</v>
      </c>
      <c r="AW5" s="11">
        <v>4</v>
      </c>
      <c r="AX5" s="11" t="s">
        <v>19</v>
      </c>
    </row>
    <row r="6" spans="2:50" x14ac:dyDescent="0.35">
      <c r="B6" s="19" t="s">
        <v>1</v>
      </c>
      <c r="C6" s="30" t="str">
        <f>VLOOKUP(C5,$AP$2:$AR$30,3)</f>
        <v>V</v>
      </c>
      <c r="D6" s="30" t="str">
        <f t="shared" ref="D6:H6" si="1">VLOOKUP(D5,$AP$2:$AR$30,3)</f>
        <v>D</v>
      </c>
      <c r="E6" s="30" t="str">
        <f t="shared" si="1"/>
        <v>I</v>
      </c>
      <c r="F6" s="30" t="str">
        <f t="shared" si="1"/>
        <v>V</v>
      </c>
      <c r="G6" s="30" t="str">
        <f t="shared" si="1"/>
        <v>H</v>
      </c>
      <c r="H6" s="30" t="str">
        <f t="shared" si="1"/>
        <v>F</v>
      </c>
      <c r="I6" s="51">
        <f t="shared" ref="I6:M6" si="2">VLOOKUP(I5,$AP$2:$AQ$31,2)</f>
        <v>27</v>
      </c>
      <c r="J6" s="51">
        <f t="shared" si="2"/>
        <v>0</v>
      </c>
      <c r="K6" s="51">
        <f t="shared" si="2"/>
        <v>23</v>
      </c>
      <c r="L6" s="51">
        <f t="shared" si="2"/>
        <v>27</v>
      </c>
      <c r="M6" s="51">
        <f t="shared" si="2"/>
        <v>3</v>
      </c>
      <c r="AP6" s="11" t="s">
        <v>32</v>
      </c>
      <c r="AQ6" s="12">
        <f t="shared" si="0"/>
        <v>4</v>
      </c>
      <c r="AR6" s="11" t="s">
        <v>121</v>
      </c>
      <c r="AS6" s="11">
        <v>5</v>
      </c>
      <c r="AT6" s="11" t="s">
        <v>32</v>
      </c>
      <c r="AV6" s="11" t="s">
        <v>29</v>
      </c>
      <c r="AW6" s="11">
        <v>5</v>
      </c>
      <c r="AX6" s="11" t="s">
        <v>32</v>
      </c>
    </row>
    <row r="7" spans="2:50" x14ac:dyDescent="0.35">
      <c r="I7" s="48"/>
      <c r="J7" s="48"/>
      <c r="K7" s="48"/>
      <c r="L7" s="48"/>
      <c r="M7" s="48"/>
      <c r="AP7" s="11" t="s">
        <v>24</v>
      </c>
      <c r="AQ7" s="12">
        <f t="shared" si="0"/>
        <v>5</v>
      </c>
      <c r="AR7" s="11" t="s">
        <v>125</v>
      </c>
      <c r="AS7" s="11">
        <v>6</v>
      </c>
      <c r="AT7" s="11" t="s">
        <v>24</v>
      </c>
      <c r="AV7" s="11" t="s">
        <v>91</v>
      </c>
      <c r="AW7" s="11">
        <v>6</v>
      </c>
      <c r="AX7" s="11" t="s">
        <v>24</v>
      </c>
    </row>
    <row r="8" spans="2:50" x14ac:dyDescent="0.35">
      <c r="B8" s="19" t="s">
        <v>0</v>
      </c>
      <c r="C8" s="52" t="s">
        <v>13</v>
      </c>
      <c r="D8" s="52" t="s">
        <v>19</v>
      </c>
      <c r="E8" s="52" t="s">
        <v>28</v>
      </c>
      <c r="F8" s="52" t="s">
        <v>13</v>
      </c>
      <c r="G8" s="52" t="s">
        <v>22</v>
      </c>
      <c r="H8" s="52" t="s">
        <v>24</v>
      </c>
      <c r="I8" s="46">
        <f t="shared" ref="I8:M8" si="3">MOD(I6+$C$7,29)</f>
        <v>27</v>
      </c>
      <c r="J8" s="46">
        <f t="shared" si="3"/>
        <v>0</v>
      </c>
      <c r="K8" s="46">
        <f t="shared" si="3"/>
        <v>23</v>
      </c>
      <c r="L8" s="46">
        <f t="shared" si="3"/>
        <v>27</v>
      </c>
      <c r="M8" s="46">
        <f t="shared" si="3"/>
        <v>3</v>
      </c>
      <c r="AP8" s="11" t="s">
        <v>44</v>
      </c>
      <c r="AQ8" s="12">
        <f t="shared" si="0"/>
        <v>6</v>
      </c>
      <c r="AR8" s="11" t="s">
        <v>122</v>
      </c>
      <c r="AS8" s="11">
        <v>7</v>
      </c>
      <c r="AT8" s="11" t="s">
        <v>44</v>
      </c>
      <c r="AV8" s="11" t="s">
        <v>92</v>
      </c>
      <c r="AW8" s="11">
        <v>7</v>
      </c>
      <c r="AX8" s="11" t="s">
        <v>44</v>
      </c>
    </row>
    <row r="9" spans="2:50" x14ac:dyDescent="0.35">
      <c r="B9" s="19" t="s">
        <v>1</v>
      </c>
      <c r="C9" s="30" t="str">
        <f>VLOOKUP(C8,$AV$2:$AX$30,3)</f>
        <v>ö</v>
      </c>
      <c r="D9" s="30" t="e">
        <f t="shared" ref="D9:H9" si="4">VLOOKUP(D8,$AV$2:$AX$30,3)</f>
        <v>#N/A</v>
      </c>
      <c r="E9" s="30" t="str">
        <f t="shared" si="4"/>
        <v>x</v>
      </c>
      <c r="F9" s="30" t="str">
        <f t="shared" si="4"/>
        <v>ö</v>
      </c>
      <c r="G9" s="30" t="e">
        <f t="shared" si="4"/>
        <v>#N/A</v>
      </c>
      <c r="H9" s="30" t="e">
        <f t="shared" si="4"/>
        <v>#N/A</v>
      </c>
      <c r="I9" s="46" t="str">
        <f t="shared" ref="I9:M9" si="5">VLOOKUP(I8,$AQ$2:$AR$31,2)</f>
        <v>Q</v>
      </c>
      <c r="J9" s="46" t="str">
        <f t="shared" si="5"/>
        <v>V</v>
      </c>
      <c r="K9" s="46" t="str">
        <f t="shared" si="5"/>
        <v>L</v>
      </c>
      <c r="L9" s="46" t="str">
        <f t="shared" si="5"/>
        <v>Q</v>
      </c>
      <c r="M9" s="46" t="str">
        <f t="shared" si="5"/>
        <v>Y</v>
      </c>
      <c r="AP9" s="11" t="s">
        <v>22</v>
      </c>
      <c r="AQ9" s="12">
        <f t="shared" si="0"/>
        <v>7</v>
      </c>
      <c r="AR9" s="11" t="s">
        <v>123</v>
      </c>
      <c r="AS9" s="11">
        <v>8</v>
      </c>
      <c r="AT9" s="11" t="s">
        <v>22</v>
      </c>
      <c r="AV9" s="11" t="s">
        <v>93</v>
      </c>
      <c r="AW9" s="11">
        <v>8</v>
      </c>
      <c r="AX9" s="11" t="s">
        <v>22</v>
      </c>
    </row>
    <row r="10" spans="2:50" x14ac:dyDescent="0.35">
      <c r="AP10" s="11" t="s">
        <v>11</v>
      </c>
      <c r="AQ10" s="12">
        <f t="shared" si="0"/>
        <v>8</v>
      </c>
      <c r="AR10" s="11" t="s">
        <v>101</v>
      </c>
      <c r="AS10" s="11">
        <v>9</v>
      </c>
      <c r="AT10" s="11" t="s">
        <v>11</v>
      </c>
      <c r="AV10" s="11" t="s">
        <v>32</v>
      </c>
      <c r="AW10" s="11">
        <v>9</v>
      </c>
      <c r="AX10" s="11" t="s">
        <v>11</v>
      </c>
    </row>
    <row r="11" spans="2:50" x14ac:dyDescent="0.35">
      <c r="AP11" s="11" t="s">
        <v>20</v>
      </c>
      <c r="AQ11" s="12">
        <f t="shared" si="0"/>
        <v>9</v>
      </c>
      <c r="AR11" s="11" t="s">
        <v>102</v>
      </c>
      <c r="AS11" s="11">
        <v>10</v>
      </c>
      <c r="AT11" s="11" t="s">
        <v>20</v>
      </c>
      <c r="AV11" s="11" t="s">
        <v>7</v>
      </c>
      <c r="AW11" s="11">
        <v>10</v>
      </c>
      <c r="AX11" s="11" t="s">
        <v>20</v>
      </c>
    </row>
    <row r="12" spans="2:50" x14ac:dyDescent="0.35">
      <c r="AP12" s="11" t="s">
        <v>6</v>
      </c>
      <c r="AQ12" s="12">
        <f t="shared" si="0"/>
        <v>10</v>
      </c>
      <c r="AR12" s="11" t="s">
        <v>103</v>
      </c>
      <c r="AS12" s="11">
        <v>11</v>
      </c>
      <c r="AT12" s="11" t="s">
        <v>6</v>
      </c>
      <c r="AV12" s="11" t="s">
        <v>8</v>
      </c>
      <c r="AW12" s="11">
        <v>11</v>
      </c>
      <c r="AX12" s="11" t="s">
        <v>6</v>
      </c>
    </row>
    <row r="13" spans="2:50" ht="18.5" x14ac:dyDescent="0.45">
      <c r="B13" s="8" t="s">
        <v>41</v>
      </c>
      <c r="AP13" s="11" t="s">
        <v>28</v>
      </c>
      <c r="AQ13" s="12">
        <f t="shared" si="0"/>
        <v>11</v>
      </c>
      <c r="AR13" s="11" t="s">
        <v>104</v>
      </c>
      <c r="AS13" s="11">
        <v>12</v>
      </c>
      <c r="AT13" s="11" t="s">
        <v>28</v>
      </c>
      <c r="AV13" s="11" t="s">
        <v>30</v>
      </c>
      <c r="AW13" s="11">
        <v>12</v>
      </c>
      <c r="AX13" s="11" t="s">
        <v>28</v>
      </c>
    </row>
    <row r="14" spans="2:50" x14ac:dyDescent="0.35">
      <c r="AP14" s="11" t="s">
        <v>10</v>
      </c>
      <c r="AQ14" s="12">
        <f t="shared" si="0"/>
        <v>12</v>
      </c>
      <c r="AR14" s="11" t="s">
        <v>96</v>
      </c>
      <c r="AS14" s="11">
        <v>13</v>
      </c>
      <c r="AT14" s="11" t="s">
        <v>10</v>
      </c>
      <c r="AV14" s="11" t="s">
        <v>5</v>
      </c>
      <c r="AW14" s="11">
        <v>13</v>
      </c>
      <c r="AX14" s="11" t="s">
        <v>10</v>
      </c>
    </row>
    <row r="15" spans="2:50" x14ac:dyDescent="0.35">
      <c r="B15" s="18" t="s">
        <v>4</v>
      </c>
      <c r="C15" s="29" t="s">
        <v>13</v>
      </c>
      <c r="D15" s="29" t="s">
        <v>5</v>
      </c>
      <c r="E15" s="29" t="s">
        <v>28</v>
      </c>
      <c r="F15" s="29" t="s">
        <v>7</v>
      </c>
      <c r="G15" s="29" t="s">
        <v>5</v>
      </c>
      <c r="H15" s="29" t="s">
        <v>32</v>
      </c>
      <c r="I15" s="29" t="s">
        <v>10</v>
      </c>
      <c r="J15" s="29" t="s">
        <v>12</v>
      </c>
      <c r="K15" s="45" t="s">
        <v>32</v>
      </c>
      <c r="L15" s="29" t="s">
        <v>44</v>
      </c>
      <c r="M15" s="29" t="s">
        <v>32</v>
      </c>
      <c r="N15" s="29" t="s">
        <v>11</v>
      </c>
      <c r="O15" s="29" t="s">
        <v>30</v>
      </c>
      <c r="P15" s="29" t="s">
        <v>5</v>
      </c>
      <c r="Q15" s="29" t="s">
        <v>31</v>
      </c>
      <c r="R15" s="29" t="s">
        <v>23</v>
      </c>
      <c r="S15" s="29" t="s">
        <v>30</v>
      </c>
      <c r="T15" s="29" t="s">
        <v>32</v>
      </c>
      <c r="U15" s="29" t="s">
        <v>27</v>
      </c>
      <c r="V15" s="29" t="s">
        <v>12</v>
      </c>
      <c r="W15" s="29" t="s">
        <v>32</v>
      </c>
      <c r="X15" s="29" t="s">
        <v>5</v>
      </c>
      <c r="AP15" s="11" t="s">
        <v>7</v>
      </c>
      <c r="AQ15" s="12">
        <f t="shared" si="0"/>
        <v>13</v>
      </c>
      <c r="AR15" s="11" t="s">
        <v>105</v>
      </c>
      <c r="AS15" s="11">
        <v>14</v>
      </c>
      <c r="AT15" s="11" t="s">
        <v>7</v>
      </c>
      <c r="AV15" s="11" t="s">
        <v>9</v>
      </c>
      <c r="AW15" s="11">
        <v>14</v>
      </c>
      <c r="AX15" s="11" t="s">
        <v>7</v>
      </c>
    </row>
    <row r="16" spans="2:50" x14ac:dyDescent="0.35">
      <c r="B16" s="18" t="s">
        <v>3</v>
      </c>
      <c r="C16" s="15">
        <f>CODE(C15)-97</f>
        <v>21</v>
      </c>
      <c r="D16" s="15">
        <f t="shared" ref="D16:X16" si="6">CODE(D15)-97</f>
        <v>19</v>
      </c>
      <c r="E16" s="15">
        <f t="shared" si="6"/>
        <v>11</v>
      </c>
      <c r="F16" s="15">
        <f t="shared" si="6"/>
        <v>13</v>
      </c>
      <c r="G16" s="15">
        <f t="shared" si="6"/>
        <v>19</v>
      </c>
      <c r="H16" s="15">
        <f t="shared" si="6"/>
        <v>4</v>
      </c>
      <c r="I16" s="15">
        <f t="shared" si="6"/>
        <v>12</v>
      </c>
      <c r="J16" s="15">
        <f t="shared" si="6"/>
        <v>17</v>
      </c>
      <c r="K16" s="46">
        <f t="shared" si="6"/>
        <v>4</v>
      </c>
      <c r="L16" s="15">
        <f t="shared" si="6"/>
        <v>6</v>
      </c>
      <c r="M16" s="15">
        <f t="shared" si="6"/>
        <v>4</v>
      </c>
      <c r="N16" s="15">
        <f t="shared" si="6"/>
        <v>8</v>
      </c>
      <c r="O16" s="15">
        <f t="shared" si="6"/>
        <v>18</v>
      </c>
      <c r="P16" s="15">
        <f t="shared" si="6"/>
        <v>19</v>
      </c>
      <c r="Q16" s="15">
        <f t="shared" si="6"/>
        <v>14</v>
      </c>
      <c r="R16" s="15">
        <f t="shared" si="6"/>
        <v>15</v>
      </c>
      <c r="S16" s="15">
        <f t="shared" si="6"/>
        <v>18</v>
      </c>
      <c r="T16" s="15">
        <f t="shared" si="6"/>
        <v>4</v>
      </c>
      <c r="U16" s="15">
        <f t="shared" si="6"/>
        <v>2</v>
      </c>
      <c r="V16" s="15">
        <f t="shared" si="6"/>
        <v>17</v>
      </c>
      <c r="W16" s="15">
        <f t="shared" si="6"/>
        <v>4</v>
      </c>
      <c r="X16" s="15">
        <f t="shared" si="6"/>
        <v>19</v>
      </c>
      <c r="AP16" s="11" t="s">
        <v>31</v>
      </c>
      <c r="AQ16" s="12">
        <f t="shared" si="0"/>
        <v>14</v>
      </c>
      <c r="AR16" s="11" t="s">
        <v>106</v>
      </c>
      <c r="AS16" s="11">
        <v>15</v>
      </c>
      <c r="AT16" s="11" t="s">
        <v>31</v>
      </c>
      <c r="AV16" s="11" t="s">
        <v>20</v>
      </c>
      <c r="AW16" s="11">
        <v>15</v>
      </c>
      <c r="AX16" s="11" t="s">
        <v>31</v>
      </c>
    </row>
    <row r="17" spans="2:50" x14ac:dyDescent="0.35">
      <c r="B17" s="2" t="s">
        <v>94</v>
      </c>
      <c r="C17" s="28">
        <v>7</v>
      </c>
      <c r="AP17" s="11" t="s">
        <v>23</v>
      </c>
      <c r="AQ17" s="12">
        <f t="shared" si="0"/>
        <v>15</v>
      </c>
      <c r="AR17" s="11" t="s">
        <v>107</v>
      </c>
      <c r="AS17" s="11">
        <v>16</v>
      </c>
      <c r="AT17" s="11" t="s">
        <v>23</v>
      </c>
      <c r="AV17" s="11" t="s">
        <v>43</v>
      </c>
      <c r="AW17" s="11">
        <v>16</v>
      </c>
      <c r="AX17" s="11" t="s">
        <v>23</v>
      </c>
    </row>
    <row r="18" spans="2:50" x14ac:dyDescent="0.35">
      <c r="B18" s="19" t="s">
        <v>39</v>
      </c>
      <c r="C18" s="30">
        <f t="shared" ref="C18:X18" si="7">MOD(C16+$C$17,26)</f>
        <v>2</v>
      </c>
      <c r="D18" s="30">
        <f t="shared" si="7"/>
        <v>0</v>
      </c>
      <c r="E18" s="30">
        <f t="shared" si="7"/>
        <v>18</v>
      </c>
      <c r="F18" s="30">
        <f t="shared" si="7"/>
        <v>20</v>
      </c>
      <c r="G18" s="30">
        <f t="shared" si="7"/>
        <v>0</v>
      </c>
      <c r="H18" s="30">
        <f t="shared" si="7"/>
        <v>11</v>
      </c>
      <c r="I18" s="30">
        <f t="shared" si="7"/>
        <v>19</v>
      </c>
      <c r="J18" s="30">
        <f t="shared" si="7"/>
        <v>24</v>
      </c>
      <c r="K18" s="30">
        <f t="shared" si="7"/>
        <v>11</v>
      </c>
      <c r="L18" s="22">
        <f t="shared" si="7"/>
        <v>13</v>
      </c>
      <c r="M18" s="22">
        <f t="shared" si="7"/>
        <v>11</v>
      </c>
      <c r="N18" s="22">
        <f t="shared" si="7"/>
        <v>15</v>
      </c>
      <c r="O18" s="22">
        <f t="shared" si="7"/>
        <v>25</v>
      </c>
      <c r="P18" s="22">
        <f t="shared" si="7"/>
        <v>0</v>
      </c>
      <c r="Q18" s="22">
        <f t="shared" si="7"/>
        <v>21</v>
      </c>
      <c r="R18" s="22">
        <f t="shared" si="7"/>
        <v>22</v>
      </c>
      <c r="S18" s="22">
        <f t="shared" si="7"/>
        <v>25</v>
      </c>
      <c r="T18" s="22">
        <f t="shared" si="7"/>
        <v>11</v>
      </c>
      <c r="U18" s="22">
        <f t="shared" si="7"/>
        <v>9</v>
      </c>
      <c r="V18" s="22">
        <f t="shared" si="7"/>
        <v>24</v>
      </c>
      <c r="W18" s="22">
        <f t="shared" si="7"/>
        <v>11</v>
      </c>
      <c r="X18" s="22">
        <f t="shared" si="7"/>
        <v>0</v>
      </c>
      <c r="AP18" s="11" t="s">
        <v>35</v>
      </c>
      <c r="AQ18" s="12">
        <f t="shared" si="0"/>
        <v>16</v>
      </c>
      <c r="AR18" s="11" t="s">
        <v>108</v>
      </c>
      <c r="AS18" s="11">
        <v>17</v>
      </c>
      <c r="AT18" s="11" t="s">
        <v>35</v>
      </c>
      <c r="AV18" s="11" t="s">
        <v>27</v>
      </c>
      <c r="AW18" s="11">
        <v>17</v>
      </c>
      <c r="AX18" s="11" t="s">
        <v>35</v>
      </c>
    </row>
    <row r="19" spans="2:50" x14ac:dyDescent="0.35">
      <c r="B19" s="19" t="s">
        <v>40</v>
      </c>
      <c r="C19" s="30" t="str">
        <f>CHAR(C18+97)</f>
        <v>c</v>
      </c>
      <c r="D19" s="30" t="str">
        <f t="shared" ref="D19:X19" si="8">CHAR(D18+97)</f>
        <v>a</v>
      </c>
      <c r="E19" s="30" t="str">
        <f t="shared" si="8"/>
        <v>s</v>
      </c>
      <c r="F19" s="30" t="str">
        <f t="shared" si="8"/>
        <v>u</v>
      </c>
      <c r="G19" s="30" t="str">
        <f t="shared" si="8"/>
        <v>a</v>
      </c>
      <c r="H19" s="30" t="str">
        <f t="shared" si="8"/>
        <v>l</v>
      </c>
      <c r="I19" s="30" t="str">
        <f t="shared" si="8"/>
        <v>t</v>
      </c>
      <c r="J19" s="30" t="str">
        <f t="shared" si="8"/>
        <v>y</v>
      </c>
      <c r="K19" s="30" t="str">
        <f t="shared" si="8"/>
        <v>l</v>
      </c>
      <c r="L19" s="22" t="str">
        <f t="shared" si="8"/>
        <v>n</v>
      </c>
      <c r="M19" s="22" t="str">
        <f t="shared" si="8"/>
        <v>l</v>
      </c>
      <c r="N19" s="22" t="str">
        <f t="shared" si="8"/>
        <v>p</v>
      </c>
      <c r="O19" s="22" t="str">
        <f t="shared" si="8"/>
        <v>z</v>
      </c>
      <c r="P19" s="22" t="str">
        <f t="shared" si="8"/>
        <v>a</v>
      </c>
      <c r="Q19" s="22" t="str">
        <f t="shared" si="8"/>
        <v>v</v>
      </c>
      <c r="R19" s="22" t="str">
        <f t="shared" si="8"/>
        <v>w</v>
      </c>
      <c r="S19" s="22" t="str">
        <f t="shared" si="8"/>
        <v>z</v>
      </c>
      <c r="T19" s="22" t="str">
        <f t="shared" si="8"/>
        <v>l</v>
      </c>
      <c r="U19" s="22" t="str">
        <f t="shared" si="8"/>
        <v>j</v>
      </c>
      <c r="V19" s="22" t="str">
        <f t="shared" si="8"/>
        <v>y</v>
      </c>
      <c r="W19" s="22" t="str">
        <f t="shared" si="8"/>
        <v>l</v>
      </c>
      <c r="X19" s="22" t="str">
        <f t="shared" si="8"/>
        <v>a</v>
      </c>
      <c r="AP19" s="11" t="s">
        <v>12</v>
      </c>
      <c r="AQ19" s="12">
        <f t="shared" si="0"/>
        <v>17</v>
      </c>
      <c r="AR19" s="11" t="s">
        <v>109</v>
      </c>
      <c r="AS19" s="11">
        <v>18</v>
      </c>
      <c r="AT19" s="11" t="s">
        <v>12</v>
      </c>
      <c r="AV19" s="11" t="s">
        <v>19</v>
      </c>
      <c r="AW19" s="11">
        <v>18</v>
      </c>
      <c r="AX19" s="11" t="s">
        <v>12</v>
      </c>
    </row>
    <row r="20" spans="2:50" x14ac:dyDescent="0.35">
      <c r="AP20" s="11" t="s">
        <v>30</v>
      </c>
      <c r="AQ20" s="12">
        <f t="shared" si="0"/>
        <v>18</v>
      </c>
      <c r="AR20" s="11" t="s">
        <v>110</v>
      </c>
      <c r="AS20" s="11">
        <v>19</v>
      </c>
      <c r="AT20" s="11" t="s">
        <v>30</v>
      </c>
      <c r="AV20" s="11" t="s">
        <v>24</v>
      </c>
      <c r="AW20" s="11">
        <v>19</v>
      </c>
      <c r="AX20" s="11" t="s">
        <v>30</v>
      </c>
    </row>
    <row r="21" spans="2:50" x14ac:dyDescent="0.35">
      <c r="C21">
        <f>26-19</f>
        <v>7</v>
      </c>
      <c r="AP21" s="11" t="s">
        <v>5</v>
      </c>
      <c r="AQ21" s="12">
        <f t="shared" si="0"/>
        <v>19</v>
      </c>
      <c r="AR21" s="11" t="s">
        <v>111</v>
      </c>
      <c r="AS21" s="11">
        <v>20</v>
      </c>
      <c r="AT21" s="11" t="s">
        <v>5</v>
      </c>
      <c r="AV21" s="11" t="s">
        <v>44</v>
      </c>
      <c r="AW21" s="11">
        <v>20</v>
      </c>
      <c r="AX21" s="11" t="s">
        <v>5</v>
      </c>
    </row>
    <row r="22" spans="2:50" x14ac:dyDescent="0.35">
      <c r="AP22" s="11" t="s">
        <v>8</v>
      </c>
      <c r="AQ22" s="12">
        <f t="shared" si="0"/>
        <v>20</v>
      </c>
      <c r="AR22" s="11" t="s">
        <v>112</v>
      </c>
      <c r="AS22" s="11">
        <v>21</v>
      </c>
      <c r="AT22" s="11" t="s">
        <v>8</v>
      </c>
      <c r="AV22" s="11" t="s">
        <v>22</v>
      </c>
      <c r="AW22" s="11">
        <v>21</v>
      </c>
      <c r="AX22" s="11" t="s">
        <v>8</v>
      </c>
    </row>
    <row r="23" spans="2:50" x14ac:dyDescent="0.35">
      <c r="AP23" s="11" t="s">
        <v>13</v>
      </c>
      <c r="AQ23" s="12">
        <f t="shared" si="0"/>
        <v>21</v>
      </c>
      <c r="AR23" s="11" t="s">
        <v>113</v>
      </c>
      <c r="AS23" s="11">
        <v>22</v>
      </c>
      <c r="AT23" s="11" t="s">
        <v>13</v>
      </c>
      <c r="AV23" s="11" t="s">
        <v>11</v>
      </c>
      <c r="AW23" s="11">
        <v>22</v>
      </c>
      <c r="AX23" s="11" t="s">
        <v>13</v>
      </c>
    </row>
    <row r="24" spans="2:50" x14ac:dyDescent="0.35">
      <c r="AP24" s="11" t="s">
        <v>45</v>
      </c>
      <c r="AQ24" s="12">
        <f t="shared" si="0"/>
        <v>22</v>
      </c>
      <c r="AR24" s="11" t="s">
        <v>114</v>
      </c>
      <c r="AS24" s="11">
        <v>23</v>
      </c>
      <c r="AT24" s="11" t="s">
        <v>45</v>
      </c>
      <c r="AV24" s="11" t="s">
        <v>6</v>
      </c>
      <c r="AW24" s="11">
        <v>23</v>
      </c>
      <c r="AX24" s="11" t="s">
        <v>45</v>
      </c>
    </row>
    <row r="25" spans="2:50" x14ac:dyDescent="0.35">
      <c r="AP25" s="11" t="s">
        <v>46</v>
      </c>
      <c r="AQ25" s="12">
        <f t="shared" si="0"/>
        <v>23</v>
      </c>
      <c r="AR25" s="11" t="s">
        <v>97</v>
      </c>
      <c r="AS25" s="11">
        <v>24</v>
      </c>
      <c r="AT25" s="11" t="s">
        <v>46</v>
      </c>
      <c r="AV25" s="11" t="s">
        <v>28</v>
      </c>
      <c r="AW25" s="11">
        <v>24</v>
      </c>
      <c r="AX25" s="11" t="s">
        <v>46</v>
      </c>
    </row>
    <row r="26" spans="2:50" x14ac:dyDescent="0.35">
      <c r="AP26" s="11" t="s">
        <v>21</v>
      </c>
      <c r="AQ26" s="12">
        <f t="shared" si="0"/>
        <v>24</v>
      </c>
      <c r="AR26" s="11" t="s">
        <v>98</v>
      </c>
      <c r="AS26" s="11">
        <v>25</v>
      </c>
      <c r="AT26" s="11" t="s">
        <v>21</v>
      </c>
      <c r="AV26" s="11" t="s">
        <v>10</v>
      </c>
      <c r="AW26" s="11">
        <v>25</v>
      </c>
      <c r="AX26" s="11" t="s">
        <v>21</v>
      </c>
    </row>
    <row r="27" spans="2:50" x14ac:dyDescent="0.35">
      <c r="AP27" s="11" t="s">
        <v>29</v>
      </c>
      <c r="AQ27" s="12">
        <f t="shared" si="0"/>
        <v>25</v>
      </c>
      <c r="AR27" s="11" t="s">
        <v>115</v>
      </c>
      <c r="AS27" s="11">
        <v>26</v>
      </c>
      <c r="AT27" s="11" t="s">
        <v>29</v>
      </c>
      <c r="AV27" s="11" t="s">
        <v>31</v>
      </c>
      <c r="AW27" s="11">
        <v>26</v>
      </c>
      <c r="AX27" s="11" t="s">
        <v>29</v>
      </c>
    </row>
    <row r="28" spans="2:50" x14ac:dyDescent="0.35">
      <c r="AP28" s="11" t="s">
        <v>91</v>
      </c>
      <c r="AQ28" s="12">
        <f t="shared" si="0"/>
        <v>26</v>
      </c>
      <c r="AR28" s="11" t="s">
        <v>116</v>
      </c>
      <c r="AS28" s="11">
        <v>27</v>
      </c>
      <c r="AT28" s="11" t="s">
        <v>91</v>
      </c>
      <c r="AV28" s="11" t="s">
        <v>23</v>
      </c>
      <c r="AW28" s="11">
        <v>27</v>
      </c>
      <c r="AX28" s="11" t="s">
        <v>91</v>
      </c>
    </row>
    <row r="29" spans="2:50" x14ac:dyDescent="0.35">
      <c r="AP29" s="11" t="s">
        <v>92</v>
      </c>
      <c r="AQ29" s="12">
        <f t="shared" si="0"/>
        <v>27</v>
      </c>
      <c r="AR29" s="11" t="s">
        <v>117</v>
      </c>
      <c r="AS29" s="11">
        <v>28</v>
      </c>
      <c r="AT29" s="11" t="s">
        <v>92</v>
      </c>
      <c r="AV29" s="11" t="s">
        <v>35</v>
      </c>
      <c r="AW29" s="11">
        <v>28</v>
      </c>
      <c r="AX29" s="11" t="s">
        <v>92</v>
      </c>
    </row>
    <row r="30" spans="2:50" x14ac:dyDescent="0.35">
      <c r="AP30" s="11" t="s">
        <v>93</v>
      </c>
      <c r="AQ30" s="12">
        <f t="shared" si="0"/>
        <v>28</v>
      </c>
      <c r="AR30" s="11" t="s">
        <v>118</v>
      </c>
      <c r="AS30" s="11">
        <v>29</v>
      </c>
      <c r="AT30" s="11" t="s">
        <v>93</v>
      </c>
      <c r="AV30" s="11" t="s">
        <v>12</v>
      </c>
      <c r="AW30" s="11">
        <v>29</v>
      </c>
      <c r="AX30" s="11" t="s">
        <v>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11" sqref="P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7"/>
  <sheetViews>
    <sheetView topLeftCell="A4" zoomScale="110" zoomScaleNormal="110" workbookViewId="0">
      <selection activeCell="C18" sqref="C18"/>
    </sheetView>
  </sheetViews>
  <sheetFormatPr defaultRowHeight="14.5" x14ac:dyDescent="0.35"/>
  <cols>
    <col min="2" max="2" width="18.453125" customWidth="1"/>
    <col min="3" max="10" width="4.26953125" customWidth="1"/>
    <col min="11" max="11" width="2.7265625" customWidth="1"/>
    <col min="12" max="12" width="4.26953125" customWidth="1"/>
    <col min="13" max="13" width="6.453125" customWidth="1"/>
    <col min="14" max="14" width="8.1796875" customWidth="1"/>
    <col min="16" max="16" width="7.54296875" customWidth="1"/>
    <col min="17" max="18" width="6.453125" customWidth="1"/>
    <col min="19" max="19" width="5.1796875" customWidth="1"/>
  </cols>
  <sheetData>
    <row r="1" spans="2:19" ht="18.5" x14ac:dyDescent="0.45">
      <c r="B1" s="8" t="s">
        <v>42</v>
      </c>
      <c r="Q1" t="s">
        <v>59</v>
      </c>
      <c r="R1" s="5" t="s">
        <v>49</v>
      </c>
      <c r="S1" t="s">
        <v>72</v>
      </c>
    </row>
    <row r="2" spans="2:19" x14ac:dyDescent="0.35">
      <c r="Q2" s="11" t="s">
        <v>9</v>
      </c>
      <c r="R2" s="3">
        <f>CODE(Q2)</f>
        <v>97</v>
      </c>
      <c r="S2" s="12">
        <f>CODE(Q2)-97</f>
        <v>0</v>
      </c>
    </row>
    <row r="3" spans="2:19" ht="15.5" x14ac:dyDescent="0.35">
      <c r="B3" s="43" t="s">
        <v>87</v>
      </c>
      <c r="Q3" s="11" t="s">
        <v>43</v>
      </c>
      <c r="R3" s="3">
        <f t="shared" ref="R3:R27" si="0">CODE(Q3)</f>
        <v>98</v>
      </c>
      <c r="S3" s="12">
        <f t="shared" ref="S3:S27" si="1">CODE(Q3)-97</f>
        <v>1</v>
      </c>
    </row>
    <row r="4" spans="2:19" x14ac:dyDescent="0.35">
      <c r="Q4" s="11" t="s">
        <v>27</v>
      </c>
      <c r="R4" s="3">
        <f t="shared" si="0"/>
        <v>99</v>
      </c>
      <c r="S4" s="12">
        <f t="shared" si="1"/>
        <v>2</v>
      </c>
    </row>
    <row r="5" spans="2:19" x14ac:dyDescent="0.35">
      <c r="B5" s="19" t="s">
        <v>0</v>
      </c>
      <c r="C5" s="31" t="s">
        <v>5</v>
      </c>
      <c r="D5" s="31" t="s">
        <v>9</v>
      </c>
      <c r="E5" s="31" t="s">
        <v>10</v>
      </c>
      <c r="F5" s="31" t="s">
        <v>10</v>
      </c>
      <c r="G5" s="31" t="s">
        <v>11</v>
      </c>
      <c r="H5" s="31" t="s">
        <v>6</v>
      </c>
      <c r="I5" s="31" t="s">
        <v>8</v>
      </c>
      <c r="J5" s="31" t="s">
        <v>8</v>
      </c>
      <c r="L5" t="s">
        <v>14</v>
      </c>
      <c r="O5" s="32" t="s">
        <v>68</v>
      </c>
      <c r="Q5" s="11" t="s">
        <v>19</v>
      </c>
      <c r="R5" s="3">
        <f t="shared" si="0"/>
        <v>100</v>
      </c>
      <c r="S5" s="12">
        <f t="shared" si="1"/>
        <v>3</v>
      </c>
    </row>
    <row r="6" spans="2:19" x14ac:dyDescent="0.35">
      <c r="B6" s="19" t="s">
        <v>1</v>
      </c>
      <c r="C6" s="30">
        <f>CODE(C5)-97</f>
        <v>19</v>
      </c>
      <c r="D6" s="30">
        <f t="shared" ref="D6:J6" si="2">CODE(D5)-97</f>
        <v>0</v>
      </c>
      <c r="E6" s="30">
        <f t="shared" si="2"/>
        <v>12</v>
      </c>
      <c r="F6" s="30">
        <f t="shared" si="2"/>
        <v>12</v>
      </c>
      <c r="G6" s="30">
        <f t="shared" si="2"/>
        <v>8</v>
      </c>
      <c r="H6" s="30">
        <f t="shared" si="2"/>
        <v>10</v>
      </c>
      <c r="I6" s="30">
        <f t="shared" si="2"/>
        <v>20</v>
      </c>
      <c r="J6" s="30">
        <f t="shared" si="2"/>
        <v>20</v>
      </c>
      <c r="L6" s="14" t="s">
        <v>25</v>
      </c>
      <c r="O6" s="32" t="s">
        <v>69</v>
      </c>
      <c r="Q6" s="11" t="s">
        <v>32</v>
      </c>
      <c r="R6" s="3">
        <f t="shared" si="0"/>
        <v>101</v>
      </c>
      <c r="S6" s="12">
        <f t="shared" si="1"/>
        <v>4</v>
      </c>
    </row>
    <row r="7" spans="2:19" x14ac:dyDescent="0.35">
      <c r="B7" s="2" t="s">
        <v>2</v>
      </c>
      <c r="C7" s="28">
        <v>11</v>
      </c>
      <c r="L7" s="14"/>
      <c r="O7" s="39"/>
      <c r="Q7" s="11" t="s">
        <v>24</v>
      </c>
      <c r="R7" s="3">
        <f t="shared" si="0"/>
        <v>102</v>
      </c>
      <c r="S7" s="12">
        <f t="shared" si="1"/>
        <v>5</v>
      </c>
    </row>
    <row r="8" spans="2:19" x14ac:dyDescent="0.35">
      <c r="B8" s="18" t="s">
        <v>3</v>
      </c>
      <c r="C8" s="15">
        <f t="shared" ref="C8:J8" si="3">MOD(C6+$C$7,26)</f>
        <v>4</v>
      </c>
      <c r="D8" s="15">
        <f t="shared" si="3"/>
        <v>11</v>
      </c>
      <c r="E8" s="15">
        <f t="shared" si="3"/>
        <v>23</v>
      </c>
      <c r="F8" s="15">
        <f t="shared" si="3"/>
        <v>23</v>
      </c>
      <c r="G8" s="15">
        <f t="shared" si="3"/>
        <v>19</v>
      </c>
      <c r="H8" s="15">
        <f t="shared" si="3"/>
        <v>21</v>
      </c>
      <c r="I8" s="15">
        <f t="shared" si="3"/>
        <v>5</v>
      </c>
      <c r="J8" s="15">
        <f t="shared" si="3"/>
        <v>5</v>
      </c>
      <c r="L8" s="14" t="s">
        <v>15</v>
      </c>
      <c r="O8" s="32" t="s">
        <v>71</v>
      </c>
      <c r="Q8" s="11" t="s">
        <v>44</v>
      </c>
      <c r="R8" s="3">
        <f t="shared" si="0"/>
        <v>103</v>
      </c>
      <c r="S8" s="12">
        <f t="shared" si="1"/>
        <v>6</v>
      </c>
    </row>
    <row r="9" spans="2:19" x14ac:dyDescent="0.35">
      <c r="B9" s="18" t="s">
        <v>4</v>
      </c>
      <c r="C9" s="15" t="str">
        <f>CHAR(C8+97)</f>
        <v>e</v>
      </c>
      <c r="D9" s="15" t="str">
        <f t="shared" ref="D9:J9" si="4">CHAR(D8+97)</f>
        <v>l</v>
      </c>
      <c r="E9" s="15" t="str">
        <f t="shared" si="4"/>
        <v>x</v>
      </c>
      <c r="F9" s="15" t="str">
        <f t="shared" si="4"/>
        <v>x</v>
      </c>
      <c r="G9" s="15" t="str">
        <f t="shared" si="4"/>
        <v>t</v>
      </c>
      <c r="H9" s="15" t="str">
        <f t="shared" si="4"/>
        <v>v</v>
      </c>
      <c r="I9" s="15" t="str">
        <f t="shared" si="4"/>
        <v>f</v>
      </c>
      <c r="J9" s="15" t="str">
        <f t="shared" si="4"/>
        <v>f</v>
      </c>
      <c r="L9" s="14" t="s">
        <v>26</v>
      </c>
      <c r="O9" s="32" t="s">
        <v>70</v>
      </c>
      <c r="Q9" s="11" t="s">
        <v>22</v>
      </c>
      <c r="R9" s="3">
        <f t="shared" si="0"/>
        <v>104</v>
      </c>
      <c r="S9" s="12">
        <f t="shared" si="1"/>
        <v>7</v>
      </c>
    </row>
    <row r="10" spans="2:19" x14ac:dyDescent="0.35">
      <c r="Q10" s="11" t="s">
        <v>11</v>
      </c>
      <c r="R10" s="3">
        <f t="shared" si="0"/>
        <v>105</v>
      </c>
      <c r="S10" s="12">
        <f t="shared" si="1"/>
        <v>8</v>
      </c>
    </row>
    <row r="11" spans="2:19" x14ac:dyDescent="0.35">
      <c r="Q11" s="11" t="s">
        <v>20</v>
      </c>
      <c r="R11" s="3">
        <f t="shared" si="0"/>
        <v>106</v>
      </c>
      <c r="S11" s="12">
        <f t="shared" si="1"/>
        <v>9</v>
      </c>
    </row>
    <row r="12" spans="2:19" x14ac:dyDescent="0.35">
      <c r="Q12" s="11" t="s">
        <v>6</v>
      </c>
      <c r="R12" s="3">
        <f t="shared" si="0"/>
        <v>107</v>
      </c>
      <c r="S12" s="12">
        <f t="shared" si="1"/>
        <v>10</v>
      </c>
    </row>
    <row r="13" spans="2:19" ht="18.5" x14ac:dyDescent="0.45">
      <c r="B13" s="8" t="s">
        <v>41</v>
      </c>
      <c r="Q13" s="11" t="s">
        <v>28</v>
      </c>
      <c r="R13" s="3">
        <f t="shared" si="0"/>
        <v>108</v>
      </c>
      <c r="S13" s="12">
        <f t="shared" si="1"/>
        <v>11</v>
      </c>
    </row>
    <row r="14" spans="2:19" x14ac:dyDescent="0.35">
      <c r="Q14" s="11" t="s">
        <v>10</v>
      </c>
      <c r="R14" s="3">
        <f t="shared" si="0"/>
        <v>109</v>
      </c>
      <c r="S14" s="12">
        <f t="shared" si="1"/>
        <v>12</v>
      </c>
    </row>
    <row r="15" spans="2:19" x14ac:dyDescent="0.35">
      <c r="B15" s="18" t="s">
        <v>4</v>
      </c>
      <c r="C15" s="29" t="s">
        <v>10</v>
      </c>
      <c r="D15" s="29" t="s">
        <v>44</v>
      </c>
      <c r="E15" s="29" t="s">
        <v>24</v>
      </c>
      <c r="F15" s="29" t="s">
        <v>9</v>
      </c>
      <c r="G15" s="29" t="s">
        <v>21</v>
      </c>
      <c r="H15" s="29" t="s">
        <v>10</v>
      </c>
      <c r="I15" s="29" t="s">
        <v>24</v>
      </c>
      <c r="J15" s="29" t="s">
        <v>8</v>
      </c>
      <c r="K15" s="56" t="s">
        <v>28</v>
      </c>
      <c r="L15" s="56" t="s">
        <v>10</v>
      </c>
      <c r="M15" s="56" t="s">
        <v>24</v>
      </c>
      <c r="N15" s="56" t="s">
        <v>8</v>
      </c>
      <c r="O15" s="56" t="s">
        <v>9</v>
      </c>
      <c r="P15" s="56" t="s">
        <v>29</v>
      </c>
      <c r="Q15" s="11" t="s">
        <v>7</v>
      </c>
      <c r="R15" s="3">
        <f>CODE(Q15)</f>
        <v>110</v>
      </c>
      <c r="S15" s="12">
        <f t="shared" si="1"/>
        <v>13</v>
      </c>
    </row>
    <row r="16" spans="2:19" x14ac:dyDescent="0.35">
      <c r="B16" s="18" t="s">
        <v>3</v>
      </c>
      <c r="C16" s="15">
        <f>CODE(C15)-97</f>
        <v>12</v>
      </c>
      <c r="D16" s="15">
        <f t="shared" ref="D16:J16" si="5">CODE(D15)-97</f>
        <v>6</v>
      </c>
      <c r="E16" s="15">
        <f t="shared" si="5"/>
        <v>5</v>
      </c>
      <c r="F16" s="15">
        <f t="shared" si="5"/>
        <v>0</v>
      </c>
      <c r="G16" s="15">
        <f t="shared" si="5"/>
        <v>24</v>
      </c>
      <c r="H16" s="15">
        <f t="shared" si="5"/>
        <v>12</v>
      </c>
      <c r="I16" s="15">
        <f t="shared" si="5"/>
        <v>5</v>
      </c>
      <c r="J16" s="15">
        <f t="shared" si="5"/>
        <v>20</v>
      </c>
      <c r="K16" s="15">
        <f t="shared" ref="K16:L16" si="6">CODE(K15)-97</f>
        <v>11</v>
      </c>
      <c r="L16" s="15">
        <f t="shared" si="6"/>
        <v>12</v>
      </c>
      <c r="M16" s="15">
        <f t="shared" ref="M16:P16" si="7">CODE(M15)-97</f>
        <v>5</v>
      </c>
      <c r="N16" s="15">
        <f t="shared" si="7"/>
        <v>20</v>
      </c>
      <c r="O16" s="15">
        <f t="shared" si="7"/>
        <v>0</v>
      </c>
      <c r="P16" s="15">
        <f t="shared" si="7"/>
        <v>25</v>
      </c>
      <c r="Q16" s="11" t="s">
        <v>31</v>
      </c>
      <c r="R16" s="3">
        <f t="shared" si="0"/>
        <v>111</v>
      </c>
      <c r="S16" s="12">
        <f>CODE(Q16)-97</f>
        <v>14</v>
      </c>
    </row>
    <row r="17" spans="2:19" x14ac:dyDescent="0.35">
      <c r="B17" s="2" t="s">
        <v>67</v>
      </c>
      <c r="C17" s="28">
        <v>-12</v>
      </c>
      <c r="Q17" s="11" t="s">
        <v>23</v>
      </c>
      <c r="R17" s="3">
        <f t="shared" si="0"/>
        <v>112</v>
      </c>
      <c r="S17" s="12">
        <f t="shared" si="1"/>
        <v>15</v>
      </c>
    </row>
    <row r="18" spans="2:19" x14ac:dyDescent="0.35">
      <c r="B18" s="19" t="s">
        <v>39</v>
      </c>
      <c r="C18" s="30">
        <f t="shared" ref="C18:J18" si="8">MOD(C16+$C$17,26)</f>
        <v>0</v>
      </c>
      <c r="D18" s="30">
        <f t="shared" si="8"/>
        <v>20</v>
      </c>
      <c r="E18" s="30">
        <f t="shared" si="8"/>
        <v>19</v>
      </c>
      <c r="F18" s="30">
        <f t="shared" si="8"/>
        <v>14</v>
      </c>
      <c r="G18" s="30">
        <f t="shared" si="8"/>
        <v>12</v>
      </c>
      <c r="H18" s="30">
        <f t="shared" si="8"/>
        <v>0</v>
      </c>
      <c r="I18" s="30">
        <f t="shared" si="8"/>
        <v>19</v>
      </c>
      <c r="J18" s="30">
        <f t="shared" si="8"/>
        <v>8</v>
      </c>
      <c r="K18" s="30">
        <f t="shared" ref="K18:L18" si="9">MOD(K16+$C$17,26)</f>
        <v>25</v>
      </c>
      <c r="L18" s="30">
        <f t="shared" si="9"/>
        <v>0</v>
      </c>
      <c r="M18" s="30">
        <f t="shared" ref="M18:P18" si="10">MOD(M16+$C$17,26)</f>
        <v>19</v>
      </c>
      <c r="N18" s="30">
        <f t="shared" si="10"/>
        <v>8</v>
      </c>
      <c r="O18" s="30">
        <f t="shared" si="10"/>
        <v>14</v>
      </c>
      <c r="P18" s="30">
        <f t="shared" si="10"/>
        <v>13</v>
      </c>
      <c r="Q18" s="11" t="s">
        <v>35</v>
      </c>
      <c r="R18" s="3">
        <f t="shared" si="0"/>
        <v>113</v>
      </c>
      <c r="S18" s="12">
        <f t="shared" si="1"/>
        <v>16</v>
      </c>
    </row>
    <row r="19" spans="2:19" x14ac:dyDescent="0.35">
      <c r="B19" s="19" t="s">
        <v>40</v>
      </c>
      <c r="C19" s="30" t="str">
        <f>CHAR(C18+97)</f>
        <v>a</v>
      </c>
      <c r="D19" s="30" t="str">
        <f t="shared" ref="D19" si="11">CHAR(D18+97)</f>
        <v>u</v>
      </c>
      <c r="E19" s="30" t="str">
        <f t="shared" ref="E19" si="12">CHAR(E18+97)</f>
        <v>t</v>
      </c>
      <c r="F19" s="30" t="str">
        <f t="shared" ref="F19" si="13">CHAR(F18+97)</f>
        <v>o</v>
      </c>
      <c r="G19" s="30" t="str">
        <f t="shared" ref="G19" si="14">CHAR(G18+97)</f>
        <v>m</v>
      </c>
      <c r="H19" s="30" t="str">
        <f t="shared" ref="H19" si="15">CHAR(H18+97)</f>
        <v>a</v>
      </c>
      <c r="I19" s="30" t="str">
        <f t="shared" ref="I19" si="16">CHAR(I18+97)</f>
        <v>t</v>
      </c>
      <c r="J19" s="30" t="str">
        <f t="shared" ref="J19:L19" si="17">CHAR(J18+97)</f>
        <v>i</v>
      </c>
      <c r="K19" s="30" t="str">
        <f t="shared" si="17"/>
        <v>z</v>
      </c>
      <c r="L19" s="30" t="str">
        <f t="shared" si="17"/>
        <v>a</v>
      </c>
      <c r="M19" s="30" t="str">
        <f t="shared" ref="M19:P19" si="18">CHAR(M18+97)</f>
        <v>t</v>
      </c>
      <c r="N19" s="30" t="str">
        <f t="shared" si="18"/>
        <v>i</v>
      </c>
      <c r="O19" s="30" t="str">
        <f t="shared" si="18"/>
        <v>o</v>
      </c>
      <c r="P19" s="30" t="str">
        <f t="shared" si="18"/>
        <v>n</v>
      </c>
      <c r="Q19" s="11" t="s">
        <v>12</v>
      </c>
      <c r="R19" s="3">
        <f t="shared" si="0"/>
        <v>114</v>
      </c>
      <c r="S19" s="12">
        <f t="shared" si="1"/>
        <v>17</v>
      </c>
    </row>
    <row r="20" spans="2:19" x14ac:dyDescent="0.35">
      <c r="Q20" s="11" t="s">
        <v>30</v>
      </c>
      <c r="R20" s="3">
        <f t="shared" si="0"/>
        <v>115</v>
      </c>
      <c r="S20" s="12">
        <f t="shared" si="1"/>
        <v>18</v>
      </c>
    </row>
    <row r="21" spans="2:19" x14ac:dyDescent="0.35">
      <c r="Q21" s="11" t="s">
        <v>5</v>
      </c>
      <c r="R21" s="3">
        <f t="shared" si="0"/>
        <v>116</v>
      </c>
      <c r="S21" s="12">
        <f t="shared" si="1"/>
        <v>19</v>
      </c>
    </row>
    <row r="22" spans="2:19" x14ac:dyDescent="0.35">
      <c r="Q22" s="11" t="s">
        <v>8</v>
      </c>
      <c r="R22" s="3">
        <f t="shared" si="0"/>
        <v>117</v>
      </c>
      <c r="S22" s="12">
        <f>CODE(Q22)-97</f>
        <v>20</v>
      </c>
    </row>
    <row r="23" spans="2:19" x14ac:dyDescent="0.35">
      <c r="Q23" s="11" t="s">
        <v>13</v>
      </c>
      <c r="R23" s="3">
        <f t="shared" si="0"/>
        <v>118</v>
      </c>
      <c r="S23" s="12">
        <f t="shared" si="1"/>
        <v>21</v>
      </c>
    </row>
    <row r="24" spans="2:19" x14ac:dyDescent="0.35">
      <c r="Q24" s="11" t="s">
        <v>45</v>
      </c>
      <c r="R24" s="3">
        <f t="shared" si="0"/>
        <v>119</v>
      </c>
      <c r="S24" s="12">
        <f t="shared" si="1"/>
        <v>22</v>
      </c>
    </row>
    <row r="25" spans="2:19" x14ac:dyDescent="0.35">
      <c r="Q25" s="11" t="s">
        <v>46</v>
      </c>
      <c r="R25" s="3">
        <f t="shared" si="0"/>
        <v>120</v>
      </c>
      <c r="S25" s="12">
        <f t="shared" si="1"/>
        <v>23</v>
      </c>
    </row>
    <row r="26" spans="2:19" x14ac:dyDescent="0.35">
      <c r="Q26" s="11" t="s">
        <v>21</v>
      </c>
      <c r="R26" s="3">
        <f t="shared" si="0"/>
        <v>121</v>
      </c>
      <c r="S26" s="12">
        <f t="shared" si="1"/>
        <v>24</v>
      </c>
    </row>
    <row r="27" spans="2:19" x14ac:dyDescent="0.35">
      <c r="Q27" s="11" t="s">
        <v>29</v>
      </c>
      <c r="R27" s="3">
        <f t="shared" si="0"/>
        <v>122</v>
      </c>
      <c r="S27" s="12">
        <f t="shared" si="1"/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2"/>
  <sheetViews>
    <sheetView topLeftCell="A7" zoomScaleNormal="100" workbookViewId="0">
      <selection activeCell="C9" sqref="C9"/>
    </sheetView>
  </sheetViews>
  <sheetFormatPr defaultRowHeight="14.5" x14ac:dyDescent="0.35"/>
  <cols>
    <col min="1" max="1" width="5.26953125" customWidth="1"/>
    <col min="2" max="2" width="15.54296875" customWidth="1"/>
    <col min="3" max="3" width="8.26953125" customWidth="1"/>
    <col min="5" max="5" width="8" customWidth="1"/>
    <col min="6" max="6" width="8.08984375" customWidth="1"/>
    <col min="7" max="7" width="7.6328125" customWidth="1"/>
    <col min="8" max="9" width="7.453125" customWidth="1"/>
    <col min="10" max="10" width="6.90625" customWidth="1"/>
    <col min="12" max="12" width="3.81640625" customWidth="1"/>
  </cols>
  <sheetData>
    <row r="1" spans="2:17" ht="18.5" x14ac:dyDescent="0.45">
      <c r="B1" s="34" t="s">
        <v>90</v>
      </c>
      <c r="C1" s="33"/>
      <c r="D1" s="33"/>
      <c r="E1" s="33"/>
      <c r="F1" s="33"/>
    </row>
    <row r="3" spans="2:17" ht="15.5" x14ac:dyDescent="0.35">
      <c r="B3" s="43" t="s">
        <v>88</v>
      </c>
    </row>
    <row r="5" spans="2:17" x14ac:dyDescent="0.35">
      <c r="B5" t="s">
        <v>89</v>
      </c>
      <c r="G5" t="s">
        <v>16</v>
      </c>
    </row>
    <row r="7" spans="2:17" x14ac:dyDescent="0.35">
      <c r="B7" s="6" t="s">
        <v>0</v>
      </c>
      <c r="C7" s="7" t="s">
        <v>9</v>
      </c>
      <c r="D7" s="7" t="s">
        <v>5</v>
      </c>
      <c r="E7" s="7" t="s">
        <v>7</v>
      </c>
      <c r="F7" s="7" t="s">
        <v>32</v>
      </c>
      <c r="G7" s="7" t="s">
        <v>5</v>
      </c>
      <c r="H7" s="7" t="s">
        <v>21</v>
      </c>
      <c r="I7" s="47" t="s">
        <v>31</v>
      </c>
      <c r="J7" s="47" t="s">
        <v>7</v>
      </c>
      <c r="K7" s="47" t="s">
        <v>32</v>
      </c>
    </row>
    <row r="8" spans="2:17" x14ac:dyDescent="0.35">
      <c r="B8" s="6" t="s">
        <v>1</v>
      </c>
      <c r="C8" s="7">
        <f t="shared" ref="C8:J8" si="0">CODE(C7)-97</f>
        <v>0</v>
      </c>
      <c r="D8" s="7">
        <f t="shared" si="0"/>
        <v>19</v>
      </c>
      <c r="E8" s="7">
        <f t="shared" si="0"/>
        <v>13</v>
      </c>
      <c r="F8" s="7">
        <f t="shared" si="0"/>
        <v>4</v>
      </c>
      <c r="G8" s="7">
        <f t="shared" si="0"/>
        <v>19</v>
      </c>
      <c r="H8" s="7">
        <f t="shared" si="0"/>
        <v>24</v>
      </c>
      <c r="I8" s="47">
        <f t="shared" si="0"/>
        <v>14</v>
      </c>
      <c r="J8" s="47">
        <f t="shared" si="0"/>
        <v>13</v>
      </c>
      <c r="K8" s="47">
        <f t="shared" ref="K8" si="1">CODE(K7)-97</f>
        <v>4</v>
      </c>
      <c r="N8" t="s">
        <v>137</v>
      </c>
    </row>
    <row r="9" spans="2:17" x14ac:dyDescent="0.35">
      <c r="B9" s="2" t="s">
        <v>60</v>
      </c>
      <c r="C9" s="27">
        <v>15</v>
      </c>
      <c r="D9" s="27">
        <v>15</v>
      </c>
      <c r="I9" s="48"/>
      <c r="J9" s="48"/>
      <c r="K9" s="48"/>
      <c r="N9" t="s">
        <v>138</v>
      </c>
    </row>
    <row r="10" spans="2:17" x14ac:dyDescent="0.35">
      <c r="B10" s="18" t="s">
        <v>3</v>
      </c>
      <c r="C10" s="15">
        <f t="shared" ref="C10:J10" si="2">MOD($C$9*C8+$D$9,26)</f>
        <v>15</v>
      </c>
      <c r="D10" s="15">
        <f t="shared" si="2"/>
        <v>14</v>
      </c>
      <c r="E10" s="15">
        <f t="shared" si="2"/>
        <v>2</v>
      </c>
      <c r="F10" s="15">
        <f t="shared" si="2"/>
        <v>23</v>
      </c>
      <c r="G10" s="15">
        <f t="shared" si="2"/>
        <v>14</v>
      </c>
      <c r="H10" s="15">
        <f t="shared" si="2"/>
        <v>11</v>
      </c>
      <c r="I10" s="46">
        <f t="shared" si="2"/>
        <v>17</v>
      </c>
      <c r="J10" s="46">
        <f t="shared" si="2"/>
        <v>2</v>
      </c>
      <c r="K10" s="46">
        <f t="shared" ref="K10" si="3">MOD($C$9*K8+$D$9,26)</f>
        <v>23</v>
      </c>
    </row>
    <row r="11" spans="2:17" x14ac:dyDescent="0.35">
      <c r="B11" s="18" t="s">
        <v>4</v>
      </c>
      <c r="C11" s="15" t="str">
        <f>CHAR(C10+97)</f>
        <v>p</v>
      </c>
      <c r="D11" s="15" t="str">
        <f t="shared" ref="D11:J11" si="4">CHAR(D10+97)</f>
        <v>o</v>
      </c>
      <c r="E11" s="15" t="str">
        <f t="shared" si="4"/>
        <v>c</v>
      </c>
      <c r="F11" s="15" t="str">
        <f t="shared" si="4"/>
        <v>x</v>
      </c>
      <c r="G11" s="15" t="str">
        <f t="shared" si="4"/>
        <v>o</v>
      </c>
      <c r="H11" s="15" t="str">
        <f t="shared" si="4"/>
        <v>l</v>
      </c>
      <c r="I11" s="46" t="str">
        <f t="shared" si="4"/>
        <v>r</v>
      </c>
      <c r="J11" s="46" t="str">
        <f t="shared" si="4"/>
        <v>c</v>
      </c>
      <c r="K11" s="46" t="str">
        <f t="shared" ref="K11" si="5">CHAR(K10+97)</f>
        <v>x</v>
      </c>
    </row>
    <row r="14" spans="2:17" ht="17.5" x14ac:dyDescent="0.35">
      <c r="B14" s="35" t="s">
        <v>73</v>
      </c>
      <c r="C14" s="36"/>
      <c r="D14" s="36"/>
      <c r="E14" s="36"/>
    </row>
    <row r="15" spans="2:17" ht="16.5" x14ac:dyDescent="0.35">
      <c r="G15" s="17" t="s">
        <v>74</v>
      </c>
      <c r="H15" s="16"/>
      <c r="I15" s="16"/>
      <c r="O15" s="13" t="s">
        <v>64</v>
      </c>
    </row>
    <row r="16" spans="2:17" x14ac:dyDescent="0.35">
      <c r="G16" s="17" t="s">
        <v>17</v>
      </c>
      <c r="H16" s="17"/>
      <c r="I16" s="17" t="s">
        <v>18</v>
      </c>
      <c r="J16" s="4"/>
      <c r="Q16" s="13" t="s">
        <v>65</v>
      </c>
    </row>
    <row r="18" spans="2:10" x14ac:dyDescent="0.35">
      <c r="C18" s="5">
        <v>7</v>
      </c>
      <c r="D18" s="5">
        <v>1</v>
      </c>
    </row>
    <row r="19" spans="2:10" x14ac:dyDescent="0.35">
      <c r="B19" s="20" t="s">
        <v>4</v>
      </c>
      <c r="C19" s="15" t="s">
        <v>28</v>
      </c>
      <c r="D19" s="15" t="s">
        <v>6</v>
      </c>
      <c r="E19" s="15" t="s">
        <v>6</v>
      </c>
      <c r="F19" s="15" t="s">
        <v>19</v>
      </c>
      <c r="G19" s="15" t="s">
        <v>5</v>
      </c>
      <c r="H19" s="46" t="s">
        <v>8</v>
      </c>
      <c r="I19" s="46" t="s">
        <v>31</v>
      </c>
      <c r="J19" s="46" t="s">
        <v>5</v>
      </c>
    </row>
    <row r="20" spans="2:10" x14ac:dyDescent="0.35">
      <c r="B20" s="20" t="s">
        <v>61</v>
      </c>
      <c r="C20" s="15">
        <f>CODE(C19)-97</f>
        <v>11</v>
      </c>
      <c r="D20" s="15">
        <f t="shared" ref="D20:J20" si="6">CODE(D19)-97</f>
        <v>10</v>
      </c>
      <c r="E20" s="15">
        <f t="shared" si="6"/>
        <v>10</v>
      </c>
      <c r="F20" s="15">
        <f t="shared" si="6"/>
        <v>3</v>
      </c>
      <c r="G20" s="15">
        <f t="shared" si="6"/>
        <v>19</v>
      </c>
      <c r="H20" s="46">
        <f t="shared" si="6"/>
        <v>20</v>
      </c>
      <c r="I20" s="46">
        <f t="shared" si="6"/>
        <v>14</v>
      </c>
      <c r="J20" s="46">
        <f t="shared" si="6"/>
        <v>19</v>
      </c>
    </row>
    <row r="21" spans="2:10" x14ac:dyDescent="0.35">
      <c r="B21" s="21" t="s">
        <v>62</v>
      </c>
      <c r="C21" s="7">
        <f>MOD($C$18*C20+$D$18,26)</f>
        <v>0</v>
      </c>
      <c r="D21" s="7">
        <f t="shared" ref="D21:J21" si="7">MOD($C$18*D20+$D$18,26)</f>
        <v>19</v>
      </c>
      <c r="E21" s="7">
        <f t="shared" si="7"/>
        <v>19</v>
      </c>
      <c r="F21" s="7">
        <f t="shared" si="7"/>
        <v>22</v>
      </c>
      <c r="G21" s="7">
        <f t="shared" si="7"/>
        <v>4</v>
      </c>
      <c r="H21" s="7">
        <f t="shared" si="7"/>
        <v>11</v>
      </c>
      <c r="I21" s="7">
        <f t="shared" si="7"/>
        <v>21</v>
      </c>
      <c r="J21" s="7">
        <f t="shared" si="7"/>
        <v>4</v>
      </c>
    </row>
    <row r="22" spans="2:10" x14ac:dyDescent="0.35">
      <c r="B22" s="21" t="s">
        <v>63</v>
      </c>
      <c r="C22" s="7" t="str">
        <f>CHAR(C21+97)</f>
        <v>a</v>
      </c>
      <c r="D22" s="7" t="str">
        <f t="shared" ref="D22:J22" si="8">CHAR(D21+97)</f>
        <v>t</v>
      </c>
      <c r="E22" s="7" t="str">
        <f t="shared" si="8"/>
        <v>t</v>
      </c>
      <c r="F22" s="7" t="str">
        <f t="shared" si="8"/>
        <v>w</v>
      </c>
      <c r="G22" s="7" t="str">
        <f t="shared" si="8"/>
        <v>e</v>
      </c>
      <c r="H22" s="47" t="str">
        <f t="shared" si="8"/>
        <v>l</v>
      </c>
      <c r="I22" s="47" t="str">
        <f t="shared" si="8"/>
        <v>v</v>
      </c>
      <c r="J22" s="47" t="str">
        <f t="shared" si="8"/>
        <v>e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32"/>
  <sheetViews>
    <sheetView topLeftCell="A22" zoomScale="140" zoomScaleNormal="140" workbookViewId="0">
      <selection activeCell="Y19" sqref="Y19"/>
    </sheetView>
  </sheetViews>
  <sheetFormatPr defaultRowHeight="14.5" x14ac:dyDescent="0.35"/>
  <cols>
    <col min="1" max="1" width="1.90625" customWidth="1"/>
    <col min="2" max="2" width="26.453125" customWidth="1"/>
    <col min="3" max="27" width="2.36328125" customWidth="1"/>
    <col min="28" max="31" width="2.453125" customWidth="1"/>
  </cols>
  <sheetData>
    <row r="1" spans="2:31" ht="21" x14ac:dyDescent="0.5">
      <c r="B1" s="9" t="s">
        <v>37</v>
      </c>
      <c r="C1" s="37" t="s">
        <v>47</v>
      </c>
      <c r="D1" s="38"/>
      <c r="E1" s="38"/>
      <c r="F1" s="38"/>
      <c r="G1" s="38"/>
      <c r="H1" s="38"/>
    </row>
    <row r="3" spans="2:31" x14ac:dyDescent="0.35">
      <c r="B3" s="42" t="s">
        <v>86</v>
      </c>
    </row>
    <row r="5" spans="2:31" x14ac:dyDescent="0.35">
      <c r="B5" s="6" t="s">
        <v>0</v>
      </c>
      <c r="C5" s="47" t="s">
        <v>23</v>
      </c>
      <c r="D5" s="47" t="s">
        <v>9</v>
      </c>
      <c r="E5" s="47" t="s">
        <v>12</v>
      </c>
      <c r="F5" s="47" t="s">
        <v>9</v>
      </c>
      <c r="G5" s="47" t="s">
        <v>10</v>
      </c>
      <c r="H5" s="47" t="s">
        <v>32</v>
      </c>
      <c r="I5" s="47" t="s">
        <v>5</v>
      </c>
      <c r="J5" s="47" t="s">
        <v>32</v>
      </c>
      <c r="K5" s="47" t="s">
        <v>12</v>
      </c>
      <c r="L5" s="7" t="s">
        <v>27</v>
      </c>
      <c r="M5" s="7" t="s">
        <v>5</v>
      </c>
      <c r="N5" s="7" t="s">
        <v>11</v>
      </c>
      <c r="O5" s="7" t="s">
        <v>31</v>
      </c>
      <c r="P5" s="7" t="s">
        <v>7</v>
      </c>
      <c r="Q5" s="7" t="s">
        <v>43</v>
      </c>
      <c r="R5" s="7" t="s">
        <v>32</v>
      </c>
      <c r="S5" s="7" t="s">
        <v>27</v>
      </c>
      <c r="T5" s="7" t="s">
        <v>31</v>
      </c>
      <c r="U5" s="7" t="s">
        <v>10</v>
      </c>
      <c r="V5" s="7" t="s">
        <v>32</v>
      </c>
      <c r="W5" s="7" t="s">
        <v>11</v>
      </c>
      <c r="X5" s="7" t="s">
        <v>7</v>
      </c>
      <c r="Y5" s="7" t="s">
        <v>20</v>
      </c>
      <c r="Z5" s="7" t="s">
        <v>32</v>
      </c>
      <c r="AA5" s="7" t="s">
        <v>27</v>
      </c>
      <c r="AB5" s="7" t="s">
        <v>5</v>
      </c>
      <c r="AC5" s="7" t="s">
        <v>11</v>
      </c>
      <c r="AD5" s="7" t="s">
        <v>31</v>
      </c>
      <c r="AE5" s="7" t="s">
        <v>7</v>
      </c>
    </row>
    <row r="6" spans="2:31" x14ac:dyDescent="0.35">
      <c r="B6" s="2" t="s">
        <v>75</v>
      </c>
      <c r="C6" s="64" t="s">
        <v>45</v>
      </c>
      <c r="D6" s="64" t="s">
        <v>31</v>
      </c>
      <c r="E6" s="64" t="s">
        <v>12</v>
      </c>
      <c r="F6" s="64" t="s">
        <v>19</v>
      </c>
      <c r="G6" s="64" t="s">
        <v>45</v>
      </c>
      <c r="H6" s="64" t="s">
        <v>31</v>
      </c>
      <c r="I6" s="64" t="s">
        <v>12</v>
      </c>
      <c r="J6" s="64" t="s">
        <v>19</v>
      </c>
      <c r="K6" s="64" t="s">
        <v>45</v>
      </c>
      <c r="L6" s="22" t="s">
        <v>11</v>
      </c>
      <c r="M6" s="22" t="s">
        <v>7</v>
      </c>
      <c r="N6" s="22" t="s">
        <v>20</v>
      </c>
      <c r="O6" s="22" t="s">
        <v>32</v>
      </c>
      <c r="P6" s="22" t="s">
        <v>27</v>
      </c>
      <c r="Q6" s="22" t="s">
        <v>5</v>
      </c>
      <c r="R6" s="22" t="s">
        <v>11</v>
      </c>
      <c r="S6" s="22" t="s">
        <v>31</v>
      </c>
      <c r="T6" s="22" t="s">
        <v>7</v>
      </c>
      <c r="U6" s="22" t="s">
        <v>11</v>
      </c>
      <c r="V6" s="22" t="s">
        <v>7</v>
      </c>
      <c r="W6" s="22" t="s">
        <v>20</v>
      </c>
      <c r="X6" s="22" t="s">
        <v>32</v>
      </c>
      <c r="Y6" s="22" t="s">
        <v>27</v>
      </c>
      <c r="Z6" s="22" t="s">
        <v>5</v>
      </c>
      <c r="AA6" s="22" t="s">
        <v>11</v>
      </c>
      <c r="AB6" s="22" t="s">
        <v>31</v>
      </c>
      <c r="AC6" s="22" t="s">
        <v>7</v>
      </c>
      <c r="AD6" s="22" t="s">
        <v>11</v>
      </c>
      <c r="AE6" s="22" t="s">
        <v>7</v>
      </c>
    </row>
    <row r="8" spans="2:31" x14ac:dyDescent="0.35">
      <c r="B8" s="6" t="s">
        <v>76</v>
      </c>
      <c r="C8" s="61">
        <f>CODE(C5)-97</f>
        <v>15</v>
      </c>
      <c r="D8" s="61">
        <f t="shared" ref="D8:M9" si="0">CODE(D5)-97</f>
        <v>0</v>
      </c>
      <c r="E8" s="61">
        <f t="shared" si="0"/>
        <v>17</v>
      </c>
      <c r="F8" s="61">
        <f t="shared" si="0"/>
        <v>0</v>
      </c>
      <c r="G8" s="61">
        <f t="shared" si="0"/>
        <v>12</v>
      </c>
      <c r="H8" s="61">
        <f t="shared" si="0"/>
        <v>4</v>
      </c>
      <c r="I8" s="61">
        <f t="shared" si="0"/>
        <v>19</v>
      </c>
      <c r="J8" s="61">
        <f t="shared" si="0"/>
        <v>4</v>
      </c>
      <c r="K8" s="61">
        <f t="shared" si="0"/>
        <v>17</v>
      </c>
      <c r="L8" s="61">
        <f t="shared" si="0"/>
        <v>2</v>
      </c>
      <c r="M8" s="61">
        <f t="shared" si="0"/>
        <v>19</v>
      </c>
      <c r="N8" s="61">
        <f t="shared" ref="N8:AE8" si="1">CODE(N5)-97</f>
        <v>8</v>
      </c>
      <c r="O8" s="61">
        <f t="shared" si="1"/>
        <v>14</v>
      </c>
      <c r="P8" s="61">
        <f t="shared" si="1"/>
        <v>13</v>
      </c>
      <c r="Q8" s="61">
        <f t="shared" si="1"/>
        <v>1</v>
      </c>
      <c r="R8" s="61">
        <f t="shared" si="1"/>
        <v>4</v>
      </c>
      <c r="S8" s="61">
        <f t="shared" si="1"/>
        <v>2</v>
      </c>
      <c r="T8" s="61">
        <f t="shared" si="1"/>
        <v>14</v>
      </c>
      <c r="U8" s="61">
        <f t="shared" si="1"/>
        <v>12</v>
      </c>
      <c r="V8" s="61">
        <f t="shared" si="1"/>
        <v>4</v>
      </c>
      <c r="W8" s="61">
        <f t="shared" si="1"/>
        <v>8</v>
      </c>
      <c r="X8" s="61">
        <f t="shared" si="1"/>
        <v>13</v>
      </c>
      <c r="Y8" s="61">
        <f t="shared" si="1"/>
        <v>9</v>
      </c>
      <c r="Z8" s="61">
        <f t="shared" si="1"/>
        <v>4</v>
      </c>
      <c r="AA8" s="61">
        <f t="shared" si="1"/>
        <v>2</v>
      </c>
      <c r="AB8" s="61">
        <f t="shared" si="1"/>
        <v>19</v>
      </c>
      <c r="AC8" s="61">
        <f t="shared" si="1"/>
        <v>8</v>
      </c>
      <c r="AD8" s="61">
        <f t="shared" si="1"/>
        <v>14</v>
      </c>
      <c r="AE8" s="61">
        <f t="shared" si="1"/>
        <v>13</v>
      </c>
    </row>
    <row r="9" spans="2:31" x14ac:dyDescent="0.35">
      <c r="B9" s="2" t="s">
        <v>77</v>
      </c>
      <c r="C9" s="62">
        <f>CODE(C6)-97</f>
        <v>22</v>
      </c>
      <c r="D9" s="62">
        <f t="shared" si="0"/>
        <v>14</v>
      </c>
      <c r="E9" s="62">
        <f t="shared" si="0"/>
        <v>17</v>
      </c>
      <c r="F9" s="62">
        <f t="shared" si="0"/>
        <v>3</v>
      </c>
      <c r="G9" s="62">
        <f t="shared" si="0"/>
        <v>22</v>
      </c>
      <c r="H9" s="62">
        <f t="shared" si="0"/>
        <v>14</v>
      </c>
      <c r="I9" s="62">
        <f t="shared" si="0"/>
        <v>17</v>
      </c>
      <c r="J9" s="62">
        <f t="shared" si="0"/>
        <v>3</v>
      </c>
      <c r="K9" s="62">
        <f t="shared" si="0"/>
        <v>22</v>
      </c>
      <c r="L9" s="62">
        <f t="shared" si="0"/>
        <v>8</v>
      </c>
      <c r="M9" s="62">
        <f t="shared" si="0"/>
        <v>13</v>
      </c>
      <c r="N9" s="62">
        <f t="shared" ref="N9:AE9" si="2">CODE(N6)-97</f>
        <v>9</v>
      </c>
      <c r="O9" s="62">
        <f t="shared" si="2"/>
        <v>4</v>
      </c>
      <c r="P9" s="62">
        <f t="shared" si="2"/>
        <v>2</v>
      </c>
      <c r="Q9" s="62">
        <f t="shared" si="2"/>
        <v>19</v>
      </c>
      <c r="R9" s="62">
        <f t="shared" si="2"/>
        <v>8</v>
      </c>
      <c r="S9" s="62">
        <f t="shared" si="2"/>
        <v>14</v>
      </c>
      <c r="T9" s="62">
        <f t="shared" si="2"/>
        <v>13</v>
      </c>
      <c r="U9" s="62">
        <f t="shared" si="2"/>
        <v>8</v>
      </c>
      <c r="V9" s="62">
        <f t="shared" si="2"/>
        <v>13</v>
      </c>
      <c r="W9" s="62">
        <f t="shared" si="2"/>
        <v>9</v>
      </c>
      <c r="X9" s="62">
        <f t="shared" si="2"/>
        <v>4</v>
      </c>
      <c r="Y9" s="62">
        <f t="shared" si="2"/>
        <v>2</v>
      </c>
      <c r="Z9" s="62">
        <f t="shared" si="2"/>
        <v>19</v>
      </c>
      <c r="AA9" s="62">
        <f t="shared" si="2"/>
        <v>8</v>
      </c>
      <c r="AB9" s="62">
        <f t="shared" si="2"/>
        <v>14</v>
      </c>
      <c r="AC9" s="62">
        <f t="shared" si="2"/>
        <v>13</v>
      </c>
      <c r="AD9" s="62">
        <f t="shared" si="2"/>
        <v>8</v>
      </c>
      <c r="AE9" s="62">
        <f t="shared" si="2"/>
        <v>13</v>
      </c>
    </row>
    <row r="11" spans="2:31" x14ac:dyDescent="0.35">
      <c r="B11" s="18" t="s">
        <v>34</v>
      </c>
      <c r="C11" s="63">
        <f>MOD(C8+C9,26)</f>
        <v>11</v>
      </c>
      <c r="D11" s="63">
        <f t="shared" ref="D11:M11" si="3">MOD(D8+D9,26)</f>
        <v>14</v>
      </c>
      <c r="E11" s="63">
        <f t="shared" si="3"/>
        <v>8</v>
      </c>
      <c r="F11" s="63">
        <f t="shared" si="3"/>
        <v>3</v>
      </c>
      <c r="G11" s="63">
        <f t="shared" si="3"/>
        <v>8</v>
      </c>
      <c r="H11" s="63">
        <f t="shared" si="3"/>
        <v>18</v>
      </c>
      <c r="I11" s="63">
        <f t="shared" si="3"/>
        <v>10</v>
      </c>
      <c r="J11" s="63">
        <f t="shared" si="3"/>
        <v>7</v>
      </c>
      <c r="K11" s="63">
        <f t="shared" si="3"/>
        <v>13</v>
      </c>
      <c r="L11" s="63">
        <f t="shared" si="3"/>
        <v>10</v>
      </c>
      <c r="M11" s="63">
        <f t="shared" si="3"/>
        <v>6</v>
      </c>
      <c r="N11" s="63">
        <f t="shared" ref="N11:AE11" si="4">MOD(N8+N9,26)</f>
        <v>17</v>
      </c>
      <c r="O11" s="63">
        <f t="shared" si="4"/>
        <v>18</v>
      </c>
      <c r="P11" s="63">
        <f t="shared" si="4"/>
        <v>15</v>
      </c>
      <c r="Q11" s="63">
        <f t="shared" si="4"/>
        <v>20</v>
      </c>
      <c r="R11" s="63">
        <f t="shared" si="4"/>
        <v>12</v>
      </c>
      <c r="S11" s="63">
        <f t="shared" si="4"/>
        <v>16</v>
      </c>
      <c r="T11" s="63">
        <f t="shared" si="4"/>
        <v>1</v>
      </c>
      <c r="U11" s="63">
        <f t="shared" si="4"/>
        <v>20</v>
      </c>
      <c r="V11" s="63">
        <f t="shared" si="4"/>
        <v>17</v>
      </c>
      <c r="W11" s="63">
        <f t="shared" si="4"/>
        <v>17</v>
      </c>
      <c r="X11" s="63">
        <f t="shared" si="4"/>
        <v>17</v>
      </c>
      <c r="Y11" s="63">
        <f t="shared" si="4"/>
        <v>11</v>
      </c>
      <c r="Z11" s="63">
        <f t="shared" si="4"/>
        <v>23</v>
      </c>
      <c r="AA11" s="63">
        <f t="shared" si="4"/>
        <v>10</v>
      </c>
      <c r="AB11" s="63">
        <f t="shared" si="4"/>
        <v>7</v>
      </c>
      <c r="AC11" s="63">
        <f t="shared" si="4"/>
        <v>21</v>
      </c>
      <c r="AD11" s="63">
        <f t="shared" si="4"/>
        <v>22</v>
      </c>
      <c r="AE11" s="63">
        <f t="shared" si="4"/>
        <v>0</v>
      </c>
    </row>
    <row r="12" spans="2:31" x14ac:dyDescent="0.35">
      <c r="B12" s="18" t="s">
        <v>78</v>
      </c>
      <c r="C12" s="65" t="str">
        <f>CHAR(C11+97)</f>
        <v>l</v>
      </c>
      <c r="D12" s="65" t="str">
        <f t="shared" ref="D12:M12" si="5">CHAR(D11+97)</f>
        <v>o</v>
      </c>
      <c r="E12" s="65" t="str">
        <f t="shared" si="5"/>
        <v>i</v>
      </c>
      <c r="F12" s="65" t="str">
        <f t="shared" si="5"/>
        <v>d</v>
      </c>
      <c r="G12" s="65" t="str">
        <f t="shared" si="5"/>
        <v>i</v>
      </c>
      <c r="H12" s="65" t="str">
        <f t="shared" si="5"/>
        <v>s</v>
      </c>
      <c r="I12" s="65" t="str">
        <f t="shared" si="5"/>
        <v>k</v>
      </c>
      <c r="J12" s="65" t="str">
        <f t="shared" si="5"/>
        <v>h</v>
      </c>
      <c r="K12" s="65" t="str">
        <f t="shared" si="5"/>
        <v>n</v>
      </c>
      <c r="L12" s="63" t="str">
        <f t="shared" si="5"/>
        <v>k</v>
      </c>
      <c r="M12" s="63" t="str">
        <f t="shared" si="5"/>
        <v>g</v>
      </c>
      <c r="N12" s="63" t="str">
        <f t="shared" ref="N12:AE12" si="6">CHAR(N11+97)</f>
        <v>r</v>
      </c>
      <c r="O12" s="63" t="str">
        <f t="shared" si="6"/>
        <v>s</v>
      </c>
      <c r="P12" s="63" t="str">
        <f t="shared" si="6"/>
        <v>p</v>
      </c>
      <c r="Q12" s="63" t="str">
        <f t="shared" si="6"/>
        <v>u</v>
      </c>
      <c r="R12" s="63" t="str">
        <f t="shared" si="6"/>
        <v>m</v>
      </c>
      <c r="S12" s="63" t="str">
        <f t="shared" si="6"/>
        <v>q</v>
      </c>
      <c r="T12" s="63" t="str">
        <f t="shared" si="6"/>
        <v>b</v>
      </c>
      <c r="U12" s="63" t="str">
        <f t="shared" si="6"/>
        <v>u</v>
      </c>
      <c r="V12" s="63" t="str">
        <f t="shared" si="6"/>
        <v>r</v>
      </c>
      <c r="W12" s="63" t="str">
        <f t="shared" si="6"/>
        <v>r</v>
      </c>
      <c r="X12" s="63" t="str">
        <f t="shared" si="6"/>
        <v>r</v>
      </c>
      <c r="Y12" s="63" t="str">
        <f t="shared" si="6"/>
        <v>l</v>
      </c>
      <c r="Z12" s="63" t="str">
        <f t="shared" si="6"/>
        <v>x</v>
      </c>
      <c r="AA12" s="63" t="str">
        <f t="shared" si="6"/>
        <v>k</v>
      </c>
      <c r="AB12" s="63" t="str">
        <f t="shared" si="6"/>
        <v>h</v>
      </c>
      <c r="AC12" s="63" t="str">
        <f t="shared" si="6"/>
        <v>v</v>
      </c>
      <c r="AD12" s="63" t="str">
        <f t="shared" si="6"/>
        <v>w</v>
      </c>
      <c r="AE12" s="63" t="str">
        <f t="shared" si="6"/>
        <v>a</v>
      </c>
    </row>
    <row r="14" spans="2:31" x14ac:dyDescent="0.35">
      <c r="C14" s="13" t="s">
        <v>66</v>
      </c>
    </row>
    <row r="16" spans="2:31" ht="21" x14ac:dyDescent="0.5">
      <c r="B16" s="9" t="s">
        <v>38</v>
      </c>
      <c r="C16" s="37" t="s">
        <v>48</v>
      </c>
      <c r="D16" s="38"/>
      <c r="E16" s="38"/>
      <c r="F16" s="38"/>
      <c r="G16" s="38"/>
      <c r="H16" s="38"/>
    </row>
    <row r="18" spans="2:22" x14ac:dyDescent="0.35">
      <c r="B18" s="23" t="s">
        <v>4</v>
      </c>
      <c r="C18" s="46" t="s">
        <v>23</v>
      </c>
      <c r="D18" s="46" t="s">
        <v>35</v>
      </c>
      <c r="E18" s="46" t="s">
        <v>19</v>
      </c>
      <c r="F18" s="46" t="s">
        <v>20</v>
      </c>
      <c r="G18" s="46" t="s">
        <v>28</v>
      </c>
      <c r="H18" s="46" t="s">
        <v>11</v>
      </c>
      <c r="I18" s="46" t="s">
        <v>27</v>
      </c>
      <c r="P18" s="46" t="s">
        <v>23</v>
      </c>
      <c r="Q18" s="46" t="s">
        <v>22</v>
      </c>
      <c r="R18" s="46" t="s">
        <v>11</v>
      </c>
      <c r="S18" s="46" t="s">
        <v>23</v>
      </c>
      <c r="T18" s="46" t="s">
        <v>22</v>
      </c>
      <c r="U18" s="46" t="s">
        <v>11</v>
      </c>
      <c r="V18" s="46" t="s">
        <v>23</v>
      </c>
    </row>
    <row r="19" spans="2:22" x14ac:dyDescent="0.35">
      <c r="B19" s="23"/>
      <c r="C19" s="66">
        <f>CODE(C18)-97</f>
        <v>15</v>
      </c>
      <c r="D19" s="66">
        <f t="shared" ref="D19:I19" si="7">CODE(D18)-97</f>
        <v>16</v>
      </c>
      <c r="E19" s="66">
        <f t="shared" si="7"/>
        <v>3</v>
      </c>
      <c r="F19" s="66">
        <f t="shared" si="7"/>
        <v>9</v>
      </c>
      <c r="G19" s="66">
        <f t="shared" si="7"/>
        <v>11</v>
      </c>
      <c r="H19" s="66">
        <f t="shared" si="7"/>
        <v>8</v>
      </c>
      <c r="I19" s="66">
        <f t="shared" si="7"/>
        <v>2</v>
      </c>
      <c r="P19" s="66">
        <f>CODE(P18)-97</f>
        <v>15</v>
      </c>
      <c r="Q19" s="66">
        <f t="shared" ref="Q19:V19" si="8">CODE(Q18)-97</f>
        <v>7</v>
      </c>
      <c r="R19" s="66">
        <f t="shared" si="8"/>
        <v>8</v>
      </c>
      <c r="S19" s="66">
        <f t="shared" si="8"/>
        <v>15</v>
      </c>
      <c r="T19" s="66">
        <f t="shared" si="8"/>
        <v>7</v>
      </c>
      <c r="U19" s="66">
        <f t="shared" si="8"/>
        <v>8</v>
      </c>
      <c r="V19" s="66">
        <f t="shared" si="8"/>
        <v>15</v>
      </c>
    </row>
    <row r="21" spans="2:22" x14ac:dyDescent="0.35">
      <c r="B21" s="26" t="s">
        <v>33</v>
      </c>
      <c r="C21" s="62">
        <v>15</v>
      </c>
      <c r="D21" s="62">
        <v>7</v>
      </c>
      <c r="E21" s="62">
        <v>8</v>
      </c>
      <c r="F21" s="62">
        <v>15</v>
      </c>
      <c r="G21" s="62">
        <v>7</v>
      </c>
      <c r="H21" s="62">
        <v>8</v>
      </c>
      <c r="I21" s="62">
        <v>15</v>
      </c>
    </row>
    <row r="22" spans="2:22" x14ac:dyDescent="0.35">
      <c r="C22" s="5"/>
      <c r="D22" s="5"/>
      <c r="E22" s="5"/>
      <c r="F22" s="5"/>
      <c r="G22" s="5"/>
      <c r="H22" s="5"/>
      <c r="I22" s="5"/>
    </row>
    <row r="23" spans="2:22" x14ac:dyDescent="0.35">
      <c r="B23" s="24" t="s">
        <v>36</v>
      </c>
      <c r="C23" s="61">
        <v>19</v>
      </c>
      <c r="D23" s="61">
        <v>8</v>
      </c>
      <c r="E23" s="61">
        <v>12</v>
      </c>
      <c r="F23" s="61">
        <v>4</v>
      </c>
      <c r="G23" s="61">
        <f t="shared" ref="G23:I23" si="9">MOD(G19-G21,26)</f>
        <v>4</v>
      </c>
      <c r="H23" s="61">
        <f t="shared" si="9"/>
        <v>0</v>
      </c>
      <c r="I23" s="61">
        <f t="shared" si="9"/>
        <v>13</v>
      </c>
    </row>
    <row r="24" spans="2:22" x14ac:dyDescent="0.35">
      <c r="B24" s="24"/>
      <c r="C24" s="47" t="str">
        <f>CHAR(C23+97)</f>
        <v>t</v>
      </c>
      <c r="D24" s="47" t="str">
        <f t="shared" ref="D24:I24" si="10">CHAR(D23+97)</f>
        <v>i</v>
      </c>
      <c r="E24" s="47" t="str">
        <f t="shared" si="10"/>
        <v>m</v>
      </c>
      <c r="F24" s="47" t="str">
        <f t="shared" si="10"/>
        <v>e</v>
      </c>
      <c r="G24" s="7" t="str">
        <f t="shared" si="10"/>
        <v>e</v>
      </c>
      <c r="H24" s="7" t="str">
        <f t="shared" si="10"/>
        <v>a</v>
      </c>
      <c r="I24" s="7" t="str">
        <f t="shared" si="10"/>
        <v>n</v>
      </c>
    </row>
    <row r="27" spans="2:22" x14ac:dyDescent="0.35">
      <c r="G27" s="41" t="s">
        <v>81</v>
      </c>
    </row>
    <row r="28" spans="2:22" x14ac:dyDescent="0.35">
      <c r="G28" s="41" t="s">
        <v>82</v>
      </c>
    </row>
    <row r="29" spans="2:22" x14ac:dyDescent="0.35">
      <c r="G29" s="41" t="s">
        <v>83</v>
      </c>
    </row>
    <row r="31" spans="2:22" x14ac:dyDescent="0.35">
      <c r="G31" s="40" t="s">
        <v>84</v>
      </c>
    </row>
    <row r="32" spans="2:22" x14ac:dyDescent="0.35">
      <c r="G32" s="40" t="s">
        <v>85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4"/>
  <sheetViews>
    <sheetView topLeftCell="A13" zoomScale="120" zoomScaleNormal="120" workbookViewId="0">
      <selection activeCell="U10" sqref="U10"/>
    </sheetView>
  </sheetViews>
  <sheetFormatPr defaultRowHeight="14.5" x14ac:dyDescent="0.35"/>
  <cols>
    <col min="1" max="1" width="3.54296875" customWidth="1"/>
    <col min="2" max="2" width="23" customWidth="1"/>
    <col min="3" max="17" width="3.7265625" customWidth="1"/>
    <col min="18" max="18" width="5.54296875" customWidth="1"/>
  </cols>
  <sheetData>
    <row r="1" spans="2:20" ht="21" x14ac:dyDescent="0.5">
      <c r="B1" s="10" t="s">
        <v>54</v>
      </c>
    </row>
    <row r="3" spans="2:20" x14ac:dyDescent="0.35">
      <c r="B3" s="25" t="s">
        <v>50</v>
      </c>
      <c r="C3" s="30">
        <v>1</v>
      </c>
      <c r="D3" s="30">
        <v>0</v>
      </c>
      <c r="E3" s="30">
        <v>1</v>
      </c>
      <c r="F3" s="30">
        <v>1</v>
      </c>
      <c r="G3" s="30">
        <v>0</v>
      </c>
      <c r="H3" s="30">
        <v>0</v>
      </c>
      <c r="I3" s="30">
        <v>1</v>
      </c>
      <c r="J3" s="30">
        <v>1</v>
      </c>
      <c r="K3" s="30">
        <v>0</v>
      </c>
      <c r="L3" s="30">
        <v>1</v>
      </c>
      <c r="M3" s="30">
        <v>1</v>
      </c>
      <c r="N3" s="30">
        <v>0</v>
      </c>
      <c r="O3" s="30">
        <v>1</v>
      </c>
      <c r="P3" s="30">
        <v>1</v>
      </c>
      <c r="Q3" s="30">
        <v>0</v>
      </c>
      <c r="S3" s="39" t="s">
        <v>80</v>
      </c>
    </row>
    <row r="4" spans="2:20" x14ac:dyDescent="0.35">
      <c r="B4" s="1" t="s">
        <v>51</v>
      </c>
      <c r="C4" s="22">
        <v>0</v>
      </c>
      <c r="D4" s="22">
        <v>1</v>
      </c>
      <c r="E4" s="22">
        <v>1</v>
      </c>
      <c r="F4" s="22">
        <v>0</v>
      </c>
      <c r="G4" s="22">
        <v>1</v>
      </c>
      <c r="H4" s="22">
        <v>0</v>
      </c>
      <c r="I4" s="22">
        <v>0</v>
      </c>
      <c r="J4" s="22">
        <v>1</v>
      </c>
      <c r="K4" s="22">
        <v>0</v>
      </c>
      <c r="L4" s="22">
        <v>1</v>
      </c>
      <c r="M4" s="22">
        <v>0</v>
      </c>
      <c r="N4" s="22">
        <v>0</v>
      </c>
      <c r="O4" s="22">
        <v>1</v>
      </c>
      <c r="P4" s="22">
        <v>1</v>
      </c>
      <c r="Q4" s="22">
        <v>1</v>
      </c>
      <c r="S4" s="39" t="s">
        <v>79</v>
      </c>
    </row>
    <row r="5" spans="2:20" x14ac:dyDescent="0.35">
      <c r="B5" s="23" t="s">
        <v>57</v>
      </c>
      <c r="C5" s="15">
        <f>MOD(C3+C4,2)</f>
        <v>1</v>
      </c>
      <c r="D5" s="15">
        <f t="shared" ref="D5:Q5" si="0">MOD(D3+D4,2)</f>
        <v>1</v>
      </c>
      <c r="E5" s="15">
        <f t="shared" si="0"/>
        <v>0</v>
      </c>
      <c r="F5" s="15">
        <f t="shared" si="0"/>
        <v>1</v>
      </c>
      <c r="G5" s="15">
        <f t="shared" si="0"/>
        <v>1</v>
      </c>
      <c r="H5" s="15">
        <f t="shared" si="0"/>
        <v>0</v>
      </c>
      <c r="I5" s="15">
        <f t="shared" si="0"/>
        <v>1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1</v>
      </c>
      <c r="N5" s="15">
        <f t="shared" si="0"/>
        <v>0</v>
      </c>
      <c r="O5" s="15">
        <f t="shared" si="0"/>
        <v>0</v>
      </c>
      <c r="P5" s="15">
        <f t="shared" si="0"/>
        <v>0</v>
      </c>
      <c r="Q5" s="15">
        <f t="shared" si="0"/>
        <v>1</v>
      </c>
      <c r="S5" s="14" t="s">
        <v>58</v>
      </c>
      <c r="T5" s="13"/>
    </row>
    <row r="10" spans="2:20" ht="21" x14ac:dyDescent="0.5">
      <c r="B10" s="10" t="s">
        <v>55</v>
      </c>
    </row>
    <row r="12" spans="2:20" x14ac:dyDescent="0.35">
      <c r="B12" s="23" t="s">
        <v>56</v>
      </c>
      <c r="C12" s="15">
        <v>1</v>
      </c>
      <c r="D12" s="15">
        <v>1</v>
      </c>
      <c r="E12" s="15">
        <v>0</v>
      </c>
      <c r="F12" s="15">
        <v>1</v>
      </c>
      <c r="G12" s="15">
        <v>1</v>
      </c>
      <c r="H12" s="15">
        <v>0</v>
      </c>
      <c r="I12" s="15">
        <v>1</v>
      </c>
      <c r="J12" s="15">
        <v>0</v>
      </c>
      <c r="K12" s="15">
        <v>0</v>
      </c>
      <c r="L12" s="15">
        <v>0</v>
      </c>
      <c r="M12" s="15">
        <v>1</v>
      </c>
      <c r="N12" s="15">
        <v>0</v>
      </c>
      <c r="O12" s="15">
        <v>0</v>
      </c>
      <c r="P12" s="15">
        <v>0</v>
      </c>
      <c r="Q12" s="15">
        <v>1</v>
      </c>
    </row>
    <row r="13" spans="2:20" x14ac:dyDescent="0.35">
      <c r="B13" s="1" t="s">
        <v>53</v>
      </c>
      <c r="C13" s="22">
        <v>0</v>
      </c>
      <c r="D13" s="22">
        <v>1</v>
      </c>
      <c r="E13" s="22">
        <v>1</v>
      </c>
      <c r="F13" s="22">
        <v>0</v>
      </c>
      <c r="G13" s="22">
        <v>1</v>
      </c>
      <c r="H13" s="22">
        <v>0</v>
      </c>
      <c r="I13" s="22">
        <v>0</v>
      </c>
      <c r="J13" s="22">
        <v>1</v>
      </c>
      <c r="K13" s="22">
        <v>0</v>
      </c>
      <c r="L13" s="22">
        <v>1</v>
      </c>
      <c r="M13" s="22">
        <v>0</v>
      </c>
      <c r="N13" s="22">
        <v>0</v>
      </c>
      <c r="O13" s="22">
        <v>1</v>
      </c>
      <c r="P13" s="22">
        <v>1</v>
      </c>
      <c r="Q13" s="22">
        <v>1</v>
      </c>
    </row>
    <row r="14" spans="2:20" x14ac:dyDescent="0.35">
      <c r="B14" s="25" t="s">
        <v>52</v>
      </c>
      <c r="C14" s="30">
        <f>MOD(C12+C13,2)</f>
        <v>1</v>
      </c>
      <c r="D14" s="30">
        <f t="shared" ref="D14" si="1">MOD(D12+D13,2)</f>
        <v>0</v>
      </c>
      <c r="E14" s="30">
        <f t="shared" ref="E14" si="2">MOD(E12+E13,2)</f>
        <v>1</v>
      </c>
      <c r="F14" s="30">
        <f t="shared" ref="F14" si="3">MOD(F12+F13,2)</f>
        <v>1</v>
      </c>
      <c r="G14" s="30">
        <f t="shared" ref="G14" si="4">MOD(G12+G13,2)</f>
        <v>0</v>
      </c>
      <c r="H14" s="30">
        <f t="shared" ref="H14" si="5">MOD(H12+H13,2)</f>
        <v>0</v>
      </c>
      <c r="I14" s="30">
        <f t="shared" ref="I14" si="6">MOD(I12+I13,2)</f>
        <v>1</v>
      </c>
      <c r="J14" s="30">
        <f t="shared" ref="J14" si="7">MOD(J12+J13,2)</f>
        <v>1</v>
      </c>
      <c r="K14" s="30">
        <f t="shared" ref="K14" si="8">MOD(K12+K13,2)</f>
        <v>0</v>
      </c>
      <c r="L14" s="30">
        <f t="shared" ref="L14" si="9">MOD(L12+L13,2)</f>
        <v>1</v>
      </c>
      <c r="M14" s="30">
        <f t="shared" ref="M14" si="10">MOD(M12+M13,2)</f>
        <v>1</v>
      </c>
      <c r="N14" s="30">
        <f t="shared" ref="N14" si="11">MOD(N12+N13,2)</f>
        <v>0</v>
      </c>
      <c r="O14" s="30">
        <f t="shared" ref="O14" si="12">MOD(O12+O13,2)</f>
        <v>1</v>
      </c>
      <c r="P14" s="30">
        <f t="shared" ref="P14" si="13">MOD(P12+P13,2)</f>
        <v>1</v>
      </c>
      <c r="Q14" s="30">
        <f t="shared" ref="Q14" si="14">MOD(Q12+Q13,2)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7E4-5096-4658-9BF4-4EC01791426A}">
  <dimension ref="B1:AR30"/>
  <sheetViews>
    <sheetView topLeftCell="AC1" zoomScale="110" zoomScaleNormal="110" workbookViewId="0">
      <selection activeCell="AR27" sqref="AP2:AR27"/>
    </sheetView>
  </sheetViews>
  <sheetFormatPr defaultRowHeight="14.5" x14ac:dyDescent="0.35"/>
  <cols>
    <col min="2" max="2" width="18.453125" customWidth="1"/>
    <col min="3" max="10" width="4.26953125" customWidth="1"/>
    <col min="11" max="11" width="2.7265625" customWidth="1"/>
    <col min="12" max="22" width="3.1796875" customWidth="1"/>
    <col min="23" max="23" width="3.7265625" customWidth="1"/>
    <col min="24" max="24" width="3.54296875" customWidth="1"/>
  </cols>
  <sheetData>
    <row r="1" spans="2:44" ht="18.5" x14ac:dyDescent="0.45">
      <c r="B1" s="8" t="s">
        <v>42</v>
      </c>
      <c r="AP1" t="s">
        <v>59</v>
      </c>
      <c r="AQ1" t="s">
        <v>72</v>
      </c>
    </row>
    <row r="2" spans="2:44" x14ac:dyDescent="0.35">
      <c r="AP2" s="11" t="s">
        <v>9</v>
      </c>
      <c r="AQ2" s="12">
        <v>0</v>
      </c>
      <c r="AR2" s="11" t="s">
        <v>9</v>
      </c>
    </row>
    <row r="3" spans="2:44" ht="15.5" x14ac:dyDescent="0.35">
      <c r="B3" s="43" t="s">
        <v>87</v>
      </c>
      <c r="AP3" s="11" t="s">
        <v>43</v>
      </c>
      <c r="AQ3" s="12">
        <f>+AQ2+1</f>
        <v>1</v>
      </c>
      <c r="AR3" s="11" t="s">
        <v>43</v>
      </c>
    </row>
    <row r="4" spans="2:44" x14ac:dyDescent="0.35">
      <c r="AP4" s="11" t="s">
        <v>27</v>
      </c>
      <c r="AQ4" s="12">
        <f t="shared" ref="AQ4:AQ27" si="0">+AQ3+1</f>
        <v>2</v>
      </c>
      <c r="AR4" s="11" t="s">
        <v>27</v>
      </c>
    </row>
    <row r="5" spans="2:44" x14ac:dyDescent="0.35">
      <c r="B5" s="19" t="s">
        <v>0</v>
      </c>
      <c r="C5" s="31" t="s">
        <v>5</v>
      </c>
      <c r="D5" s="31" t="s">
        <v>92</v>
      </c>
      <c r="E5" s="31" t="s">
        <v>28</v>
      </c>
      <c r="F5" s="31" t="s">
        <v>5</v>
      </c>
      <c r="G5" s="31" t="s">
        <v>19</v>
      </c>
      <c r="H5" s="31" t="s">
        <v>32</v>
      </c>
      <c r="I5" s="31" t="s">
        <v>92</v>
      </c>
      <c r="J5" s="31" t="s">
        <v>9</v>
      </c>
      <c r="K5" s="44" t="s">
        <v>46</v>
      </c>
      <c r="L5" s="44" t="s">
        <v>92</v>
      </c>
      <c r="M5" s="44" t="s">
        <v>19</v>
      </c>
      <c r="AP5" s="11" t="s">
        <v>19</v>
      </c>
      <c r="AQ5" s="12">
        <f t="shared" si="0"/>
        <v>3</v>
      </c>
      <c r="AR5" s="11" t="s">
        <v>19</v>
      </c>
    </row>
    <row r="6" spans="2:44" x14ac:dyDescent="0.35">
      <c r="B6" s="19" t="s">
        <v>1</v>
      </c>
      <c r="C6" s="30">
        <f>VLOOKUP(C5,$AP$2:$AQ$31,2)</f>
        <v>19</v>
      </c>
      <c r="D6" s="30">
        <f t="shared" ref="D6:J6" si="1">VLOOKUP(D5,$AP$2:$AQ$31,2)</f>
        <v>27</v>
      </c>
      <c r="E6" s="30">
        <f t="shared" si="1"/>
        <v>11</v>
      </c>
      <c r="F6" s="30">
        <f t="shared" si="1"/>
        <v>19</v>
      </c>
      <c r="G6" s="30">
        <f t="shared" si="1"/>
        <v>3</v>
      </c>
      <c r="H6" s="30">
        <f t="shared" si="1"/>
        <v>4</v>
      </c>
      <c r="I6" s="30">
        <f t="shared" si="1"/>
        <v>27</v>
      </c>
      <c r="J6" s="30">
        <f t="shared" si="1"/>
        <v>0</v>
      </c>
      <c r="K6" s="30">
        <f t="shared" ref="K6" si="2">VLOOKUP(K5,$AP$2:$AQ$31,2)</f>
        <v>23</v>
      </c>
      <c r="L6" s="30">
        <f t="shared" ref="L6" si="3">VLOOKUP(L5,$AP$2:$AQ$31,2)</f>
        <v>27</v>
      </c>
      <c r="M6" s="30">
        <f t="shared" ref="M6" si="4">VLOOKUP(M5,$AP$2:$AQ$31,2)</f>
        <v>3</v>
      </c>
      <c r="AP6" s="11" t="s">
        <v>32</v>
      </c>
      <c r="AQ6" s="12">
        <f t="shared" si="0"/>
        <v>4</v>
      </c>
      <c r="AR6" s="11" t="s">
        <v>32</v>
      </c>
    </row>
    <row r="7" spans="2:44" x14ac:dyDescent="0.35">
      <c r="B7" s="2" t="s">
        <v>2</v>
      </c>
      <c r="C7" s="28">
        <v>10</v>
      </c>
      <c r="AP7" s="11" t="s">
        <v>24</v>
      </c>
      <c r="AQ7" s="12">
        <f t="shared" si="0"/>
        <v>5</v>
      </c>
      <c r="AR7" s="11" t="s">
        <v>24</v>
      </c>
    </row>
    <row r="8" spans="2:44" x14ac:dyDescent="0.35">
      <c r="B8" s="18" t="s">
        <v>3</v>
      </c>
      <c r="C8" s="15">
        <f>MOD(C6+$C$7,29)</f>
        <v>0</v>
      </c>
      <c r="D8" s="15">
        <f t="shared" ref="D8:J8" si="5">MOD(D6+$C$7,29)</f>
        <v>8</v>
      </c>
      <c r="E8" s="15">
        <f t="shared" si="5"/>
        <v>21</v>
      </c>
      <c r="F8" s="15">
        <f t="shared" si="5"/>
        <v>0</v>
      </c>
      <c r="G8" s="15">
        <f t="shared" si="5"/>
        <v>13</v>
      </c>
      <c r="H8" s="15">
        <f t="shared" si="5"/>
        <v>14</v>
      </c>
      <c r="I8" s="15">
        <f t="shared" si="5"/>
        <v>8</v>
      </c>
      <c r="J8" s="15">
        <f t="shared" si="5"/>
        <v>10</v>
      </c>
      <c r="K8" s="15">
        <f t="shared" ref="K8:M8" si="6">MOD(K6+$C$7,29)</f>
        <v>4</v>
      </c>
      <c r="L8" s="15">
        <f t="shared" si="6"/>
        <v>8</v>
      </c>
      <c r="M8" s="15">
        <f t="shared" si="6"/>
        <v>13</v>
      </c>
      <c r="AP8" s="11" t="s">
        <v>44</v>
      </c>
      <c r="AQ8" s="12">
        <f t="shared" si="0"/>
        <v>6</v>
      </c>
      <c r="AR8" s="11" t="s">
        <v>44</v>
      </c>
    </row>
    <row r="9" spans="2:44" x14ac:dyDescent="0.35">
      <c r="B9" s="18" t="s">
        <v>4</v>
      </c>
      <c r="C9" s="15" t="str">
        <f>VLOOKUP(C8,$AQ$2:$AR$31,2)</f>
        <v>a</v>
      </c>
      <c r="D9" s="15" t="str">
        <f t="shared" ref="D9:J9" si="7">VLOOKUP(D8,$AQ$2:$AR$31,2)</f>
        <v>i</v>
      </c>
      <c r="E9" s="15" t="str">
        <f t="shared" si="7"/>
        <v>v</v>
      </c>
      <c r="F9" s="15" t="str">
        <f t="shared" si="7"/>
        <v>a</v>
      </c>
      <c r="G9" s="15" t="str">
        <f t="shared" si="7"/>
        <v>n</v>
      </c>
      <c r="H9" s="15" t="str">
        <f t="shared" si="7"/>
        <v>o</v>
      </c>
      <c r="I9" s="15" t="str">
        <f t="shared" si="7"/>
        <v>i</v>
      </c>
      <c r="J9" s="15" t="str">
        <f t="shared" si="7"/>
        <v>k</v>
      </c>
      <c r="K9" s="15" t="str">
        <f t="shared" ref="K9" si="8">VLOOKUP(K8,$AQ$2:$AR$31,2)</f>
        <v>e</v>
      </c>
      <c r="L9" s="15" t="str">
        <f t="shared" ref="L9" si="9">VLOOKUP(L8,$AQ$2:$AR$31,2)</f>
        <v>i</v>
      </c>
      <c r="M9" s="15" t="str">
        <f t="shared" ref="M9" si="10">VLOOKUP(M8,$AQ$2:$AR$31,2)</f>
        <v>n</v>
      </c>
      <c r="AP9" s="11" t="s">
        <v>22</v>
      </c>
      <c r="AQ9" s="12">
        <f t="shared" si="0"/>
        <v>7</v>
      </c>
      <c r="AR9" s="11" t="s">
        <v>22</v>
      </c>
    </row>
    <row r="10" spans="2:44" x14ac:dyDescent="0.35">
      <c r="AP10" s="11" t="s">
        <v>11</v>
      </c>
      <c r="AQ10" s="12">
        <f t="shared" si="0"/>
        <v>8</v>
      </c>
      <c r="AR10" s="11" t="s">
        <v>11</v>
      </c>
    </row>
    <row r="11" spans="2:44" x14ac:dyDescent="0.35">
      <c r="AP11" s="11" t="s">
        <v>20</v>
      </c>
      <c r="AQ11" s="12">
        <f t="shared" si="0"/>
        <v>9</v>
      </c>
      <c r="AR11" s="11" t="s">
        <v>20</v>
      </c>
    </row>
    <row r="12" spans="2:44" x14ac:dyDescent="0.35">
      <c r="AP12" s="11" t="s">
        <v>6</v>
      </c>
      <c r="AQ12" s="12">
        <f t="shared" si="0"/>
        <v>10</v>
      </c>
      <c r="AR12" s="11" t="s">
        <v>6</v>
      </c>
    </row>
    <row r="13" spans="2:44" ht="18.5" x14ac:dyDescent="0.45">
      <c r="B13" s="8" t="s">
        <v>41</v>
      </c>
      <c r="AP13" s="11" t="s">
        <v>28</v>
      </c>
      <c r="AQ13" s="12">
        <f t="shared" si="0"/>
        <v>11</v>
      </c>
      <c r="AR13" s="11" t="s">
        <v>28</v>
      </c>
    </row>
    <row r="14" spans="2:44" x14ac:dyDescent="0.35">
      <c r="AP14" s="11" t="s">
        <v>10</v>
      </c>
      <c r="AQ14" s="12">
        <f t="shared" si="0"/>
        <v>12</v>
      </c>
      <c r="AR14" s="11" t="s">
        <v>10</v>
      </c>
    </row>
    <row r="15" spans="2:44" x14ac:dyDescent="0.35">
      <c r="B15" s="18" t="s">
        <v>4</v>
      </c>
      <c r="C15" s="29" t="s">
        <v>13</v>
      </c>
      <c r="D15" s="29" t="s">
        <v>5</v>
      </c>
      <c r="E15" s="29" t="s">
        <v>28</v>
      </c>
      <c r="F15" s="29" t="s">
        <v>7</v>
      </c>
      <c r="G15" s="29" t="s">
        <v>5</v>
      </c>
      <c r="H15" s="29" t="s">
        <v>32</v>
      </c>
      <c r="I15" s="29" t="s">
        <v>10</v>
      </c>
      <c r="J15" s="29" t="s">
        <v>12</v>
      </c>
      <c r="K15" s="45" t="s">
        <v>32</v>
      </c>
      <c r="L15" s="29" t="s">
        <v>44</v>
      </c>
      <c r="M15" s="29" t="s">
        <v>32</v>
      </c>
      <c r="N15" s="29" t="s">
        <v>11</v>
      </c>
      <c r="O15" s="29" t="s">
        <v>30</v>
      </c>
      <c r="P15" s="29" t="s">
        <v>5</v>
      </c>
      <c r="Q15" s="29" t="s">
        <v>31</v>
      </c>
      <c r="R15" s="29" t="s">
        <v>23</v>
      </c>
      <c r="S15" s="29" t="s">
        <v>30</v>
      </c>
      <c r="T15" s="29" t="s">
        <v>32</v>
      </c>
      <c r="U15" s="29" t="s">
        <v>27</v>
      </c>
      <c r="V15" s="29" t="s">
        <v>12</v>
      </c>
      <c r="W15" s="29" t="s">
        <v>32</v>
      </c>
      <c r="X15" s="29" t="s">
        <v>5</v>
      </c>
      <c r="AP15" s="11" t="s">
        <v>7</v>
      </c>
      <c r="AQ15" s="12">
        <f t="shared" si="0"/>
        <v>13</v>
      </c>
      <c r="AR15" s="11" t="s">
        <v>7</v>
      </c>
    </row>
    <row r="16" spans="2:44" x14ac:dyDescent="0.35">
      <c r="B16" s="18" t="s">
        <v>3</v>
      </c>
      <c r="C16" s="15">
        <f>CODE(C15)-97</f>
        <v>21</v>
      </c>
      <c r="D16" s="15">
        <f t="shared" ref="D16:J16" si="11">CODE(D15)-97</f>
        <v>19</v>
      </c>
      <c r="E16" s="15">
        <f t="shared" si="11"/>
        <v>11</v>
      </c>
      <c r="F16" s="15">
        <f t="shared" si="11"/>
        <v>13</v>
      </c>
      <c r="G16" s="15">
        <f t="shared" si="11"/>
        <v>19</v>
      </c>
      <c r="H16" s="15">
        <f t="shared" si="11"/>
        <v>4</v>
      </c>
      <c r="I16" s="15">
        <f t="shared" si="11"/>
        <v>12</v>
      </c>
      <c r="J16" s="15">
        <f t="shared" si="11"/>
        <v>17</v>
      </c>
      <c r="K16" s="46">
        <f t="shared" ref="K16:V16" si="12">CODE(K15)-97</f>
        <v>4</v>
      </c>
      <c r="L16" s="15">
        <f t="shared" si="12"/>
        <v>6</v>
      </c>
      <c r="M16" s="15">
        <f t="shared" si="12"/>
        <v>4</v>
      </c>
      <c r="N16" s="15">
        <f t="shared" si="12"/>
        <v>8</v>
      </c>
      <c r="O16" s="15">
        <f t="shared" si="12"/>
        <v>18</v>
      </c>
      <c r="P16" s="15">
        <f t="shared" si="12"/>
        <v>19</v>
      </c>
      <c r="Q16" s="15">
        <f t="shared" si="12"/>
        <v>14</v>
      </c>
      <c r="R16" s="15">
        <f t="shared" si="12"/>
        <v>15</v>
      </c>
      <c r="S16" s="15">
        <f t="shared" si="12"/>
        <v>18</v>
      </c>
      <c r="T16" s="15">
        <f t="shared" si="12"/>
        <v>4</v>
      </c>
      <c r="U16" s="15">
        <f t="shared" si="12"/>
        <v>2</v>
      </c>
      <c r="V16" s="15">
        <f t="shared" si="12"/>
        <v>17</v>
      </c>
      <c r="W16" s="15">
        <f t="shared" ref="W16:X16" si="13">CODE(W15)-97</f>
        <v>4</v>
      </c>
      <c r="X16" s="15">
        <f t="shared" si="13"/>
        <v>19</v>
      </c>
      <c r="AP16" s="11" t="s">
        <v>31</v>
      </c>
      <c r="AQ16" s="12">
        <f t="shared" si="0"/>
        <v>14</v>
      </c>
      <c r="AR16" s="11" t="s">
        <v>31</v>
      </c>
    </row>
    <row r="17" spans="2:44" x14ac:dyDescent="0.35">
      <c r="B17" s="2" t="s">
        <v>94</v>
      </c>
      <c r="C17" s="28">
        <v>7</v>
      </c>
      <c r="AP17" s="11" t="s">
        <v>23</v>
      </c>
      <c r="AQ17" s="12">
        <f t="shared" si="0"/>
        <v>15</v>
      </c>
      <c r="AR17" s="11" t="s">
        <v>23</v>
      </c>
    </row>
    <row r="18" spans="2:44" x14ac:dyDescent="0.35">
      <c r="B18" s="19" t="s">
        <v>39</v>
      </c>
      <c r="C18" s="30">
        <f t="shared" ref="C18:J18" si="14">MOD(C16+$C$17,26)</f>
        <v>2</v>
      </c>
      <c r="D18" s="30">
        <f t="shared" si="14"/>
        <v>0</v>
      </c>
      <c r="E18" s="30">
        <f t="shared" si="14"/>
        <v>18</v>
      </c>
      <c r="F18" s="30">
        <f t="shared" si="14"/>
        <v>20</v>
      </c>
      <c r="G18" s="30">
        <f t="shared" si="14"/>
        <v>0</v>
      </c>
      <c r="H18" s="30">
        <f t="shared" si="14"/>
        <v>11</v>
      </c>
      <c r="I18" s="30">
        <f t="shared" si="14"/>
        <v>19</v>
      </c>
      <c r="J18" s="30">
        <f t="shared" si="14"/>
        <v>24</v>
      </c>
      <c r="K18" s="30">
        <f t="shared" ref="K18:V18" si="15">MOD(K16+$C$17,26)</f>
        <v>11</v>
      </c>
      <c r="L18" s="22">
        <f t="shared" si="15"/>
        <v>13</v>
      </c>
      <c r="M18" s="22">
        <f t="shared" si="15"/>
        <v>11</v>
      </c>
      <c r="N18" s="22">
        <f t="shared" si="15"/>
        <v>15</v>
      </c>
      <c r="O18" s="22">
        <f t="shared" si="15"/>
        <v>25</v>
      </c>
      <c r="P18" s="22">
        <f t="shared" si="15"/>
        <v>0</v>
      </c>
      <c r="Q18" s="22">
        <f t="shared" si="15"/>
        <v>21</v>
      </c>
      <c r="R18" s="22">
        <f t="shared" si="15"/>
        <v>22</v>
      </c>
      <c r="S18" s="22">
        <f t="shared" si="15"/>
        <v>25</v>
      </c>
      <c r="T18" s="22">
        <f t="shared" si="15"/>
        <v>11</v>
      </c>
      <c r="U18" s="22">
        <f t="shared" si="15"/>
        <v>9</v>
      </c>
      <c r="V18" s="22">
        <f t="shared" si="15"/>
        <v>24</v>
      </c>
      <c r="W18" s="22">
        <f t="shared" ref="W18:X18" si="16">MOD(W16+$C$17,26)</f>
        <v>11</v>
      </c>
      <c r="X18" s="22">
        <f t="shared" si="16"/>
        <v>0</v>
      </c>
      <c r="AP18" s="11" t="s">
        <v>35</v>
      </c>
      <c r="AQ18" s="12">
        <f t="shared" si="0"/>
        <v>16</v>
      </c>
      <c r="AR18" s="11" t="s">
        <v>35</v>
      </c>
    </row>
    <row r="19" spans="2:44" x14ac:dyDescent="0.35">
      <c r="B19" s="19" t="s">
        <v>40</v>
      </c>
      <c r="C19" s="30" t="str">
        <f>CHAR(C18+97)</f>
        <v>c</v>
      </c>
      <c r="D19" s="30" t="str">
        <f t="shared" ref="D19:J19" si="17">CHAR(D18+97)</f>
        <v>a</v>
      </c>
      <c r="E19" s="30" t="str">
        <f t="shared" si="17"/>
        <v>s</v>
      </c>
      <c r="F19" s="30" t="str">
        <f t="shared" si="17"/>
        <v>u</v>
      </c>
      <c r="G19" s="30" t="str">
        <f t="shared" si="17"/>
        <v>a</v>
      </c>
      <c r="H19" s="30" t="str">
        <f t="shared" si="17"/>
        <v>l</v>
      </c>
      <c r="I19" s="30" t="str">
        <f t="shared" si="17"/>
        <v>t</v>
      </c>
      <c r="J19" s="30" t="str">
        <f t="shared" si="17"/>
        <v>y</v>
      </c>
      <c r="K19" s="30" t="str">
        <f t="shared" ref="K19:V19" si="18">CHAR(K18+97)</f>
        <v>l</v>
      </c>
      <c r="L19" s="22" t="str">
        <f t="shared" si="18"/>
        <v>n</v>
      </c>
      <c r="M19" s="22" t="str">
        <f t="shared" si="18"/>
        <v>l</v>
      </c>
      <c r="N19" s="22" t="str">
        <f t="shared" si="18"/>
        <v>p</v>
      </c>
      <c r="O19" s="22" t="str">
        <f t="shared" si="18"/>
        <v>z</v>
      </c>
      <c r="P19" s="22" t="str">
        <f t="shared" si="18"/>
        <v>a</v>
      </c>
      <c r="Q19" s="22" t="str">
        <f t="shared" si="18"/>
        <v>v</v>
      </c>
      <c r="R19" s="22" t="str">
        <f t="shared" si="18"/>
        <v>w</v>
      </c>
      <c r="S19" s="22" t="str">
        <f t="shared" si="18"/>
        <v>z</v>
      </c>
      <c r="T19" s="22" t="str">
        <f t="shared" si="18"/>
        <v>l</v>
      </c>
      <c r="U19" s="22" t="str">
        <f t="shared" si="18"/>
        <v>j</v>
      </c>
      <c r="V19" s="22" t="str">
        <f t="shared" si="18"/>
        <v>y</v>
      </c>
      <c r="W19" s="22" t="str">
        <f t="shared" ref="W19:X19" si="19">CHAR(W18+97)</f>
        <v>l</v>
      </c>
      <c r="X19" s="22" t="str">
        <f t="shared" si="19"/>
        <v>a</v>
      </c>
      <c r="AP19" s="11" t="s">
        <v>12</v>
      </c>
      <c r="AQ19" s="12">
        <f t="shared" si="0"/>
        <v>17</v>
      </c>
      <c r="AR19" s="11" t="s">
        <v>12</v>
      </c>
    </row>
    <row r="20" spans="2:44" x14ac:dyDescent="0.35">
      <c r="AP20" s="11" t="s">
        <v>30</v>
      </c>
      <c r="AQ20" s="12">
        <f t="shared" si="0"/>
        <v>18</v>
      </c>
      <c r="AR20" s="11" t="s">
        <v>30</v>
      </c>
    </row>
    <row r="21" spans="2:44" x14ac:dyDescent="0.35">
      <c r="C21">
        <f>26-19</f>
        <v>7</v>
      </c>
      <c r="AP21" s="11" t="s">
        <v>5</v>
      </c>
      <c r="AQ21" s="12">
        <f t="shared" si="0"/>
        <v>19</v>
      </c>
      <c r="AR21" s="11" t="s">
        <v>5</v>
      </c>
    </row>
    <row r="22" spans="2:44" x14ac:dyDescent="0.35">
      <c r="AP22" s="11" t="s">
        <v>8</v>
      </c>
      <c r="AQ22" s="12">
        <f t="shared" si="0"/>
        <v>20</v>
      </c>
      <c r="AR22" s="11" t="s">
        <v>8</v>
      </c>
    </row>
    <row r="23" spans="2:44" x14ac:dyDescent="0.35">
      <c r="AP23" s="11" t="s">
        <v>13</v>
      </c>
      <c r="AQ23" s="12">
        <f t="shared" si="0"/>
        <v>21</v>
      </c>
      <c r="AR23" s="11" t="s">
        <v>13</v>
      </c>
    </row>
    <row r="24" spans="2:44" x14ac:dyDescent="0.35">
      <c r="AP24" s="11" t="s">
        <v>45</v>
      </c>
      <c r="AQ24" s="12">
        <f t="shared" si="0"/>
        <v>22</v>
      </c>
      <c r="AR24" s="11" t="s">
        <v>45</v>
      </c>
    </row>
    <row r="25" spans="2:44" x14ac:dyDescent="0.35">
      <c r="AP25" s="11" t="s">
        <v>46</v>
      </c>
      <c r="AQ25" s="12">
        <f t="shared" si="0"/>
        <v>23</v>
      </c>
      <c r="AR25" s="11" t="s">
        <v>46</v>
      </c>
    </row>
    <row r="26" spans="2:44" x14ac:dyDescent="0.35">
      <c r="AP26" s="11" t="s">
        <v>21</v>
      </c>
      <c r="AQ26" s="12">
        <f t="shared" si="0"/>
        <v>24</v>
      </c>
      <c r="AR26" s="11" t="s">
        <v>21</v>
      </c>
    </row>
    <row r="27" spans="2:44" x14ac:dyDescent="0.35">
      <c r="AP27" s="11" t="s">
        <v>29</v>
      </c>
      <c r="AQ27" s="12">
        <f t="shared" si="0"/>
        <v>25</v>
      </c>
      <c r="AR27" s="11" t="s">
        <v>29</v>
      </c>
    </row>
    <row r="28" spans="2:44" x14ac:dyDescent="0.35">
      <c r="AP28" s="11" t="s">
        <v>91</v>
      </c>
      <c r="AQ28" s="12">
        <f t="shared" ref="AQ28:AQ30" si="20">+AQ27+1</f>
        <v>26</v>
      </c>
      <c r="AR28" s="11" t="s">
        <v>91</v>
      </c>
    </row>
    <row r="29" spans="2:44" x14ac:dyDescent="0.35">
      <c r="AP29" s="11" t="s">
        <v>92</v>
      </c>
      <c r="AQ29" s="12">
        <f t="shared" si="20"/>
        <v>27</v>
      </c>
      <c r="AR29" s="11" t="s">
        <v>92</v>
      </c>
    </row>
    <row r="30" spans="2:44" x14ac:dyDescent="0.35">
      <c r="AP30" s="11" t="s">
        <v>93</v>
      </c>
      <c r="AQ30" s="12">
        <f t="shared" si="20"/>
        <v>28</v>
      </c>
      <c r="AR30" s="11" t="s">
        <v>93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DFD5-6255-4FB0-96ED-82CB21652879}">
  <dimension ref="B1:BB68"/>
  <sheetViews>
    <sheetView tabSelected="1" topLeftCell="E9" zoomScale="110" zoomScaleNormal="110" workbookViewId="0">
      <selection activeCell="AF19" sqref="AF19"/>
    </sheetView>
  </sheetViews>
  <sheetFormatPr defaultRowHeight="14.5" x14ac:dyDescent="0.35"/>
  <cols>
    <col min="2" max="2" width="18.453125" customWidth="1"/>
    <col min="3" max="10" width="4.26953125" customWidth="1"/>
    <col min="11" max="11" width="2.7265625" customWidth="1"/>
    <col min="12" max="22" width="3.1796875" customWidth="1"/>
    <col min="23" max="23" width="3.7265625" customWidth="1"/>
    <col min="24" max="24" width="3.54296875" customWidth="1"/>
    <col min="26" max="27" width="8.7265625" style="5"/>
  </cols>
  <sheetData>
    <row r="1" spans="2:54" ht="18.5" x14ac:dyDescent="0.45">
      <c r="B1" s="8" t="s">
        <v>42</v>
      </c>
      <c r="AP1" t="s">
        <v>59</v>
      </c>
      <c r="AQ1" t="s">
        <v>72</v>
      </c>
    </row>
    <row r="2" spans="2:54" x14ac:dyDescent="0.35">
      <c r="O2" t="s">
        <v>99</v>
      </c>
      <c r="U2" t="s">
        <v>100</v>
      </c>
      <c r="AL2" t="s">
        <v>126</v>
      </c>
      <c r="AP2" s="11" t="s">
        <v>9</v>
      </c>
      <c r="AQ2" s="11">
        <v>14</v>
      </c>
      <c r="AR2" s="11" t="s">
        <v>22</v>
      </c>
      <c r="AS2" s="11">
        <v>0</v>
      </c>
      <c r="AT2" s="11" t="s">
        <v>9</v>
      </c>
      <c r="AV2" s="47" t="s">
        <v>9</v>
      </c>
      <c r="AW2" s="11">
        <v>19</v>
      </c>
      <c r="AX2" s="11" t="s">
        <v>5</v>
      </c>
    </row>
    <row r="3" spans="2:54" ht="15.5" x14ac:dyDescent="0.35">
      <c r="B3" s="43" t="s">
        <v>87</v>
      </c>
      <c r="AH3" t="str">
        <f>VLOOKUP(AG4,AP2:AR30,3)</f>
        <v>h</v>
      </c>
      <c r="AL3">
        <v>14</v>
      </c>
      <c r="AP3" s="11" t="s">
        <v>43</v>
      </c>
      <c r="AQ3" s="11">
        <v>16</v>
      </c>
      <c r="AR3" s="11" t="s">
        <v>11</v>
      </c>
      <c r="AS3" s="11">
        <v>1</v>
      </c>
      <c r="AT3" s="11" t="s">
        <v>43</v>
      </c>
      <c r="AV3" s="11" t="s">
        <v>43</v>
      </c>
      <c r="AW3" s="11">
        <v>21</v>
      </c>
      <c r="AX3" s="11" t="s">
        <v>13</v>
      </c>
    </row>
    <row r="4" spans="2:54" x14ac:dyDescent="0.35">
      <c r="Z4" s="5" t="s">
        <v>46</v>
      </c>
      <c r="AA4" s="5" t="s">
        <v>21</v>
      </c>
      <c r="AB4" s="5" t="s">
        <v>43</v>
      </c>
      <c r="AC4" s="5" t="s">
        <v>9</v>
      </c>
      <c r="AG4" t="s">
        <v>9</v>
      </c>
      <c r="AN4" t="s">
        <v>6</v>
      </c>
      <c r="AP4" s="11" t="s">
        <v>27</v>
      </c>
      <c r="AQ4" s="11">
        <v>17</v>
      </c>
      <c r="AR4" s="11" t="s">
        <v>20</v>
      </c>
      <c r="AS4" s="11">
        <v>2</v>
      </c>
      <c r="AT4" s="11" t="s">
        <v>27</v>
      </c>
      <c r="AV4" s="11" t="s">
        <v>27</v>
      </c>
      <c r="AW4" s="11">
        <v>22</v>
      </c>
      <c r="AX4" s="11" t="s">
        <v>45</v>
      </c>
      <c r="AZ4" t="s">
        <v>127</v>
      </c>
      <c r="BB4" t="s">
        <v>9</v>
      </c>
    </row>
    <row r="5" spans="2:54" x14ac:dyDescent="0.35">
      <c r="B5" s="19" t="s">
        <v>0</v>
      </c>
      <c r="C5" s="31" t="s">
        <v>27</v>
      </c>
      <c r="D5" s="31" t="s">
        <v>9</v>
      </c>
      <c r="E5" s="31" t="s">
        <v>12</v>
      </c>
      <c r="F5" s="31" t="s">
        <v>19</v>
      </c>
      <c r="G5" s="31" t="s">
        <v>11</v>
      </c>
      <c r="H5" s="31" t="s">
        <v>7</v>
      </c>
      <c r="I5" s="49" t="s">
        <v>9</v>
      </c>
      <c r="J5" s="49" t="s">
        <v>28</v>
      </c>
      <c r="K5" s="50" t="s">
        <v>11</v>
      </c>
      <c r="L5" s="50" t="s">
        <v>5</v>
      </c>
      <c r="M5" s="50" t="s">
        <v>21</v>
      </c>
      <c r="Z5" s="5">
        <v>80</v>
      </c>
      <c r="AA5" s="5">
        <f>6480/Z5</f>
        <v>81</v>
      </c>
      <c r="AB5" s="5">
        <f>(Z5+AA5)/2</f>
        <v>80.5</v>
      </c>
      <c r="AC5" s="5">
        <f>(AA5-Z5)/2</f>
        <v>0.5</v>
      </c>
      <c r="AD5">
        <f>+AB5^2-537^2</f>
        <v>-281888.75</v>
      </c>
      <c r="AE5">
        <f>AB5^2-543^2</f>
        <v>-288368.75</v>
      </c>
      <c r="AN5" t="s">
        <v>11</v>
      </c>
      <c r="AP5" s="11" t="s">
        <v>19</v>
      </c>
      <c r="AQ5" s="11">
        <v>18</v>
      </c>
      <c r="AR5" s="11" t="s">
        <v>6</v>
      </c>
      <c r="AS5" s="11">
        <v>3</v>
      </c>
      <c r="AT5" s="11" t="s">
        <v>19</v>
      </c>
      <c r="AV5" s="11" t="s">
        <v>19</v>
      </c>
      <c r="AW5" s="11">
        <v>23</v>
      </c>
      <c r="AX5" s="11" t="s">
        <v>46</v>
      </c>
      <c r="BB5" t="s">
        <v>23</v>
      </c>
    </row>
    <row r="6" spans="2:54" x14ac:dyDescent="0.35">
      <c r="B6" s="19" t="s">
        <v>1</v>
      </c>
      <c r="C6" s="30" t="str">
        <f>VLOOKUP(C5,$AP$2:$AR$27,3)</f>
        <v>j</v>
      </c>
      <c r="D6" s="30" t="str">
        <f t="shared" ref="D6:M6" si="0">VLOOKUP(D5,$AP$2:$AR$27,3)</f>
        <v>h</v>
      </c>
      <c r="E6" s="30" t="str">
        <f t="shared" si="0"/>
        <v>n</v>
      </c>
      <c r="F6" s="30" t="str">
        <f t="shared" si="0"/>
        <v>k</v>
      </c>
      <c r="G6" s="30" t="str">
        <f t="shared" si="0"/>
        <v>u</v>
      </c>
      <c r="H6" s="30" t="str">
        <f t="shared" si="0"/>
        <v>z</v>
      </c>
      <c r="I6" s="30" t="str">
        <f t="shared" si="0"/>
        <v>h</v>
      </c>
      <c r="J6" s="30" t="str">
        <f t="shared" si="0"/>
        <v>x</v>
      </c>
      <c r="K6" s="30" t="str">
        <f t="shared" si="0"/>
        <v>u</v>
      </c>
      <c r="L6" s="30" t="str">
        <f t="shared" si="0"/>
        <v>a</v>
      </c>
      <c r="M6" s="30" t="str">
        <f t="shared" si="0"/>
        <v>f</v>
      </c>
      <c r="Z6" s="5">
        <v>40</v>
      </c>
      <c r="AA6" s="5">
        <f t="shared" ref="AA6:AA39" si="1">6480/Z6</f>
        <v>162</v>
      </c>
      <c r="AB6" s="5">
        <f t="shared" ref="AB6:AB9" si="2">(Z6+AA6)/2</f>
        <v>101</v>
      </c>
      <c r="AC6" s="5">
        <f t="shared" ref="AC6:AC9" si="3">(AA6-Z6)/2</f>
        <v>61</v>
      </c>
      <c r="AD6">
        <f t="shared" ref="AD6:AD7" si="4">+AB6^2-537^2</f>
        <v>-278168</v>
      </c>
      <c r="AE6">
        <f t="shared" ref="AE6:AE13" si="5">AB6^2-543^2</f>
        <v>-284648</v>
      </c>
      <c r="AL6" t="s">
        <v>128</v>
      </c>
      <c r="AP6" s="11" t="s">
        <v>32</v>
      </c>
      <c r="AQ6" s="11">
        <v>9</v>
      </c>
      <c r="AR6" s="11" t="s">
        <v>28</v>
      </c>
      <c r="AS6" s="11">
        <v>4</v>
      </c>
      <c r="AT6" s="11" t="s">
        <v>32</v>
      </c>
      <c r="AV6" s="47" t="s">
        <v>32</v>
      </c>
      <c r="AW6" s="11">
        <v>16</v>
      </c>
      <c r="AX6" s="11" t="s">
        <v>35</v>
      </c>
      <c r="BB6" t="s">
        <v>5</v>
      </c>
    </row>
    <row r="7" spans="2:54" x14ac:dyDescent="0.35">
      <c r="I7" s="48"/>
      <c r="J7" s="48"/>
      <c r="K7" s="48"/>
      <c r="L7" s="48"/>
      <c r="M7" s="48"/>
      <c r="Z7" s="5">
        <v>20</v>
      </c>
      <c r="AA7" s="5">
        <f t="shared" si="1"/>
        <v>324</v>
      </c>
      <c r="AB7" s="5">
        <f t="shared" si="2"/>
        <v>172</v>
      </c>
      <c r="AC7" s="5">
        <f t="shared" si="3"/>
        <v>152</v>
      </c>
      <c r="AD7">
        <f t="shared" si="4"/>
        <v>-258785</v>
      </c>
      <c r="AE7">
        <f t="shared" si="5"/>
        <v>-265265</v>
      </c>
      <c r="AP7" s="11" t="s">
        <v>24</v>
      </c>
      <c r="AQ7" s="11">
        <v>19</v>
      </c>
      <c r="AR7" s="11" t="s">
        <v>35</v>
      </c>
      <c r="AS7" s="11">
        <v>5</v>
      </c>
      <c r="AT7" s="11" t="s">
        <v>24</v>
      </c>
      <c r="AV7" s="11" t="s">
        <v>24</v>
      </c>
      <c r="AW7" s="11">
        <v>24</v>
      </c>
      <c r="AX7" s="11" t="s">
        <v>21</v>
      </c>
      <c r="BB7" t="s">
        <v>32</v>
      </c>
    </row>
    <row r="8" spans="2:54" x14ac:dyDescent="0.35">
      <c r="B8" s="19" t="s">
        <v>0</v>
      </c>
      <c r="C8" s="31" t="s">
        <v>28</v>
      </c>
      <c r="D8" s="31" t="s">
        <v>32</v>
      </c>
      <c r="E8" s="31" t="s">
        <v>10</v>
      </c>
      <c r="F8" s="31" t="s">
        <v>8</v>
      </c>
      <c r="G8" s="31" t="s">
        <v>43</v>
      </c>
      <c r="H8" s="31" t="s">
        <v>22</v>
      </c>
      <c r="I8" s="49" t="s">
        <v>46</v>
      </c>
      <c r="J8" s="49" t="s">
        <v>28</v>
      </c>
      <c r="K8" s="50" t="s">
        <v>29</v>
      </c>
      <c r="L8" s="50" t="s">
        <v>20</v>
      </c>
      <c r="M8" s="50" t="s">
        <v>28</v>
      </c>
      <c r="Z8" s="5">
        <v>10</v>
      </c>
      <c r="AA8" s="5">
        <f t="shared" si="1"/>
        <v>648</v>
      </c>
      <c r="AB8" s="5">
        <f t="shared" ref="AB8:AB13" si="6">(Z8+AA8)/2</f>
        <v>329</v>
      </c>
      <c r="AC8" s="5">
        <f t="shared" ref="AC8:AC13" si="7">(AA8-Z8)/2</f>
        <v>319</v>
      </c>
      <c r="AD8">
        <f t="shared" ref="AD8:AD13" si="8">+AB8^2-537^2</f>
        <v>-180128</v>
      </c>
      <c r="AE8">
        <f t="shared" si="5"/>
        <v>-186608</v>
      </c>
      <c r="AP8" s="11" t="s">
        <v>44</v>
      </c>
      <c r="AQ8" s="11">
        <v>20</v>
      </c>
      <c r="AR8" s="11" t="s">
        <v>12</v>
      </c>
      <c r="AS8" s="11">
        <v>6</v>
      </c>
      <c r="AT8" s="11" t="s">
        <v>44</v>
      </c>
      <c r="AV8" s="11" t="s">
        <v>44</v>
      </c>
      <c r="AW8" s="11">
        <v>25</v>
      </c>
      <c r="AX8" s="11" t="s">
        <v>29</v>
      </c>
      <c r="BB8" t="s">
        <v>8</v>
      </c>
    </row>
    <row r="9" spans="2:54" x14ac:dyDescent="0.35">
      <c r="B9" s="19" t="s">
        <v>1</v>
      </c>
      <c r="C9" s="30" t="str">
        <f>VLOOKUP(C8,$AV$2:$AX$27,3)</f>
        <v>e</v>
      </c>
      <c r="D9" s="30" t="str">
        <f t="shared" ref="D9:M9" si="9">VLOOKUP(D8,$AV$2:$AX$27,3)</f>
        <v>q</v>
      </c>
      <c r="E9" s="30" t="str">
        <f t="shared" si="9"/>
        <v>u</v>
      </c>
      <c r="F9" s="30" t="str">
        <f t="shared" si="9"/>
        <v>i</v>
      </c>
      <c r="G9" s="30" t="str">
        <f t="shared" si="9"/>
        <v>v</v>
      </c>
      <c r="H9" s="30" t="str">
        <f t="shared" si="9"/>
        <v>a</v>
      </c>
      <c r="I9" s="30" t="str">
        <f t="shared" si="9"/>
        <v>l</v>
      </c>
      <c r="J9" s="30" t="str">
        <f t="shared" si="9"/>
        <v>e</v>
      </c>
      <c r="K9" s="30" t="str">
        <f t="shared" si="9"/>
        <v>n</v>
      </c>
      <c r="L9" s="30" t="str">
        <f t="shared" si="9"/>
        <v>c</v>
      </c>
      <c r="M9" s="30" t="str">
        <f t="shared" si="9"/>
        <v>e</v>
      </c>
      <c r="Z9" s="5">
        <v>5</v>
      </c>
      <c r="AA9" s="5">
        <f t="shared" si="1"/>
        <v>1296</v>
      </c>
      <c r="AB9" s="5">
        <f t="shared" si="6"/>
        <v>650.5</v>
      </c>
      <c r="AC9" s="5">
        <f t="shared" si="7"/>
        <v>645.5</v>
      </c>
      <c r="AD9">
        <f t="shared" si="8"/>
        <v>134781.25</v>
      </c>
      <c r="AE9">
        <f t="shared" si="5"/>
        <v>128301.25</v>
      </c>
      <c r="AP9" s="11" t="s">
        <v>22</v>
      </c>
      <c r="AQ9" s="11">
        <v>21</v>
      </c>
      <c r="AR9" s="11" t="s">
        <v>5</v>
      </c>
      <c r="AS9" s="11">
        <v>7</v>
      </c>
      <c r="AT9" s="11" t="s">
        <v>22</v>
      </c>
      <c r="AV9" s="11" t="s">
        <v>22</v>
      </c>
      <c r="AW9" s="11">
        <v>0</v>
      </c>
      <c r="AX9" s="11" t="s">
        <v>9</v>
      </c>
      <c r="BB9" t="s">
        <v>29</v>
      </c>
    </row>
    <row r="10" spans="2:54" x14ac:dyDescent="0.35">
      <c r="Z10" s="5">
        <f>5*3</f>
        <v>15</v>
      </c>
      <c r="AA10" s="5">
        <f t="shared" si="1"/>
        <v>432</v>
      </c>
      <c r="AB10" s="5">
        <f t="shared" si="6"/>
        <v>223.5</v>
      </c>
      <c r="AC10" s="5">
        <f t="shared" si="7"/>
        <v>208.5</v>
      </c>
      <c r="AD10">
        <f t="shared" si="8"/>
        <v>-238416.75</v>
      </c>
      <c r="AE10">
        <f t="shared" si="5"/>
        <v>-244896.75</v>
      </c>
      <c r="AP10" s="11" t="s">
        <v>11</v>
      </c>
      <c r="AQ10" s="11">
        <v>22</v>
      </c>
      <c r="AR10" s="11" t="s">
        <v>8</v>
      </c>
      <c r="AS10" s="11">
        <v>8</v>
      </c>
      <c r="AT10" s="11" t="s">
        <v>11</v>
      </c>
      <c r="AV10" s="11" t="s">
        <v>11</v>
      </c>
      <c r="AW10" s="11">
        <v>1</v>
      </c>
      <c r="AX10" s="11" t="s">
        <v>43</v>
      </c>
      <c r="BB10" t="s">
        <v>22</v>
      </c>
    </row>
    <row r="11" spans="2:54" x14ac:dyDescent="0.35">
      <c r="Z11" s="5">
        <f>5*9</f>
        <v>45</v>
      </c>
      <c r="AA11" s="5">
        <f t="shared" si="1"/>
        <v>144</v>
      </c>
      <c r="AB11" s="5">
        <f t="shared" si="6"/>
        <v>94.5</v>
      </c>
      <c r="AC11" s="5">
        <f t="shared" si="7"/>
        <v>49.5</v>
      </c>
      <c r="AD11">
        <f t="shared" si="8"/>
        <v>-279438.75</v>
      </c>
      <c r="AE11">
        <f t="shared" si="5"/>
        <v>-285918.75</v>
      </c>
      <c r="AP11" s="11" t="s">
        <v>20</v>
      </c>
      <c r="AQ11" s="11">
        <v>15</v>
      </c>
      <c r="AR11" s="11" t="s">
        <v>13</v>
      </c>
      <c r="AS11" s="11">
        <v>9</v>
      </c>
      <c r="AT11" s="11" t="s">
        <v>20</v>
      </c>
      <c r="AV11" s="11" t="s">
        <v>20</v>
      </c>
      <c r="AW11" s="11">
        <v>2</v>
      </c>
      <c r="AX11" s="11" t="s">
        <v>27</v>
      </c>
      <c r="BB11" t="s">
        <v>9</v>
      </c>
    </row>
    <row r="12" spans="2:54" x14ac:dyDescent="0.35">
      <c r="Z12" s="5">
        <f>5*27</f>
        <v>135</v>
      </c>
      <c r="AA12" s="5">
        <f t="shared" si="1"/>
        <v>48</v>
      </c>
      <c r="AB12" s="5">
        <f t="shared" si="6"/>
        <v>91.5</v>
      </c>
      <c r="AC12" s="5">
        <f t="shared" si="7"/>
        <v>-43.5</v>
      </c>
      <c r="AD12">
        <f t="shared" si="8"/>
        <v>-279996.75</v>
      </c>
      <c r="AE12">
        <f t="shared" si="5"/>
        <v>-286476.75</v>
      </c>
      <c r="AP12" s="11" t="s">
        <v>6</v>
      </c>
      <c r="AQ12" s="11">
        <v>23</v>
      </c>
      <c r="AR12" s="11" t="s">
        <v>45</v>
      </c>
      <c r="AS12" s="11">
        <v>10</v>
      </c>
      <c r="AT12" s="11" t="s">
        <v>6</v>
      </c>
      <c r="AV12" s="11" t="s">
        <v>6</v>
      </c>
      <c r="AW12" s="11">
        <v>3</v>
      </c>
      <c r="AX12" s="11" t="s">
        <v>19</v>
      </c>
      <c r="BB12" t="s">
        <v>20</v>
      </c>
    </row>
    <row r="13" spans="2:54" ht="18.5" x14ac:dyDescent="0.45">
      <c r="B13" s="8" t="s">
        <v>41</v>
      </c>
      <c r="Z13" s="5">
        <f>5*81</f>
        <v>405</v>
      </c>
      <c r="AA13" s="5">
        <f t="shared" si="1"/>
        <v>16</v>
      </c>
      <c r="AB13" s="5">
        <f t="shared" si="6"/>
        <v>210.5</v>
      </c>
      <c r="AC13" s="5">
        <f t="shared" si="7"/>
        <v>-194.5</v>
      </c>
      <c r="AD13">
        <f t="shared" si="8"/>
        <v>-244058.75</v>
      </c>
      <c r="AE13">
        <f t="shared" si="5"/>
        <v>-250538.75</v>
      </c>
      <c r="AP13" s="11" t="s">
        <v>28</v>
      </c>
      <c r="AQ13" s="11">
        <v>24</v>
      </c>
      <c r="AR13" s="11" t="s">
        <v>46</v>
      </c>
      <c r="AS13" s="11">
        <v>11</v>
      </c>
      <c r="AT13" s="11" t="s">
        <v>28</v>
      </c>
      <c r="AV13" s="11" t="s">
        <v>28</v>
      </c>
      <c r="AW13" s="11">
        <v>4</v>
      </c>
      <c r="AX13" s="11" t="s">
        <v>32</v>
      </c>
      <c r="BB13" t="s">
        <v>92</v>
      </c>
    </row>
    <row r="14" spans="2:54" x14ac:dyDescent="0.35">
      <c r="Z14" s="5">
        <f>5*3</f>
        <v>15</v>
      </c>
      <c r="AA14" s="5">
        <f t="shared" si="1"/>
        <v>432</v>
      </c>
      <c r="AB14" s="5">
        <f t="shared" ref="AB14:AB15" si="10">(Z14+AA14)/2</f>
        <v>223.5</v>
      </c>
      <c r="AC14" s="5">
        <f t="shared" ref="AC14:AC15" si="11">(AA14-Z14)/2</f>
        <v>208.5</v>
      </c>
      <c r="AD14">
        <f t="shared" ref="AD14:AD15" si="12">+AB14^2-537^2</f>
        <v>-238416.75</v>
      </c>
      <c r="AE14">
        <f t="shared" ref="AE14:AE15" si="13">AB14^2-543^2</f>
        <v>-244896.75</v>
      </c>
      <c r="AP14" s="11" t="s">
        <v>10</v>
      </c>
      <c r="AQ14" s="11">
        <v>25</v>
      </c>
      <c r="AR14" s="11" t="s">
        <v>21</v>
      </c>
      <c r="AS14" s="11">
        <v>12</v>
      </c>
      <c r="AT14" s="11" t="s">
        <v>10</v>
      </c>
      <c r="AV14" s="47" t="s">
        <v>10</v>
      </c>
      <c r="AW14" s="11">
        <v>20</v>
      </c>
      <c r="AX14" s="11" t="s">
        <v>8</v>
      </c>
      <c r="BB14" t="s">
        <v>9</v>
      </c>
    </row>
    <row r="15" spans="2:54" x14ac:dyDescent="0.35">
      <c r="B15" s="18" t="s">
        <v>4</v>
      </c>
      <c r="C15" s="29" t="s">
        <v>31</v>
      </c>
      <c r="D15" s="29" t="s">
        <v>45</v>
      </c>
      <c r="E15" s="29" t="s">
        <v>28</v>
      </c>
      <c r="F15" s="29" t="s">
        <v>5</v>
      </c>
      <c r="G15" s="29" t="s">
        <v>31</v>
      </c>
      <c r="H15" s="29" t="s">
        <v>12</v>
      </c>
      <c r="I15" s="29" t="s">
        <v>10</v>
      </c>
      <c r="J15" s="29" t="s">
        <v>12</v>
      </c>
      <c r="K15" s="45" t="s">
        <v>32</v>
      </c>
      <c r="L15" s="29" t="s">
        <v>44</v>
      </c>
      <c r="M15" s="29" t="s">
        <v>32</v>
      </c>
      <c r="N15" s="29" t="s">
        <v>11</v>
      </c>
      <c r="O15" s="29" t="s">
        <v>30</v>
      </c>
      <c r="P15" s="29" t="s">
        <v>5</v>
      </c>
      <c r="Q15" s="29" t="s">
        <v>31</v>
      </c>
      <c r="R15" s="29" t="s">
        <v>23</v>
      </c>
      <c r="S15" s="29" t="s">
        <v>30</v>
      </c>
      <c r="T15" s="29" t="s">
        <v>32</v>
      </c>
      <c r="U15" s="29" t="s">
        <v>27</v>
      </c>
      <c r="V15" s="29" t="s">
        <v>12</v>
      </c>
      <c r="W15" s="29" t="s">
        <v>32</v>
      </c>
      <c r="X15" s="29" t="s">
        <v>5</v>
      </c>
      <c r="Z15" s="5">
        <v>3</v>
      </c>
      <c r="AA15" s="5">
        <f t="shared" si="1"/>
        <v>2160</v>
      </c>
      <c r="AB15" s="5">
        <f t="shared" si="10"/>
        <v>1081.5</v>
      </c>
      <c r="AC15" s="5">
        <f t="shared" si="11"/>
        <v>1078.5</v>
      </c>
      <c r="AD15">
        <f t="shared" si="12"/>
        <v>881273.25</v>
      </c>
      <c r="AE15">
        <f t="shared" si="13"/>
        <v>874793.25</v>
      </c>
      <c r="AP15" s="11" t="s">
        <v>7</v>
      </c>
      <c r="AQ15" s="11">
        <v>10</v>
      </c>
      <c r="AR15" s="54" t="s">
        <v>29</v>
      </c>
      <c r="AS15" s="11">
        <v>13</v>
      </c>
      <c r="AT15" s="11" t="s">
        <v>7</v>
      </c>
      <c r="AV15" s="47" t="s">
        <v>7</v>
      </c>
      <c r="AW15" s="11">
        <v>17</v>
      </c>
      <c r="AX15" s="11" t="s">
        <v>12</v>
      </c>
    </row>
    <row r="16" spans="2:54" x14ac:dyDescent="0.35">
      <c r="B16" s="18" t="s">
        <v>3</v>
      </c>
      <c r="C16" s="15">
        <f>CODE(C15)-97</f>
        <v>14</v>
      </c>
      <c r="D16" s="15">
        <f t="shared" ref="D16:X16" si="14">CODE(D15)-97</f>
        <v>22</v>
      </c>
      <c r="E16" s="15">
        <f t="shared" si="14"/>
        <v>11</v>
      </c>
      <c r="F16" s="15">
        <f t="shared" si="14"/>
        <v>19</v>
      </c>
      <c r="G16" s="15">
        <f t="shared" si="14"/>
        <v>14</v>
      </c>
      <c r="H16" s="15">
        <f t="shared" si="14"/>
        <v>17</v>
      </c>
      <c r="I16" s="15">
        <f t="shared" si="14"/>
        <v>12</v>
      </c>
      <c r="J16" s="15">
        <f t="shared" si="14"/>
        <v>17</v>
      </c>
      <c r="K16" s="46">
        <f t="shared" si="14"/>
        <v>4</v>
      </c>
      <c r="L16" s="15">
        <f t="shared" si="14"/>
        <v>6</v>
      </c>
      <c r="M16" s="15">
        <f t="shared" si="14"/>
        <v>4</v>
      </c>
      <c r="N16" s="15">
        <f t="shared" si="14"/>
        <v>8</v>
      </c>
      <c r="O16" s="15">
        <f t="shared" si="14"/>
        <v>18</v>
      </c>
      <c r="P16" s="15">
        <f t="shared" si="14"/>
        <v>19</v>
      </c>
      <c r="Q16" s="15">
        <f t="shared" si="14"/>
        <v>14</v>
      </c>
      <c r="R16" s="15">
        <f t="shared" si="14"/>
        <v>15</v>
      </c>
      <c r="S16" s="15">
        <f t="shared" si="14"/>
        <v>18</v>
      </c>
      <c r="T16" s="15">
        <f t="shared" si="14"/>
        <v>4</v>
      </c>
      <c r="U16" s="15">
        <f t="shared" si="14"/>
        <v>2</v>
      </c>
      <c r="V16" s="15">
        <f t="shared" si="14"/>
        <v>17</v>
      </c>
      <c r="W16" s="15">
        <f t="shared" si="14"/>
        <v>4</v>
      </c>
      <c r="X16" s="15">
        <f t="shared" si="14"/>
        <v>19</v>
      </c>
      <c r="Z16" s="5">
        <v>2</v>
      </c>
      <c r="AA16" s="5">
        <f t="shared" si="1"/>
        <v>3240</v>
      </c>
      <c r="AB16" s="5">
        <f t="shared" ref="AB16:AB20" si="15">(Z16+AA16)/2</f>
        <v>1621</v>
      </c>
      <c r="AC16" s="5">
        <f t="shared" ref="AC16:AC20" si="16">(AA16-Z16)/2</f>
        <v>1619</v>
      </c>
      <c r="AD16">
        <f t="shared" ref="AD16:AD20" si="17">+AB16^2-537^2</f>
        <v>2339272</v>
      </c>
      <c r="AE16">
        <f t="shared" ref="AE16:AE20" si="18">AB16^2-543^2</f>
        <v>2332792</v>
      </c>
      <c r="AP16" s="11" t="s">
        <v>31</v>
      </c>
      <c r="AQ16" s="11">
        <v>26</v>
      </c>
      <c r="AR16" s="47" t="s">
        <v>31</v>
      </c>
      <c r="AS16" s="11">
        <v>14</v>
      </c>
      <c r="AT16" s="11" t="s">
        <v>31</v>
      </c>
      <c r="AV16" s="47" t="s">
        <v>31</v>
      </c>
      <c r="AW16" s="11">
        <v>14</v>
      </c>
      <c r="AX16" s="11" t="s">
        <v>31</v>
      </c>
    </row>
    <row r="17" spans="2:50" x14ac:dyDescent="0.35">
      <c r="B17" s="2" t="s">
        <v>94</v>
      </c>
      <c r="C17" s="28">
        <v>7</v>
      </c>
      <c r="Z17" s="5">
        <v>6</v>
      </c>
      <c r="AA17" s="5">
        <f t="shared" si="1"/>
        <v>1080</v>
      </c>
      <c r="AB17" s="5">
        <f t="shared" si="15"/>
        <v>543</v>
      </c>
      <c r="AC17" s="5">
        <f t="shared" si="16"/>
        <v>537</v>
      </c>
      <c r="AD17">
        <f t="shared" si="17"/>
        <v>6480</v>
      </c>
      <c r="AE17">
        <f t="shared" si="18"/>
        <v>0</v>
      </c>
      <c r="AP17" s="11" t="s">
        <v>23</v>
      </c>
      <c r="AQ17" s="11">
        <v>27</v>
      </c>
      <c r="AR17" s="47" t="s">
        <v>23</v>
      </c>
      <c r="AS17" s="11">
        <v>15</v>
      </c>
      <c r="AT17" s="11" t="s">
        <v>23</v>
      </c>
      <c r="AV17" s="47" t="s">
        <v>23</v>
      </c>
      <c r="AW17" s="11">
        <v>15</v>
      </c>
      <c r="AX17" s="11" t="s">
        <v>23</v>
      </c>
    </row>
    <row r="18" spans="2:50" x14ac:dyDescent="0.35">
      <c r="B18" s="19" t="s">
        <v>39</v>
      </c>
      <c r="C18" s="30">
        <v>11</v>
      </c>
      <c r="D18" s="30">
        <v>8</v>
      </c>
      <c r="E18" s="30">
        <v>15</v>
      </c>
      <c r="F18" s="30">
        <f t="shared" ref="C18:X18" si="19">MOD(F16+$C$17,26)</f>
        <v>0</v>
      </c>
      <c r="G18" s="30">
        <f t="shared" si="19"/>
        <v>21</v>
      </c>
      <c r="H18" s="30">
        <f t="shared" si="19"/>
        <v>24</v>
      </c>
      <c r="I18" s="30">
        <f t="shared" si="19"/>
        <v>19</v>
      </c>
      <c r="J18" s="30">
        <f t="shared" si="19"/>
        <v>24</v>
      </c>
      <c r="K18" s="30">
        <f t="shared" si="19"/>
        <v>11</v>
      </c>
      <c r="L18" s="22">
        <f t="shared" si="19"/>
        <v>13</v>
      </c>
      <c r="M18" s="22">
        <f t="shared" si="19"/>
        <v>11</v>
      </c>
      <c r="N18" s="22">
        <f t="shared" si="19"/>
        <v>15</v>
      </c>
      <c r="O18" s="22">
        <f t="shared" si="19"/>
        <v>25</v>
      </c>
      <c r="P18" s="22">
        <f t="shared" si="19"/>
        <v>0</v>
      </c>
      <c r="Q18" s="22">
        <f t="shared" si="19"/>
        <v>21</v>
      </c>
      <c r="R18" s="22">
        <f t="shared" si="19"/>
        <v>22</v>
      </c>
      <c r="S18" s="22">
        <f t="shared" si="19"/>
        <v>25</v>
      </c>
      <c r="T18" s="22">
        <f t="shared" si="19"/>
        <v>11</v>
      </c>
      <c r="U18" s="22">
        <f t="shared" si="19"/>
        <v>9</v>
      </c>
      <c r="V18" s="22">
        <f t="shared" si="19"/>
        <v>24</v>
      </c>
      <c r="W18" s="22">
        <f t="shared" si="19"/>
        <v>11</v>
      </c>
      <c r="X18" s="22">
        <f t="shared" si="19"/>
        <v>0</v>
      </c>
      <c r="Z18" s="28">
        <v>4</v>
      </c>
      <c r="AA18" s="28">
        <f t="shared" si="1"/>
        <v>1620</v>
      </c>
      <c r="AB18" s="28">
        <f t="shared" si="15"/>
        <v>812</v>
      </c>
      <c r="AC18" s="28">
        <f t="shared" si="16"/>
        <v>808</v>
      </c>
      <c r="AD18" s="1">
        <f t="shared" si="17"/>
        <v>370975</v>
      </c>
      <c r="AE18" s="1">
        <f>AC18^2-543^2</f>
        <v>358015</v>
      </c>
      <c r="AP18" s="11" t="s">
        <v>35</v>
      </c>
      <c r="AQ18" s="11">
        <v>28</v>
      </c>
      <c r="AR18" s="47" t="s">
        <v>32</v>
      </c>
      <c r="AS18" s="11">
        <v>16</v>
      </c>
      <c r="AT18" s="11" t="s">
        <v>35</v>
      </c>
      <c r="AV18" s="11" t="s">
        <v>35</v>
      </c>
      <c r="AW18" s="11">
        <v>5</v>
      </c>
      <c r="AX18" s="11" t="s">
        <v>24</v>
      </c>
    </row>
    <row r="19" spans="2:50" x14ac:dyDescent="0.35">
      <c r="B19" s="19" t="s">
        <v>40</v>
      </c>
      <c r="C19" s="30" t="str">
        <f>CHAR(C18+97)</f>
        <v>l</v>
      </c>
      <c r="D19" s="30" t="str">
        <f t="shared" ref="D19:X19" si="20">CHAR(D18+97)</f>
        <v>i</v>
      </c>
      <c r="E19" s="30" t="str">
        <f t="shared" si="20"/>
        <v>p</v>
      </c>
      <c r="F19" s="30" t="str">
        <f t="shared" si="20"/>
        <v>a</v>
      </c>
      <c r="G19" s="30" t="str">
        <f t="shared" si="20"/>
        <v>v</v>
      </c>
      <c r="H19" s="30" t="str">
        <f t="shared" si="20"/>
        <v>y</v>
      </c>
      <c r="I19" s="30" t="str">
        <f t="shared" si="20"/>
        <v>t</v>
      </c>
      <c r="J19" s="30" t="str">
        <f t="shared" si="20"/>
        <v>y</v>
      </c>
      <c r="K19" s="30" t="str">
        <f t="shared" si="20"/>
        <v>l</v>
      </c>
      <c r="L19" s="22" t="str">
        <f t="shared" si="20"/>
        <v>n</v>
      </c>
      <c r="M19" s="22" t="str">
        <f t="shared" si="20"/>
        <v>l</v>
      </c>
      <c r="N19" s="22" t="str">
        <f t="shared" si="20"/>
        <v>p</v>
      </c>
      <c r="O19" s="22" t="str">
        <f t="shared" si="20"/>
        <v>z</v>
      </c>
      <c r="P19" s="22" t="str">
        <f t="shared" si="20"/>
        <v>a</v>
      </c>
      <c r="Q19" s="22" t="str">
        <f t="shared" si="20"/>
        <v>v</v>
      </c>
      <c r="R19" s="22" t="str">
        <f t="shared" si="20"/>
        <v>w</v>
      </c>
      <c r="S19" s="22" t="str">
        <f t="shared" si="20"/>
        <v>z</v>
      </c>
      <c r="T19" s="22" t="str">
        <f t="shared" si="20"/>
        <v>l</v>
      </c>
      <c r="U19" s="22" t="str">
        <f t="shared" si="20"/>
        <v>j</v>
      </c>
      <c r="V19" s="22" t="str">
        <f t="shared" si="20"/>
        <v>y</v>
      </c>
      <c r="W19" s="22" t="str">
        <f t="shared" si="20"/>
        <v>l</v>
      </c>
      <c r="X19" s="22" t="str">
        <f t="shared" si="20"/>
        <v>a</v>
      </c>
      <c r="Z19" s="28">
        <v>6</v>
      </c>
      <c r="AA19" s="28">
        <f t="shared" si="1"/>
        <v>1080</v>
      </c>
      <c r="AB19" s="28">
        <f t="shared" si="15"/>
        <v>543</v>
      </c>
      <c r="AC19" s="28">
        <f t="shared" si="16"/>
        <v>537</v>
      </c>
      <c r="AD19" s="1">
        <f t="shared" si="17"/>
        <v>6480</v>
      </c>
      <c r="AE19" s="1">
        <f t="shared" si="18"/>
        <v>0</v>
      </c>
      <c r="AP19" s="11" t="s">
        <v>12</v>
      </c>
      <c r="AQ19" s="11">
        <v>29</v>
      </c>
      <c r="AR19" s="47" t="s">
        <v>7</v>
      </c>
      <c r="AS19" s="11">
        <v>17</v>
      </c>
      <c r="AT19" s="11" t="s">
        <v>12</v>
      </c>
      <c r="AV19" s="11" t="s">
        <v>12</v>
      </c>
      <c r="AW19" s="11">
        <v>6</v>
      </c>
      <c r="AX19" s="11" t="s">
        <v>44</v>
      </c>
    </row>
    <row r="20" spans="2:50" x14ac:dyDescent="0.35">
      <c r="Z20" s="5">
        <v>1</v>
      </c>
      <c r="AA20" s="5">
        <f t="shared" si="1"/>
        <v>6480</v>
      </c>
      <c r="AB20" s="5">
        <f t="shared" si="15"/>
        <v>3240.5</v>
      </c>
      <c r="AC20" s="5">
        <f t="shared" si="16"/>
        <v>3239.5</v>
      </c>
      <c r="AD20">
        <f t="shared" si="17"/>
        <v>10212471.25</v>
      </c>
      <c r="AE20">
        <f t="shared" si="18"/>
        <v>10205991.25</v>
      </c>
      <c r="AP20" s="11" t="s">
        <v>30</v>
      </c>
      <c r="AQ20" s="11">
        <v>12</v>
      </c>
      <c r="AR20" s="47" t="s">
        <v>30</v>
      </c>
      <c r="AS20" s="11">
        <v>18</v>
      </c>
      <c r="AT20" s="11" t="s">
        <v>30</v>
      </c>
      <c r="AV20" s="47" t="s">
        <v>30</v>
      </c>
      <c r="AW20" s="11">
        <v>18</v>
      </c>
      <c r="AX20" s="11" t="s">
        <v>30</v>
      </c>
    </row>
    <row r="21" spans="2:50" x14ac:dyDescent="0.35">
      <c r="C21">
        <f>26-19</f>
        <v>7</v>
      </c>
      <c r="AP21" s="11" t="s">
        <v>5</v>
      </c>
      <c r="AQ21" s="11">
        <v>13</v>
      </c>
      <c r="AR21" s="47" t="s">
        <v>9</v>
      </c>
      <c r="AS21" s="11">
        <v>19</v>
      </c>
      <c r="AT21" s="11" t="s">
        <v>5</v>
      </c>
      <c r="AV21" s="11" t="s">
        <v>5</v>
      </c>
      <c r="AW21" s="11">
        <v>7</v>
      </c>
      <c r="AX21" s="11" t="s">
        <v>22</v>
      </c>
    </row>
    <row r="22" spans="2:50" x14ac:dyDescent="0.35">
      <c r="AB22">
        <v>812</v>
      </c>
      <c r="AC22">
        <f>AB22^2-537^2</f>
        <v>370975</v>
      </c>
      <c r="AP22" s="11" t="s">
        <v>8</v>
      </c>
      <c r="AQ22" s="11">
        <v>11</v>
      </c>
      <c r="AR22" s="47" t="s">
        <v>10</v>
      </c>
      <c r="AS22" s="11">
        <v>20</v>
      </c>
      <c r="AT22" s="11" t="s">
        <v>8</v>
      </c>
      <c r="AV22" s="11" t="s">
        <v>8</v>
      </c>
      <c r="AW22" s="11">
        <v>8</v>
      </c>
      <c r="AX22" s="11" t="s">
        <v>11</v>
      </c>
    </row>
    <row r="23" spans="2:50" x14ac:dyDescent="0.35">
      <c r="AB23">
        <v>808</v>
      </c>
      <c r="AC23">
        <f>AB23^2-543^2</f>
        <v>358015</v>
      </c>
      <c r="AP23" s="11" t="s">
        <v>13</v>
      </c>
      <c r="AQ23" s="11">
        <v>0</v>
      </c>
      <c r="AR23" s="11" t="s">
        <v>43</v>
      </c>
      <c r="AS23" s="11">
        <v>21</v>
      </c>
      <c r="AT23" s="11" t="s">
        <v>13</v>
      </c>
      <c r="AV23" s="11" t="s">
        <v>13</v>
      </c>
      <c r="AW23" s="11">
        <v>9</v>
      </c>
      <c r="AX23" s="11" t="s">
        <v>20</v>
      </c>
    </row>
    <row r="24" spans="2:50" x14ac:dyDescent="0.35">
      <c r="AP24" s="11" t="s">
        <v>45</v>
      </c>
      <c r="AQ24" s="11">
        <v>2</v>
      </c>
      <c r="AR24" s="11" t="s">
        <v>27</v>
      </c>
      <c r="AS24" s="11">
        <v>22</v>
      </c>
      <c r="AT24" s="11" t="s">
        <v>45</v>
      </c>
      <c r="AV24" s="11" t="s">
        <v>45</v>
      </c>
      <c r="AW24" s="11">
        <v>10</v>
      </c>
      <c r="AX24" s="11" t="s">
        <v>6</v>
      </c>
    </row>
    <row r="25" spans="2:50" x14ac:dyDescent="0.35">
      <c r="AP25" s="11" t="s">
        <v>46</v>
      </c>
      <c r="AQ25" s="11">
        <v>3</v>
      </c>
      <c r="AR25" s="11" t="s">
        <v>19</v>
      </c>
      <c r="AS25" s="11">
        <v>23</v>
      </c>
      <c r="AT25" s="11" t="s">
        <v>46</v>
      </c>
      <c r="AV25" s="11" t="s">
        <v>46</v>
      </c>
      <c r="AW25" s="11">
        <v>11</v>
      </c>
      <c r="AX25" s="11" t="s">
        <v>28</v>
      </c>
    </row>
    <row r="26" spans="2:50" x14ac:dyDescent="0.35">
      <c r="AP26" s="11" t="s">
        <v>21</v>
      </c>
      <c r="AQ26" s="11">
        <v>4</v>
      </c>
      <c r="AR26" s="11" t="s">
        <v>24</v>
      </c>
      <c r="AS26" s="11">
        <v>24</v>
      </c>
      <c r="AT26" s="11" t="s">
        <v>21</v>
      </c>
      <c r="AV26" s="11" t="s">
        <v>21</v>
      </c>
      <c r="AW26" s="11">
        <v>12</v>
      </c>
      <c r="AX26" s="11" t="s">
        <v>10</v>
      </c>
    </row>
    <row r="27" spans="2:50" x14ac:dyDescent="0.35">
      <c r="Z27" s="5">
        <f t="shared" ref="Z7:Z68" si="21">+Z26+5</f>
        <v>5</v>
      </c>
      <c r="AA27" s="5">
        <f t="shared" si="1"/>
        <v>1296</v>
      </c>
      <c r="AP27" s="53" t="s">
        <v>29</v>
      </c>
      <c r="AQ27" s="53">
        <v>2</v>
      </c>
      <c r="AR27" s="53" t="s">
        <v>44</v>
      </c>
      <c r="AS27" s="11">
        <v>25</v>
      </c>
      <c r="AT27" s="53" t="s">
        <v>29</v>
      </c>
      <c r="AV27" s="55" t="s">
        <v>29</v>
      </c>
      <c r="AW27" s="11">
        <v>13</v>
      </c>
      <c r="AX27" s="53" t="s">
        <v>7</v>
      </c>
    </row>
    <row r="28" spans="2:50" x14ac:dyDescent="0.35">
      <c r="Z28" s="5">
        <f t="shared" si="21"/>
        <v>10</v>
      </c>
      <c r="AA28" s="5">
        <f t="shared" si="1"/>
        <v>648</v>
      </c>
    </row>
    <row r="29" spans="2:50" x14ac:dyDescent="0.35">
      <c r="Z29" s="5">
        <f t="shared" si="21"/>
        <v>15</v>
      </c>
      <c r="AA29" s="5">
        <f t="shared" si="1"/>
        <v>432</v>
      </c>
    </row>
    <row r="30" spans="2:50" x14ac:dyDescent="0.35">
      <c r="Z30" s="5">
        <f t="shared" si="21"/>
        <v>20</v>
      </c>
      <c r="AA30" s="5">
        <f t="shared" si="1"/>
        <v>324</v>
      </c>
    </row>
    <row r="31" spans="2:50" x14ac:dyDescent="0.35">
      <c r="Z31" s="5">
        <f t="shared" si="21"/>
        <v>25</v>
      </c>
      <c r="AA31" s="5">
        <f t="shared" si="1"/>
        <v>259.2</v>
      </c>
    </row>
    <row r="32" spans="2:50" x14ac:dyDescent="0.35">
      <c r="Z32" s="5">
        <f t="shared" si="21"/>
        <v>30</v>
      </c>
      <c r="AA32" s="5">
        <f t="shared" si="1"/>
        <v>216</v>
      </c>
    </row>
    <row r="33" spans="26:27" x14ac:dyDescent="0.35">
      <c r="Z33" s="5">
        <f t="shared" si="21"/>
        <v>35</v>
      </c>
      <c r="AA33" s="5">
        <f t="shared" si="1"/>
        <v>185.14285714285714</v>
      </c>
    </row>
    <row r="34" spans="26:27" x14ac:dyDescent="0.35">
      <c r="Z34" s="5">
        <f t="shared" si="21"/>
        <v>40</v>
      </c>
      <c r="AA34" s="5">
        <f t="shared" si="1"/>
        <v>162</v>
      </c>
    </row>
    <row r="35" spans="26:27" x14ac:dyDescent="0.35">
      <c r="Z35" s="5">
        <f t="shared" si="21"/>
        <v>45</v>
      </c>
      <c r="AA35" s="5">
        <f t="shared" si="1"/>
        <v>144</v>
      </c>
    </row>
    <row r="36" spans="26:27" x14ac:dyDescent="0.35">
      <c r="Z36" s="5">
        <f t="shared" si="21"/>
        <v>50</v>
      </c>
      <c r="AA36" s="5">
        <f t="shared" si="1"/>
        <v>129.6</v>
      </c>
    </row>
    <row r="37" spans="26:27" x14ac:dyDescent="0.35">
      <c r="Z37" s="5">
        <f t="shared" si="21"/>
        <v>55</v>
      </c>
      <c r="AA37" s="5">
        <f t="shared" si="1"/>
        <v>117.81818181818181</v>
      </c>
    </row>
    <row r="38" spans="26:27" x14ac:dyDescent="0.35">
      <c r="Z38" s="5">
        <f t="shared" si="21"/>
        <v>60</v>
      </c>
      <c r="AA38" s="5">
        <f t="shared" si="1"/>
        <v>108</v>
      </c>
    </row>
    <row r="39" spans="26:27" x14ac:dyDescent="0.35">
      <c r="Z39" s="5">
        <f t="shared" si="21"/>
        <v>65</v>
      </c>
      <c r="AA39" s="5">
        <f t="shared" si="1"/>
        <v>99.692307692307693</v>
      </c>
    </row>
    <row r="40" spans="26:27" x14ac:dyDescent="0.35">
      <c r="Z40" s="5">
        <f t="shared" si="21"/>
        <v>70</v>
      </c>
    </row>
    <row r="41" spans="26:27" x14ac:dyDescent="0.35">
      <c r="Z41" s="5">
        <f t="shared" si="21"/>
        <v>75</v>
      </c>
    </row>
    <row r="42" spans="26:27" x14ac:dyDescent="0.35">
      <c r="Z42" s="5">
        <f t="shared" si="21"/>
        <v>80</v>
      </c>
    </row>
    <row r="43" spans="26:27" x14ac:dyDescent="0.35">
      <c r="Z43" s="5">
        <f t="shared" si="21"/>
        <v>85</v>
      </c>
    </row>
    <row r="44" spans="26:27" x14ac:dyDescent="0.35">
      <c r="Z44" s="5">
        <f t="shared" si="21"/>
        <v>90</v>
      </c>
    </row>
    <row r="45" spans="26:27" x14ac:dyDescent="0.35">
      <c r="Z45" s="5">
        <f t="shared" si="21"/>
        <v>95</v>
      </c>
    </row>
    <row r="46" spans="26:27" x14ac:dyDescent="0.35">
      <c r="Z46" s="5">
        <f t="shared" si="21"/>
        <v>100</v>
      </c>
    </row>
    <row r="47" spans="26:27" x14ac:dyDescent="0.35">
      <c r="Z47" s="5">
        <f t="shared" si="21"/>
        <v>105</v>
      </c>
    </row>
    <row r="48" spans="26:27" x14ac:dyDescent="0.35">
      <c r="Z48" s="5">
        <f t="shared" si="21"/>
        <v>110</v>
      </c>
    </row>
    <row r="49" spans="26:26" x14ac:dyDescent="0.35">
      <c r="Z49" s="5">
        <f t="shared" si="21"/>
        <v>115</v>
      </c>
    </row>
    <row r="50" spans="26:26" x14ac:dyDescent="0.35">
      <c r="Z50" s="5">
        <f t="shared" si="21"/>
        <v>120</v>
      </c>
    </row>
    <row r="51" spans="26:26" x14ac:dyDescent="0.35">
      <c r="Z51" s="5">
        <f t="shared" si="21"/>
        <v>125</v>
      </c>
    </row>
    <row r="52" spans="26:26" x14ac:dyDescent="0.35">
      <c r="Z52" s="5">
        <f t="shared" si="21"/>
        <v>130</v>
      </c>
    </row>
    <row r="53" spans="26:26" x14ac:dyDescent="0.35">
      <c r="Z53" s="5">
        <f t="shared" si="21"/>
        <v>135</v>
      </c>
    </row>
    <row r="54" spans="26:26" x14ac:dyDescent="0.35">
      <c r="Z54" s="5">
        <f t="shared" si="21"/>
        <v>140</v>
      </c>
    </row>
    <row r="55" spans="26:26" x14ac:dyDescent="0.35">
      <c r="Z55" s="5">
        <f t="shared" si="21"/>
        <v>145</v>
      </c>
    </row>
    <row r="56" spans="26:26" x14ac:dyDescent="0.35">
      <c r="Z56" s="5">
        <f t="shared" si="21"/>
        <v>150</v>
      </c>
    </row>
    <row r="57" spans="26:26" x14ac:dyDescent="0.35">
      <c r="Z57" s="5">
        <f t="shared" si="21"/>
        <v>155</v>
      </c>
    </row>
    <row r="58" spans="26:26" x14ac:dyDescent="0.35">
      <c r="Z58" s="5">
        <f t="shared" si="21"/>
        <v>160</v>
      </c>
    </row>
    <row r="59" spans="26:26" x14ac:dyDescent="0.35">
      <c r="Z59" s="5">
        <f t="shared" si="21"/>
        <v>165</v>
      </c>
    </row>
    <row r="60" spans="26:26" x14ac:dyDescent="0.35">
      <c r="Z60" s="5">
        <f t="shared" si="21"/>
        <v>170</v>
      </c>
    </row>
    <row r="61" spans="26:26" x14ac:dyDescent="0.35">
      <c r="Z61" s="5">
        <f t="shared" si="21"/>
        <v>175</v>
      </c>
    </row>
    <row r="62" spans="26:26" x14ac:dyDescent="0.35">
      <c r="Z62" s="5">
        <f t="shared" si="21"/>
        <v>180</v>
      </c>
    </row>
    <row r="63" spans="26:26" x14ac:dyDescent="0.35">
      <c r="Z63" s="5">
        <f t="shared" si="21"/>
        <v>185</v>
      </c>
    </row>
    <row r="64" spans="26:26" x14ac:dyDescent="0.35">
      <c r="Z64" s="5">
        <f t="shared" si="21"/>
        <v>190</v>
      </c>
    </row>
    <row r="65" spans="26:26" x14ac:dyDescent="0.35">
      <c r="Z65" s="5">
        <f t="shared" si="21"/>
        <v>195</v>
      </c>
    </row>
    <row r="66" spans="26:26" x14ac:dyDescent="0.35">
      <c r="Z66" s="5">
        <f t="shared" si="21"/>
        <v>200</v>
      </c>
    </row>
    <row r="67" spans="26:26" x14ac:dyDescent="0.35">
      <c r="Z67" s="5">
        <f t="shared" si="21"/>
        <v>205</v>
      </c>
    </row>
    <row r="68" spans="26:26" x14ac:dyDescent="0.35">
      <c r="Z68" s="5">
        <f t="shared" si="21"/>
        <v>210</v>
      </c>
    </row>
  </sheetData>
  <sortState ref="AV2:AX27">
    <sortCondition ref="AV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D6F9-CAC5-45A7-BC90-E11B02D877F8}">
  <dimension ref="A1:U37"/>
  <sheetViews>
    <sheetView topLeftCell="A7" zoomScale="80" zoomScaleNormal="80" workbookViewId="0">
      <selection activeCell="N22" sqref="N22"/>
    </sheetView>
  </sheetViews>
  <sheetFormatPr defaultRowHeight="14.5" x14ac:dyDescent="0.35"/>
  <cols>
    <col min="3" max="3" width="4.1796875" style="5" customWidth="1"/>
    <col min="5" max="5" width="3.26953125" customWidth="1"/>
    <col min="6" max="6" width="14.453125" customWidth="1"/>
  </cols>
  <sheetData>
    <row r="1" spans="1:21" x14ac:dyDescent="0.35">
      <c r="G1" s="57">
        <v>0</v>
      </c>
      <c r="H1" s="57">
        <v>0</v>
      </c>
      <c r="I1" s="57">
        <v>0</v>
      </c>
    </row>
    <row r="2" spans="1:21" x14ac:dyDescent="0.35">
      <c r="A2" t="s">
        <v>7</v>
      </c>
      <c r="B2" t="s">
        <v>43</v>
      </c>
      <c r="E2" t="s">
        <v>101</v>
      </c>
      <c r="F2" t="s">
        <v>105</v>
      </c>
      <c r="G2" s="57">
        <v>1</v>
      </c>
      <c r="H2" s="57">
        <v>1</v>
      </c>
      <c r="I2" s="57">
        <v>1</v>
      </c>
      <c r="M2" s="58" t="s">
        <v>9</v>
      </c>
      <c r="N2" s="59">
        <v>0</v>
      </c>
      <c r="O2" s="58" t="s">
        <v>9</v>
      </c>
    </row>
    <row r="3" spans="1:21" x14ac:dyDescent="0.35">
      <c r="A3" t="s">
        <v>6</v>
      </c>
      <c r="B3" t="s">
        <v>32</v>
      </c>
      <c r="E3" t="s">
        <v>105</v>
      </c>
      <c r="F3" t="s">
        <v>110</v>
      </c>
      <c r="G3" s="57">
        <v>2</v>
      </c>
      <c r="H3" s="57">
        <v>2</v>
      </c>
      <c r="I3" s="57">
        <v>2</v>
      </c>
      <c r="M3" s="58" t="s">
        <v>43</v>
      </c>
      <c r="N3" s="59">
        <v>1</v>
      </c>
      <c r="O3" s="58" t="s">
        <v>43</v>
      </c>
    </row>
    <row r="4" spans="1:21" x14ac:dyDescent="0.35">
      <c r="A4" t="s">
        <v>7</v>
      </c>
      <c r="B4" t="s">
        <v>6</v>
      </c>
      <c r="E4" t="s">
        <v>118</v>
      </c>
      <c r="F4" t="s">
        <v>98</v>
      </c>
      <c r="G4" s="57">
        <v>3</v>
      </c>
      <c r="H4" s="57">
        <v>3</v>
      </c>
      <c r="I4" s="57">
        <v>3</v>
      </c>
      <c r="M4" s="58" t="s">
        <v>27</v>
      </c>
      <c r="N4" s="59">
        <v>2</v>
      </c>
      <c r="O4" s="58" t="s">
        <v>27</v>
      </c>
      <c r="R4" t="s">
        <v>130</v>
      </c>
    </row>
    <row r="5" spans="1:21" x14ac:dyDescent="0.35">
      <c r="A5" t="s">
        <v>30</v>
      </c>
      <c r="B5" t="s">
        <v>7</v>
      </c>
      <c r="C5" s="5">
        <v>3</v>
      </c>
      <c r="E5" t="s">
        <v>113</v>
      </c>
      <c r="F5" t="s">
        <v>103</v>
      </c>
      <c r="G5" s="57">
        <v>4</v>
      </c>
      <c r="H5" s="57">
        <v>4</v>
      </c>
      <c r="I5" s="57">
        <v>4</v>
      </c>
      <c r="M5" s="58" t="s">
        <v>19</v>
      </c>
      <c r="N5" s="59">
        <v>3</v>
      </c>
      <c r="O5" s="58" t="s">
        <v>19</v>
      </c>
      <c r="R5" t="s">
        <v>131</v>
      </c>
      <c r="U5" t="s">
        <v>139</v>
      </c>
    </row>
    <row r="6" spans="1:21" x14ac:dyDescent="0.35">
      <c r="A6" t="s">
        <v>43</v>
      </c>
      <c r="B6" t="s">
        <v>7</v>
      </c>
      <c r="E6" t="s">
        <v>115</v>
      </c>
      <c r="G6" s="57">
        <v>5</v>
      </c>
      <c r="H6" s="57">
        <v>5</v>
      </c>
      <c r="I6" s="57">
        <v>5</v>
      </c>
      <c r="M6" s="58" t="s">
        <v>32</v>
      </c>
      <c r="N6" s="59">
        <f t="shared" ref="N6:N30" si="0">+N5+1</f>
        <v>4</v>
      </c>
      <c r="O6" s="58" t="s">
        <v>32</v>
      </c>
      <c r="U6" t="s">
        <v>140</v>
      </c>
    </row>
    <row r="7" spans="1:21" x14ac:dyDescent="0.35">
      <c r="A7" t="s">
        <v>32</v>
      </c>
      <c r="B7" t="s">
        <v>7</v>
      </c>
      <c r="E7" t="s">
        <v>96</v>
      </c>
      <c r="G7" s="57">
        <v>6</v>
      </c>
      <c r="H7" s="57">
        <v>6</v>
      </c>
      <c r="I7" s="57">
        <v>6</v>
      </c>
      <c r="M7" s="58" t="s">
        <v>24</v>
      </c>
      <c r="N7" s="59">
        <f t="shared" si="0"/>
        <v>5</v>
      </c>
      <c r="O7" s="58" t="s">
        <v>24</v>
      </c>
    </row>
    <row r="8" spans="1:21" x14ac:dyDescent="0.35">
      <c r="A8" t="s">
        <v>21</v>
      </c>
      <c r="B8" t="s">
        <v>30</v>
      </c>
      <c r="C8" s="5">
        <v>2</v>
      </c>
      <c r="G8" s="57">
        <v>7</v>
      </c>
      <c r="H8" s="57">
        <v>7</v>
      </c>
      <c r="I8" s="57">
        <v>7</v>
      </c>
      <c r="M8" s="58" t="s">
        <v>44</v>
      </c>
      <c r="N8" s="59">
        <f t="shared" si="0"/>
        <v>6</v>
      </c>
      <c r="O8" s="58" t="s">
        <v>44</v>
      </c>
      <c r="R8" t="s">
        <v>135</v>
      </c>
    </row>
    <row r="9" spans="1:21" x14ac:dyDescent="0.35">
      <c r="A9" t="s">
        <v>7</v>
      </c>
      <c r="B9" t="s">
        <v>30</v>
      </c>
      <c r="G9" s="57">
        <v>8</v>
      </c>
      <c r="H9" s="57">
        <v>8</v>
      </c>
      <c r="I9" s="57">
        <v>8</v>
      </c>
      <c r="M9" s="58" t="s">
        <v>22</v>
      </c>
      <c r="N9" s="59">
        <f t="shared" si="0"/>
        <v>7</v>
      </c>
      <c r="O9" s="58" t="s">
        <v>22</v>
      </c>
      <c r="R9" t="s">
        <v>136</v>
      </c>
    </row>
    <row r="10" spans="1:21" x14ac:dyDescent="0.35">
      <c r="A10" t="s">
        <v>30</v>
      </c>
      <c r="B10" t="s">
        <v>30</v>
      </c>
      <c r="G10" s="57">
        <v>9</v>
      </c>
      <c r="H10" s="57">
        <v>9</v>
      </c>
      <c r="I10" s="57">
        <v>9</v>
      </c>
      <c r="M10" s="58" t="s">
        <v>11</v>
      </c>
      <c r="N10" s="59">
        <f t="shared" si="0"/>
        <v>8</v>
      </c>
      <c r="O10" s="58" t="s">
        <v>11</v>
      </c>
    </row>
    <row r="11" spans="1:21" x14ac:dyDescent="0.35">
      <c r="G11" s="58" t="s">
        <v>9</v>
      </c>
      <c r="H11" s="59">
        <v>10</v>
      </c>
      <c r="I11" s="58" t="s">
        <v>9</v>
      </c>
      <c r="M11" s="58" t="s">
        <v>20</v>
      </c>
      <c r="N11" s="59">
        <f t="shared" si="0"/>
        <v>9</v>
      </c>
      <c r="O11" s="58" t="s">
        <v>20</v>
      </c>
    </row>
    <row r="12" spans="1:21" x14ac:dyDescent="0.35">
      <c r="B12" t="s">
        <v>132</v>
      </c>
      <c r="C12" s="60" t="s">
        <v>134</v>
      </c>
      <c r="G12" s="58" t="s">
        <v>43</v>
      </c>
      <c r="H12" s="59">
        <v>11</v>
      </c>
      <c r="I12" s="58" t="s">
        <v>43</v>
      </c>
      <c r="M12" s="58" t="s">
        <v>6</v>
      </c>
      <c r="N12" s="59">
        <f t="shared" si="0"/>
        <v>10</v>
      </c>
      <c r="O12" s="58" t="s">
        <v>6</v>
      </c>
    </row>
    <row r="13" spans="1:21" x14ac:dyDescent="0.35">
      <c r="B13" t="s">
        <v>133</v>
      </c>
      <c r="G13" s="58" t="s">
        <v>27</v>
      </c>
      <c r="H13" s="59">
        <f t="shared" ref="H13:H36" si="1">+H12+1</f>
        <v>12</v>
      </c>
      <c r="I13" s="58" t="s">
        <v>27</v>
      </c>
      <c r="M13" s="58" t="s">
        <v>28</v>
      </c>
      <c r="N13" s="59">
        <f t="shared" si="0"/>
        <v>11</v>
      </c>
      <c r="O13" s="58" t="s">
        <v>28</v>
      </c>
    </row>
    <row r="14" spans="1:21" x14ac:dyDescent="0.35">
      <c r="G14" s="58" t="s">
        <v>19</v>
      </c>
      <c r="H14" s="59">
        <f t="shared" si="1"/>
        <v>13</v>
      </c>
      <c r="I14" s="58" t="s">
        <v>19</v>
      </c>
      <c r="M14" s="58" t="s">
        <v>10</v>
      </c>
      <c r="N14" s="59">
        <f t="shared" si="0"/>
        <v>12</v>
      </c>
      <c r="O14" s="58" t="s">
        <v>10</v>
      </c>
    </row>
    <row r="15" spans="1:21" x14ac:dyDescent="0.35">
      <c r="G15" s="58" t="s">
        <v>32</v>
      </c>
      <c r="H15" s="59">
        <f t="shared" si="1"/>
        <v>14</v>
      </c>
      <c r="I15" s="58" t="s">
        <v>32</v>
      </c>
      <c r="M15" s="58" t="s">
        <v>7</v>
      </c>
      <c r="N15" s="59">
        <f t="shared" si="0"/>
        <v>13</v>
      </c>
      <c r="O15" s="58" t="s">
        <v>7</v>
      </c>
    </row>
    <row r="16" spans="1:21" x14ac:dyDescent="0.35">
      <c r="B16">
        <f>MOD(44,26)</f>
        <v>18</v>
      </c>
      <c r="G16" s="58" t="s">
        <v>24</v>
      </c>
      <c r="H16" s="59">
        <f t="shared" si="1"/>
        <v>15</v>
      </c>
      <c r="I16" s="58" t="s">
        <v>24</v>
      </c>
      <c r="M16" s="58" t="s">
        <v>31</v>
      </c>
      <c r="N16" s="59">
        <f t="shared" si="0"/>
        <v>14</v>
      </c>
      <c r="O16" s="58" t="s">
        <v>31</v>
      </c>
    </row>
    <row r="17" spans="7:15" x14ac:dyDescent="0.35">
      <c r="G17" s="58" t="s">
        <v>44</v>
      </c>
      <c r="H17" s="59">
        <f t="shared" si="1"/>
        <v>16</v>
      </c>
      <c r="I17" s="58" t="s">
        <v>44</v>
      </c>
      <c r="M17" s="58" t="s">
        <v>23</v>
      </c>
      <c r="N17" s="59">
        <f t="shared" si="0"/>
        <v>15</v>
      </c>
      <c r="O17" s="58" t="s">
        <v>23</v>
      </c>
    </row>
    <row r="18" spans="7:15" x14ac:dyDescent="0.35">
      <c r="G18" s="58" t="s">
        <v>22</v>
      </c>
      <c r="H18" s="59">
        <f t="shared" si="1"/>
        <v>17</v>
      </c>
      <c r="I18" s="58" t="s">
        <v>22</v>
      </c>
      <c r="M18" s="58" t="s">
        <v>35</v>
      </c>
      <c r="N18" s="59">
        <f t="shared" si="0"/>
        <v>16</v>
      </c>
      <c r="O18" s="58" t="s">
        <v>35</v>
      </c>
    </row>
    <row r="19" spans="7:15" x14ac:dyDescent="0.35">
      <c r="G19" s="58" t="s">
        <v>11</v>
      </c>
      <c r="H19" s="59">
        <f t="shared" si="1"/>
        <v>18</v>
      </c>
      <c r="I19" s="58" t="s">
        <v>11</v>
      </c>
      <c r="M19" s="58" t="s">
        <v>12</v>
      </c>
      <c r="N19" s="59">
        <f t="shared" si="0"/>
        <v>17</v>
      </c>
      <c r="O19" s="58" t="s">
        <v>12</v>
      </c>
    </row>
    <row r="20" spans="7:15" x14ac:dyDescent="0.35">
      <c r="G20" s="58" t="s">
        <v>20</v>
      </c>
      <c r="H20" s="59">
        <f t="shared" si="1"/>
        <v>19</v>
      </c>
      <c r="I20" s="58" t="s">
        <v>20</v>
      </c>
      <c r="M20" s="58" t="s">
        <v>30</v>
      </c>
      <c r="N20" s="59">
        <f t="shared" si="0"/>
        <v>18</v>
      </c>
      <c r="O20" s="58" t="s">
        <v>30</v>
      </c>
    </row>
    <row r="21" spans="7:15" x14ac:dyDescent="0.35">
      <c r="G21" s="58" t="s">
        <v>6</v>
      </c>
      <c r="H21" s="59">
        <f t="shared" si="1"/>
        <v>20</v>
      </c>
      <c r="I21" s="58" t="s">
        <v>6</v>
      </c>
      <c r="M21" s="58" t="s">
        <v>5</v>
      </c>
      <c r="N21" s="59">
        <f t="shared" si="0"/>
        <v>19</v>
      </c>
      <c r="O21" s="58" t="s">
        <v>5</v>
      </c>
    </row>
    <row r="22" spans="7:15" x14ac:dyDescent="0.35">
      <c r="G22" s="58" t="s">
        <v>28</v>
      </c>
      <c r="H22" s="59">
        <f t="shared" si="1"/>
        <v>21</v>
      </c>
      <c r="I22" s="58" t="s">
        <v>28</v>
      </c>
      <c r="M22" s="58" t="s">
        <v>8</v>
      </c>
      <c r="N22" s="59">
        <f t="shared" si="0"/>
        <v>20</v>
      </c>
      <c r="O22" s="58" t="s">
        <v>8</v>
      </c>
    </row>
    <row r="23" spans="7:15" x14ac:dyDescent="0.35">
      <c r="G23" s="58" t="s">
        <v>10</v>
      </c>
      <c r="H23" s="59">
        <f t="shared" si="1"/>
        <v>22</v>
      </c>
      <c r="I23" s="58" t="s">
        <v>10</v>
      </c>
      <c r="M23" s="58" t="s">
        <v>13</v>
      </c>
      <c r="N23" s="59">
        <f t="shared" si="0"/>
        <v>21</v>
      </c>
      <c r="O23" s="58" t="s">
        <v>13</v>
      </c>
    </row>
    <row r="24" spans="7:15" x14ac:dyDescent="0.35">
      <c r="G24" s="58" t="s">
        <v>7</v>
      </c>
      <c r="H24" s="59">
        <f t="shared" si="1"/>
        <v>23</v>
      </c>
      <c r="I24" s="58" t="s">
        <v>7</v>
      </c>
      <c r="M24" s="58" t="s">
        <v>45</v>
      </c>
      <c r="N24" s="59">
        <f t="shared" si="0"/>
        <v>22</v>
      </c>
      <c r="O24" s="58" t="s">
        <v>45</v>
      </c>
    </row>
    <row r="25" spans="7:15" x14ac:dyDescent="0.35">
      <c r="G25" s="58" t="s">
        <v>31</v>
      </c>
      <c r="H25" s="59">
        <f t="shared" si="1"/>
        <v>24</v>
      </c>
      <c r="I25" s="58" t="s">
        <v>31</v>
      </c>
      <c r="M25" s="58" t="s">
        <v>46</v>
      </c>
      <c r="N25" s="59">
        <f t="shared" si="0"/>
        <v>23</v>
      </c>
      <c r="O25" s="58" t="s">
        <v>46</v>
      </c>
    </row>
    <row r="26" spans="7:15" x14ac:dyDescent="0.35">
      <c r="G26" s="58" t="s">
        <v>23</v>
      </c>
      <c r="H26" s="59">
        <f t="shared" si="1"/>
        <v>25</v>
      </c>
      <c r="I26" s="58" t="s">
        <v>23</v>
      </c>
      <c r="M26" s="58" t="s">
        <v>21</v>
      </c>
      <c r="N26" s="59">
        <f t="shared" si="0"/>
        <v>24</v>
      </c>
      <c r="O26" s="58" t="s">
        <v>21</v>
      </c>
    </row>
    <row r="27" spans="7:15" x14ac:dyDescent="0.35">
      <c r="G27" s="58" t="s">
        <v>35</v>
      </c>
      <c r="H27" s="59">
        <f t="shared" si="1"/>
        <v>26</v>
      </c>
      <c r="I27" s="58" t="s">
        <v>35</v>
      </c>
      <c r="M27" s="58" t="s">
        <v>29</v>
      </c>
      <c r="N27" s="59">
        <f t="shared" si="0"/>
        <v>25</v>
      </c>
      <c r="O27" s="58" t="s">
        <v>29</v>
      </c>
    </row>
    <row r="28" spans="7:15" x14ac:dyDescent="0.35">
      <c r="G28" s="58" t="s">
        <v>12</v>
      </c>
      <c r="H28" s="59">
        <f t="shared" si="1"/>
        <v>27</v>
      </c>
      <c r="I28" s="58" t="s">
        <v>12</v>
      </c>
      <c r="M28" s="58" t="s">
        <v>91</v>
      </c>
      <c r="N28" s="59">
        <f t="shared" si="0"/>
        <v>26</v>
      </c>
      <c r="O28" s="58" t="s">
        <v>91</v>
      </c>
    </row>
    <row r="29" spans="7:15" x14ac:dyDescent="0.35">
      <c r="G29" s="58" t="s">
        <v>30</v>
      </c>
      <c r="H29" s="59">
        <f t="shared" si="1"/>
        <v>28</v>
      </c>
      <c r="I29" s="58" t="s">
        <v>30</v>
      </c>
      <c r="M29" s="58" t="s">
        <v>92</v>
      </c>
      <c r="N29" s="59">
        <f t="shared" si="0"/>
        <v>27</v>
      </c>
      <c r="O29" s="58" t="s">
        <v>92</v>
      </c>
    </row>
    <row r="30" spans="7:15" x14ac:dyDescent="0.35">
      <c r="G30" s="58" t="s">
        <v>5</v>
      </c>
      <c r="H30" s="59">
        <f t="shared" si="1"/>
        <v>29</v>
      </c>
      <c r="I30" s="58" t="s">
        <v>5</v>
      </c>
      <c r="M30" s="58" t="s">
        <v>93</v>
      </c>
      <c r="N30" s="59">
        <f t="shared" si="0"/>
        <v>28</v>
      </c>
      <c r="O30" s="58" t="s">
        <v>93</v>
      </c>
    </row>
    <row r="31" spans="7:15" x14ac:dyDescent="0.35">
      <c r="G31" s="58" t="s">
        <v>8</v>
      </c>
      <c r="H31" s="59">
        <f t="shared" si="1"/>
        <v>30</v>
      </c>
      <c r="I31" s="58" t="s">
        <v>8</v>
      </c>
    </row>
    <row r="32" spans="7:15" x14ac:dyDescent="0.35">
      <c r="G32" s="58" t="s">
        <v>13</v>
      </c>
      <c r="H32" s="59">
        <f t="shared" si="1"/>
        <v>31</v>
      </c>
      <c r="I32" s="58" t="s">
        <v>13</v>
      </c>
    </row>
    <row r="33" spans="7:9" x14ac:dyDescent="0.35">
      <c r="G33" s="58" t="s">
        <v>45</v>
      </c>
      <c r="H33" s="59">
        <f t="shared" si="1"/>
        <v>32</v>
      </c>
      <c r="I33" s="58" t="s">
        <v>45</v>
      </c>
    </row>
    <row r="34" spans="7:9" x14ac:dyDescent="0.35">
      <c r="G34" s="58" t="s">
        <v>46</v>
      </c>
      <c r="H34" s="59">
        <f t="shared" si="1"/>
        <v>33</v>
      </c>
      <c r="I34" s="58" t="s">
        <v>46</v>
      </c>
    </row>
    <row r="35" spans="7:9" x14ac:dyDescent="0.35">
      <c r="G35" s="58" t="s">
        <v>21</v>
      </c>
      <c r="H35" s="59">
        <f t="shared" si="1"/>
        <v>34</v>
      </c>
      <c r="I35" s="58" t="s">
        <v>21</v>
      </c>
    </row>
    <row r="36" spans="7:9" x14ac:dyDescent="0.35">
      <c r="G36" s="58" t="s">
        <v>29</v>
      </c>
      <c r="H36" s="59">
        <f t="shared" si="1"/>
        <v>35</v>
      </c>
      <c r="I36" s="58" t="s">
        <v>29</v>
      </c>
    </row>
    <row r="37" spans="7:9" x14ac:dyDescent="0.35">
      <c r="G37" s="58" t="s">
        <v>129</v>
      </c>
      <c r="H37" s="57">
        <v>36</v>
      </c>
      <c r="I37" s="58" t="s">
        <v>129</v>
      </c>
    </row>
  </sheetData>
  <sortState ref="B2:B10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Caesar (4)</vt:lpstr>
      <vt:lpstr>Etusivu</vt:lpstr>
      <vt:lpstr>Caesar</vt:lpstr>
      <vt:lpstr>Affiini</vt:lpstr>
      <vt:lpstr>Vigenere</vt:lpstr>
      <vt:lpstr>OneTimePad</vt:lpstr>
      <vt:lpstr>Caesar (2)</vt:lpstr>
      <vt:lpstr>Caesar (3)</vt:lpstr>
      <vt:lpstr>Sheet1</vt:lpstr>
    </vt:vector>
  </TitlesOfParts>
  <Company>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Teeriaho Jouko</dc:creator>
  <cp:lastModifiedBy>Teeriaho Jouko</cp:lastModifiedBy>
  <dcterms:created xsi:type="dcterms:W3CDTF">2018-01-09T11:07:36Z</dcterms:created>
  <dcterms:modified xsi:type="dcterms:W3CDTF">2022-07-27T13:07:10Z</dcterms:modified>
</cp:coreProperties>
</file>