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6330" yWindow="375" windowWidth="19260" windowHeight="4065"/>
  </bookViews>
  <sheets>
    <sheet name="Travel Projection" sheetId="4" r:id="rId1"/>
    <sheet name="Sheet1" sheetId="5" state="hidden" r:id="rId2"/>
  </sheets>
  <definedNames>
    <definedName name="_xlnm.Print_Area" localSheetId="0">'Travel Projection'!$A$1:$P$16</definedName>
  </definedNames>
  <calcPr calcId="145621"/>
</workbook>
</file>

<file path=xl/calcChain.xml><?xml version="1.0" encoding="utf-8"?>
<calcChain xmlns="http://schemas.openxmlformats.org/spreadsheetml/2006/main">
  <c r="L9" i="4" l="1"/>
  <c r="L11" i="4"/>
  <c r="L8" i="4"/>
  <c r="L7" i="4"/>
  <c r="L6" i="4"/>
  <c r="L5" i="4"/>
  <c r="K10" i="4"/>
  <c r="K9" i="4"/>
  <c r="K11" i="4"/>
  <c r="K8" i="4"/>
  <c r="K7" i="4"/>
  <c r="K6" i="4"/>
  <c r="K5" i="4"/>
  <c r="O7" i="4" l="1"/>
  <c r="L10" i="4" l="1"/>
  <c r="O10" i="4" s="1"/>
  <c r="O9" i="4"/>
  <c r="O11" i="4" l="1"/>
  <c r="O8" i="4"/>
  <c r="O6" i="4"/>
  <c r="O5" i="4"/>
</calcChain>
</file>

<file path=xl/sharedStrings.xml><?xml version="1.0" encoding="utf-8"?>
<sst xmlns="http://schemas.openxmlformats.org/spreadsheetml/2006/main" count="60" uniqueCount="36">
  <si>
    <t>Approximate Cost</t>
  </si>
  <si>
    <t>Purpose of Trip</t>
  </si>
  <si>
    <t>Travelers</t>
  </si>
  <si>
    <t>Originating City</t>
  </si>
  <si>
    <t>Destination City</t>
  </si>
  <si>
    <t>Comments</t>
  </si>
  <si>
    <t>MOBIS Contract Number: DE-DT-0001833</t>
  </si>
  <si>
    <t>Miscellaneous</t>
  </si>
  <si>
    <t>Travel Projection</t>
  </si>
  <si>
    <t>Departure Date</t>
  </si>
  <si>
    <t>Return Date</t>
  </si>
  <si>
    <t>TASK</t>
  </si>
  <si>
    <t>7- General Stds Rulemaking</t>
  </si>
  <si>
    <t>3- BT-MYP</t>
  </si>
  <si>
    <t>9- Component Analysis</t>
  </si>
  <si>
    <t>10- Sensors and Controls</t>
  </si>
  <si>
    <t># of Days</t>
  </si>
  <si>
    <t># of People</t>
  </si>
  <si>
    <t>Hotel Per Diem</t>
  </si>
  <si>
    <t>M&amp;IE Per Diem</t>
  </si>
  <si>
    <t>Trip Total</t>
  </si>
  <si>
    <t>Rental Car</t>
  </si>
  <si>
    <t>Washington, DC</t>
  </si>
  <si>
    <t>Attend ASHRAE Technical Meetings (See Agenda for Details)</t>
  </si>
  <si>
    <t>Detlef Westphalen</t>
  </si>
  <si>
    <t>Boston, MA</t>
  </si>
  <si>
    <t>Xing Xu</t>
  </si>
  <si>
    <t>Collin Weber</t>
  </si>
  <si>
    <t>Sam Jasinski</t>
  </si>
  <si>
    <t>Adam Darlington</t>
  </si>
  <si>
    <t>Laura Degitz</t>
  </si>
  <si>
    <t>Attend ASHRAE Technical Meeting (See Agenda for Details) and meet with third party lab reps in attendance.</t>
  </si>
  <si>
    <t>Justin Elszasz</t>
  </si>
  <si>
    <t>Chicago, IL</t>
  </si>
  <si>
    <t>Airfare</t>
  </si>
  <si>
    <t>Flying from BWI to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</si>
</sst>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/>
    <xf numFmtId="0" fontId="1" fillId="3" borderId="0" xfId="0" applyFont="1" applyFill="1"/>
    <xf numFmtId="0" fontId="0" fillId="0" borderId="0" xfId="0" applyBorder="1"/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0" xfId="0" applyFill="1"/>
    <xf numFmtId="164" fontId="1" fillId="2" borderId="8" xfId="0" applyNumberFormat="1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2" fillId="0" borderId="0" xfId="1" applyFont="1" applyAlignment="1">
      <alignment wrapText="1"/>
    </xf>
    <xf numFmtId="14" fontId="2" fillId="0" borderId="0" xfId="0" applyNumberFormat="1" applyFont="1"/>
    <xf numFmtId="14" fontId="0" fillId="0" borderId="0" xfId="0" applyNumberFormat="1" applyFont="1" applyFill="1" applyAlignment="1"/>
    <xf numFmtId="164" fontId="1" fillId="2" borderId="6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65" fontId="0" fillId="0" borderId="0" xfId="0" applyNumberFormat="1" applyFill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12"/>
  <sheetViews>
    <sheetView tabSelected="1" zoomScale="90" zoomScaleNormal="90" workbookViewId="0">
      <selection activeCell="P9" sqref="P9"/>
    </sheetView>
  </sheetViews>
  <sheetFormatPr defaultRowHeight="12.75" x14ac:dyDescent="0.2"/>
  <cols>
    <col min="1" max="1" width="25.85546875" customWidth="1"/>
    <col min="2" max="2" width="10.7109375" customWidth="1"/>
    <col min="3" max="3" width="11.28515625" customWidth="1"/>
    <col min="4" max="4" width="26.140625" style="18" customWidth="1"/>
    <col min="5" max="5" width="15.42578125" customWidth="1"/>
    <col min="6" max="7" width="15.5703125" bestFit="1" customWidth="1"/>
    <col min="8" max="8" width="5.5703125" bestFit="1" customWidth="1"/>
    <col min="9" max="9" width="7.42578125" bestFit="1" customWidth="1"/>
    <col min="10" max="10" width="8.28515625" bestFit="1" customWidth="1"/>
    <col min="11" max="11" width="10.7109375" customWidth="1"/>
    <col min="12" max="12" width="9.5703125" bestFit="1" customWidth="1"/>
    <col min="13" max="13" width="7.140625" customWidth="1"/>
    <col min="14" max="14" width="14.140625" bestFit="1" customWidth="1"/>
    <col min="15" max="15" width="9.85546875" bestFit="1" customWidth="1"/>
    <col min="16" max="16" width="11" bestFit="1" customWidth="1"/>
  </cols>
  <sheetData>
    <row r="1" spans="1:16" x14ac:dyDescent="0.2">
      <c r="A1" s="16" t="s">
        <v>6</v>
      </c>
      <c r="B1" s="16"/>
      <c r="C1" s="16"/>
      <c r="D1" s="20"/>
      <c r="E1" s="24"/>
    </row>
    <row r="2" spans="1:16" x14ac:dyDescent="0.2">
      <c r="A2" s="2" t="s">
        <v>8</v>
      </c>
      <c r="B2" s="2"/>
      <c r="C2" s="2"/>
      <c r="H2" s="1"/>
      <c r="I2" s="1"/>
      <c r="J2" s="32" t="s">
        <v>0</v>
      </c>
      <c r="K2" s="33"/>
      <c r="L2" s="33"/>
      <c r="M2" s="33"/>
      <c r="N2" s="33"/>
      <c r="O2" s="33"/>
    </row>
    <row r="3" spans="1:16" x14ac:dyDescent="0.2">
      <c r="H3" s="3"/>
      <c r="I3" s="4"/>
      <c r="J3" s="5"/>
      <c r="K3" s="6"/>
      <c r="L3" s="6"/>
      <c r="M3" s="6"/>
      <c r="N3" s="7"/>
      <c r="O3" s="8"/>
    </row>
    <row r="4" spans="1:16" ht="25.5" x14ac:dyDescent="0.2">
      <c r="A4" s="9" t="s">
        <v>11</v>
      </c>
      <c r="B4" s="21" t="s">
        <v>9</v>
      </c>
      <c r="C4" s="9" t="s">
        <v>10</v>
      </c>
      <c r="D4" s="19" t="s">
        <v>1</v>
      </c>
      <c r="E4" s="10" t="s">
        <v>2</v>
      </c>
      <c r="F4" s="19" t="s">
        <v>3</v>
      </c>
      <c r="G4" s="19" t="s">
        <v>4</v>
      </c>
      <c r="H4" s="22" t="s">
        <v>16</v>
      </c>
      <c r="I4" s="23" t="s">
        <v>17</v>
      </c>
      <c r="J4" s="11" t="s">
        <v>34</v>
      </c>
      <c r="K4" s="25" t="s">
        <v>18</v>
      </c>
      <c r="L4" s="25" t="s">
        <v>19</v>
      </c>
      <c r="M4" s="25" t="s">
        <v>21</v>
      </c>
      <c r="N4" s="12" t="s">
        <v>7</v>
      </c>
      <c r="O4" s="26" t="s">
        <v>20</v>
      </c>
      <c r="P4" s="13" t="s">
        <v>5</v>
      </c>
    </row>
    <row r="5" spans="1:16" ht="38.25" x14ac:dyDescent="0.2">
      <c r="A5" t="s">
        <v>12</v>
      </c>
      <c r="B5" s="30">
        <v>41664</v>
      </c>
      <c r="C5" s="27">
        <v>41667</v>
      </c>
      <c r="D5" s="29" t="s">
        <v>23</v>
      </c>
      <c r="E5" s="28" t="s">
        <v>24</v>
      </c>
      <c r="F5" s="2" t="s">
        <v>25</v>
      </c>
      <c r="G5" s="2" t="s">
        <v>33</v>
      </c>
      <c r="H5" s="14">
        <v>4</v>
      </c>
      <c r="I5" s="14">
        <v>1</v>
      </c>
      <c r="J5" s="34">
        <v>350</v>
      </c>
      <c r="K5" s="34">
        <f>132*3</f>
        <v>396</v>
      </c>
      <c r="L5" s="34">
        <f>71*0.75*2+71*2</f>
        <v>248.5</v>
      </c>
      <c r="M5" s="34">
        <v>0</v>
      </c>
      <c r="N5" s="34">
        <v>100</v>
      </c>
      <c r="O5" s="34">
        <f>SUM(J5:N5)</f>
        <v>1094.5</v>
      </c>
    </row>
    <row r="6" spans="1:16" ht="38.25" x14ac:dyDescent="0.2">
      <c r="A6" t="s">
        <v>12</v>
      </c>
      <c r="B6" s="30">
        <v>41664</v>
      </c>
      <c r="C6" s="27">
        <v>41667</v>
      </c>
      <c r="D6" s="29" t="s">
        <v>23</v>
      </c>
      <c r="E6" s="28" t="s">
        <v>28</v>
      </c>
      <c r="F6" s="2" t="s">
        <v>25</v>
      </c>
      <c r="G6" s="2" t="s">
        <v>33</v>
      </c>
      <c r="H6" s="14">
        <v>4</v>
      </c>
      <c r="I6" s="14">
        <v>1</v>
      </c>
      <c r="J6" s="34">
        <v>350</v>
      </c>
      <c r="K6" s="34">
        <f>132*3</f>
        <v>396</v>
      </c>
      <c r="L6" s="34">
        <f>71*0.75*2+71*2</f>
        <v>248.5</v>
      </c>
      <c r="M6" s="34">
        <v>0</v>
      </c>
      <c r="N6" s="34">
        <v>100</v>
      </c>
      <c r="O6" s="34">
        <f t="shared" ref="O6:O11" si="0">SUM(J6:N6)</f>
        <v>1094.5</v>
      </c>
    </row>
    <row r="7" spans="1:16" ht="38.25" x14ac:dyDescent="0.2">
      <c r="A7" t="s">
        <v>12</v>
      </c>
      <c r="B7" s="30">
        <v>41664</v>
      </c>
      <c r="C7" s="27">
        <v>41667</v>
      </c>
      <c r="D7" s="29" t="s">
        <v>23</v>
      </c>
      <c r="E7" s="28" t="s">
        <v>32</v>
      </c>
      <c r="F7" s="2" t="s">
        <v>22</v>
      </c>
      <c r="G7" s="2" t="s">
        <v>33</v>
      </c>
      <c r="H7" s="14">
        <v>4</v>
      </c>
      <c r="I7" s="14">
        <v>1</v>
      </c>
      <c r="J7" s="34">
        <v>350</v>
      </c>
      <c r="K7" s="34">
        <f>132*3</f>
        <v>396</v>
      </c>
      <c r="L7" s="34">
        <f>71*0.75*2+71*2</f>
        <v>248.5</v>
      </c>
      <c r="M7" s="34">
        <v>0</v>
      </c>
      <c r="N7" s="34">
        <v>100</v>
      </c>
      <c r="O7" s="34">
        <f>SUM(J7:N7)</f>
        <v>1094.5</v>
      </c>
      <c r="P7" s="2" t="s">
        <v>35</v>
      </c>
    </row>
    <row r="8" spans="1:16" ht="38.25" x14ac:dyDescent="0.2">
      <c r="A8" t="s">
        <v>12</v>
      </c>
      <c r="B8" s="30">
        <v>41664</v>
      </c>
      <c r="C8" s="27">
        <v>41667</v>
      </c>
      <c r="D8" s="29" t="s">
        <v>23</v>
      </c>
      <c r="E8" s="2" t="s">
        <v>26</v>
      </c>
      <c r="F8" s="2" t="s">
        <v>22</v>
      </c>
      <c r="G8" s="2" t="s">
        <v>33</v>
      </c>
      <c r="H8" s="14">
        <v>4</v>
      </c>
      <c r="I8" s="14">
        <v>1</v>
      </c>
      <c r="J8" s="34">
        <v>350</v>
      </c>
      <c r="K8" s="34">
        <f>132*3</f>
        <v>396</v>
      </c>
      <c r="L8" s="34">
        <f>71*0.75*2+71*2</f>
        <v>248.5</v>
      </c>
      <c r="M8" s="34">
        <v>0</v>
      </c>
      <c r="N8" s="34">
        <v>100</v>
      </c>
      <c r="O8" s="34">
        <f t="shared" si="0"/>
        <v>1094.5</v>
      </c>
      <c r="P8" s="2" t="s">
        <v>35</v>
      </c>
    </row>
    <row r="9" spans="1:16" ht="38.25" x14ac:dyDescent="0.2">
      <c r="A9" t="s">
        <v>12</v>
      </c>
      <c r="B9" s="31">
        <v>42028</v>
      </c>
      <c r="C9" s="31">
        <v>42032</v>
      </c>
      <c r="D9" s="29" t="s">
        <v>23</v>
      </c>
      <c r="E9" s="15" t="s">
        <v>27</v>
      </c>
      <c r="F9" s="2" t="s">
        <v>22</v>
      </c>
      <c r="G9" s="2" t="s">
        <v>33</v>
      </c>
      <c r="H9" s="14">
        <v>5</v>
      </c>
      <c r="I9" s="14">
        <v>1</v>
      </c>
      <c r="J9" s="34">
        <v>400</v>
      </c>
      <c r="K9" s="34">
        <f>132*4</f>
        <v>528</v>
      </c>
      <c r="L9" s="34">
        <f>71*0.75*2+71*3</f>
        <v>319.5</v>
      </c>
      <c r="M9" s="34">
        <v>0</v>
      </c>
      <c r="N9" s="34">
        <v>100</v>
      </c>
      <c r="O9" s="34">
        <f t="shared" si="0"/>
        <v>1347.5</v>
      </c>
    </row>
    <row r="10" spans="1:16" ht="38.25" x14ac:dyDescent="0.2">
      <c r="A10" t="s">
        <v>12</v>
      </c>
      <c r="B10" s="31">
        <v>42028</v>
      </c>
      <c r="C10" s="31">
        <v>42032</v>
      </c>
      <c r="D10" s="29" t="s">
        <v>23</v>
      </c>
      <c r="E10" s="15" t="s">
        <v>29</v>
      </c>
      <c r="F10" s="15" t="s">
        <v>22</v>
      </c>
      <c r="G10" s="2" t="s">
        <v>33</v>
      </c>
      <c r="H10" s="14">
        <v>5</v>
      </c>
      <c r="I10" s="14">
        <v>1</v>
      </c>
      <c r="J10" s="34">
        <v>400</v>
      </c>
      <c r="K10" s="34">
        <f>132*4</f>
        <v>528</v>
      </c>
      <c r="L10" s="34">
        <f>71*0.75*2+71*3</f>
        <v>319.5</v>
      </c>
      <c r="M10" s="34">
        <v>0</v>
      </c>
      <c r="N10" s="34">
        <v>100</v>
      </c>
      <c r="O10" s="34">
        <f>SUM(J10:N10)</f>
        <v>1347.5</v>
      </c>
    </row>
    <row r="11" spans="1:16" ht="51" x14ac:dyDescent="0.2">
      <c r="A11" t="s">
        <v>12</v>
      </c>
      <c r="B11" s="31">
        <v>42029</v>
      </c>
      <c r="C11" s="31">
        <v>42032</v>
      </c>
      <c r="D11" s="28" t="s">
        <v>31</v>
      </c>
      <c r="E11" s="15" t="s">
        <v>30</v>
      </c>
      <c r="F11" s="15" t="s">
        <v>22</v>
      </c>
      <c r="G11" s="2" t="s">
        <v>33</v>
      </c>
      <c r="H11" s="14">
        <v>4</v>
      </c>
      <c r="I11" s="14">
        <v>1</v>
      </c>
      <c r="J11" s="34">
        <v>400</v>
      </c>
      <c r="K11" s="34">
        <f>132*3</f>
        <v>396</v>
      </c>
      <c r="L11" s="34">
        <f>71*0.75*2+71*2</f>
        <v>248.5</v>
      </c>
      <c r="M11" s="34">
        <v>0</v>
      </c>
      <c r="N11" s="34">
        <v>100</v>
      </c>
      <c r="O11" s="34">
        <f t="shared" si="0"/>
        <v>1144.5</v>
      </c>
    </row>
    <row r="12" spans="1:16" x14ac:dyDescent="0.2">
      <c r="N12" s="17"/>
    </row>
  </sheetData>
  <mergeCells count="1">
    <mergeCell ref="J2:O2"/>
  </mergeCells>
  <pageMargins left="0.75" right="0.75" top="1" bottom="1" header="0.5" footer="0.5"/>
  <pageSetup scale="64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</xm:f>
          </x14:formula1>
          <xm:sqref>A5:A102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"/>
  <sheetViews>
    <sheetView workbookViewId="0">
      <selection activeCell="I10" sqref="I10"/>
    </sheetView>
  </sheetViews>
  <sheetFormatPr defaultRowHeight="12.75" x14ac:dyDescent="0.2"/>
  <sheetData>
    <row r="1" spans="1:1" x14ac:dyDescent="0.2">
      <c r="A1" s="2" t="s">
        <v>13</v>
      </c>
    </row>
    <row r="2" spans="1:1" x14ac:dyDescent="0.2">
      <c r="A2" s="2" t="s">
        <v>12</v>
      </c>
    </row>
    <row r="3" spans="1:1" x14ac:dyDescent="0.2">
      <c r="A3" s="2" t="s">
        <v>14</v>
      </c>
    </row>
    <row r="4" spans="1:1" x14ac:dyDescent="0.2">
      <c r="A4" s="2" t="s">
        <v>15</v>
      </c>
    </row>
    <row r="6" spans="1:1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Travel Projection</vt:lpstr>
      <vt:lpstr>Sheet1</vt:lpstr>
      <vt:lpstr>'Travel Projection'!Print_Area</vt:lpstr>
    </vt:vector>
  </TitlesOfParts>
  <Company>WSMS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WSMS USER</dc:creator>
  <cp:lastModifiedBy>Laura Degitz</cp:lastModifiedBy>
  <cp:lastPrinted>2012-06-06T18:42:39Z</cp:lastPrinted>
  <dcterms:created xsi:type="dcterms:W3CDTF">2010-06-10T15:15:12Z</dcterms:created>
  <dcterms:modified xsi:type="dcterms:W3CDTF">2014-10-10T21:11:08Z</dcterms:modified>
</cp:coreProperties>
</file>