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geten\Documents\United Nation Data\Results\"/>
    </mc:Choice>
  </mc:AlternateContent>
  <bookViews>
    <workbookView xWindow="0" yWindow="0" windowWidth="23970" windowHeight="2160" activeTab="2"/>
  </bookViews>
  <sheets>
    <sheet name="Sheet1" sheetId="1" r:id="rId1"/>
    <sheet name="Deciding K" sheetId="2" r:id="rId2"/>
    <sheet name="Clusters" sheetId="14" r:id="rId3"/>
    <sheet name="Country Lists" sheetId="16" r:id="rId4"/>
    <sheet name="Stddevs" sheetId="15" r:id="rId5"/>
    <sheet name="Data" sheetId="11" r:id="rId6"/>
  </sheets>
  <definedNames>
    <definedName name="_xlnm._FilterDatabase" localSheetId="5" hidden="1">Data!$A$1:$AM$156</definedName>
    <definedName name="_xlnm._FilterDatabase" localSheetId="4" hidden="1">Stddevs!$B$15:$P$31</definedName>
  </definedNames>
  <calcPr calcId="152511" concurrentCalc="0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6" i="14" l="1"/>
  <c r="F66" i="14"/>
  <c r="L16" i="15"/>
  <c r="M16" i="15"/>
  <c r="N16" i="15"/>
  <c r="O16" i="15"/>
  <c r="P16" i="15"/>
  <c r="L17" i="15"/>
  <c r="M17" i="15"/>
  <c r="N17" i="15"/>
  <c r="O17" i="15"/>
  <c r="P17" i="15"/>
  <c r="L18" i="15"/>
  <c r="M18" i="15"/>
  <c r="N18" i="15"/>
  <c r="O18" i="15"/>
  <c r="P18" i="15"/>
  <c r="L19" i="15"/>
  <c r="M19" i="15"/>
  <c r="N19" i="15"/>
  <c r="O19" i="15"/>
  <c r="P19" i="15"/>
  <c r="L20" i="15"/>
  <c r="M20" i="15"/>
  <c r="N20" i="15"/>
  <c r="O20" i="15"/>
  <c r="P20" i="15"/>
  <c r="L21" i="15"/>
  <c r="M21" i="15"/>
  <c r="N21" i="15"/>
  <c r="O21" i="15"/>
  <c r="P21" i="15"/>
  <c r="L22" i="15"/>
  <c r="M22" i="15"/>
  <c r="N22" i="15"/>
  <c r="O22" i="15"/>
  <c r="P22" i="15"/>
  <c r="L23" i="15"/>
  <c r="M23" i="15"/>
  <c r="N23" i="15"/>
  <c r="O23" i="15"/>
  <c r="P23" i="15"/>
  <c r="L24" i="15"/>
  <c r="M24" i="15"/>
  <c r="N24" i="15"/>
  <c r="O24" i="15"/>
  <c r="P24" i="15"/>
  <c r="L25" i="15"/>
  <c r="M25" i="15"/>
  <c r="N25" i="15"/>
  <c r="O25" i="15"/>
  <c r="P25" i="15"/>
  <c r="L26" i="15"/>
  <c r="M26" i="15"/>
  <c r="N26" i="15"/>
  <c r="O26" i="15"/>
  <c r="P26" i="15"/>
  <c r="L27" i="15"/>
  <c r="M27" i="15"/>
  <c r="N27" i="15"/>
  <c r="O27" i="15"/>
  <c r="P27" i="15"/>
  <c r="L28" i="15"/>
  <c r="M28" i="15"/>
  <c r="N28" i="15"/>
  <c r="O28" i="15"/>
  <c r="P28" i="15"/>
  <c r="L29" i="15"/>
  <c r="M29" i="15"/>
  <c r="N29" i="15"/>
  <c r="O29" i="15"/>
  <c r="P29" i="15"/>
  <c r="L30" i="15"/>
  <c r="M30" i="15"/>
  <c r="N30" i="15"/>
  <c r="O30" i="15"/>
  <c r="P30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16" i="15"/>
  <c r="F2" i="14"/>
  <c r="G2" i="14"/>
  <c r="H2" i="14"/>
  <c r="I2" i="14"/>
  <c r="J2" i="14"/>
  <c r="E2" i="14"/>
  <c r="D3" i="11"/>
  <c r="D4" i="11"/>
  <c r="D5" i="11"/>
  <c r="D6" i="11"/>
  <c r="D7" i="11"/>
  <c r="D8" i="11"/>
  <c r="D24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5" i="11"/>
  <c r="D26" i="11"/>
  <c r="D27" i="11"/>
  <c r="D28" i="11"/>
  <c r="D65" i="11"/>
  <c r="D29" i="11"/>
  <c r="D30" i="11"/>
  <c r="D31" i="11"/>
  <c r="D32" i="11"/>
  <c r="D66" i="11"/>
  <c r="D33" i="11"/>
  <c r="D34" i="11"/>
  <c r="D35" i="11"/>
  <c r="D36" i="11"/>
  <c r="D67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68" i="11"/>
  <c r="D56" i="11"/>
  <c r="D57" i="11"/>
  <c r="D58" i="11"/>
  <c r="D59" i="11"/>
  <c r="D60" i="11"/>
  <c r="D61" i="11"/>
  <c r="D62" i="11"/>
  <c r="D63" i="11"/>
  <c r="D64" i="11"/>
  <c r="D69" i="11"/>
  <c r="D90" i="11"/>
  <c r="D91" i="11"/>
  <c r="D92" i="11"/>
  <c r="D93" i="11"/>
  <c r="D94" i="11"/>
  <c r="D95" i="11"/>
  <c r="D103" i="11"/>
  <c r="D96" i="11"/>
  <c r="D70" i="11"/>
  <c r="D71" i="11"/>
  <c r="D97" i="11"/>
  <c r="D72" i="11"/>
  <c r="D98" i="11"/>
  <c r="D73" i="11"/>
  <c r="D99" i="11"/>
  <c r="D74" i="11"/>
  <c r="D75" i="11"/>
  <c r="D76" i="11"/>
  <c r="D77" i="11"/>
  <c r="D78" i="11"/>
  <c r="D79" i="11"/>
  <c r="D80" i="11"/>
  <c r="D100" i="11"/>
  <c r="D81" i="11"/>
  <c r="D82" i="11"/>
  <c r="D104" i="11"/>
  <c r="D101" i="11"/>
  <c r="D83" i="11"/>
  <c r="D84" i="11"/>
  <c r="D85" i="11"/>
  <c r="D86" i="11"/>
  <c r="D102" i="11"/>
  <c r="D87" i="11"/>
  <c r="D88" i="11"/>
  <c r="D89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32" i="11"/>
  <c r="D119" i="11"/>
  <c r="D120" i="11"/>
  <c r="D136" i="11"/>
  <c r="D137" i="11"/>
  <c r="D133" i="11"/>
  <c r="D121" i="11"/>
  <c r="D138" i="11"/>
  <c r="D139" i="11"/>
  <c r="D134" i="11"/>
  <c r="D122" i="11"/>
  <c r="D123" i="11"/>
  <c r="D124" i="11"/>
  <c r="D125" i="11"/>
  <c r="D140" i="11"/>
  <c r="D126" i="11"/>
  <c r="D127" i="11"/>
  <c r="D128" i="11"/>
  <c r="D129" i="11"/>
  <c r="D130" i="11"/>
  <c r="D131" i="11"/>
  <c r="D135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2" i="11"/>
  <c r="E153" i="11"/>
  <c r="E156" i="11"/>
  <c r="AD3" i="11"/>
  <c r="AI3" i="11"/>
  <c r="AD4" i="11"/>
  <c r="AI4" i="11"/>
  <c r="AD5" i="11"/>
  <c r="AI5" i="11"/>
  <c r="AD6" i="11"/>
  <c r="AI6" i="11"/>
  <c r="AD7" i="11"/>
  <c r="AI7" i="11"/>
  <c r="AD8" i="11"/>
  <c r="AI8" i="11"/>
  <c r="AD24" i="11"/>
  <c r="AI24" i="11"/>
  <c r="AD9" i="11"/>
  <c r="AI9" i="11"/>
  <c r="AD10" i="11"/>
  <c r="AI10" i="11"/>
  <c r="AD11" i="11"/>
  <c r="AI11" i="11"/>
  <c r="AD12" i="11"/>
  <c r="AI12" i="11"/>
  <c r="AD13" i="11"/>
  <c r="AI13" i="11"/>
  <c r="AD14" i="11"/>
  <c r="AI14" i="11"/>
  <c r="AD15" i="11"/>
  <c r="AI15" i="11"/>
  <c r="AD16" i="11"/>
  <c r="AI16" i="11"/>
  <c r="AD17" i="11"/>
  <c r="AI17" i="11"/>
  <c r="AD18" i="11"/>
  <c r="AI18" i="11"/>
  <c r="AD19" i="11"/>
  <c r="AI19" i="11"/>
  <c r="AD20" i="11"/>
  <c r="AI20" i="11"/>
  <c r="AD21" i="11"/>
  <c r="AI21" i="11"/>
  <c r="AD22" i="11"/>
  <c r="AI22" i="11"/>
  <c r="AD23" i="11"/>
  <c r="AI23" i="11"/>
  <c r="AD25" i="11"/>
  <c r="AI25" i="11"/>
  <c r="AD26" i="11"/>
  <c r="AI26" i="11"/>
  <c r="AD27" i="11"/>
  <c r="AI27" i="11"/>
  <c r="AD28" i="11"/>
  <c r="AI28" i="11"/>
  <c r="AD29" i="11"/>
  <c r="AI29" i="11"/>
  <c r="AD30" i="11"/>
  <c r="AI30" i="11"/>
  <c r="AD31" i="11"/>
  <c r="AI31" i="11"/>
  <c r="AD32" i="11"/>
  <c r="AI32" i="11"/>
  <c r="AD33" i="11"/>
  <c r="AI33" i="11"/>
  <c r="AD34" i="11"/>
  <c r="AI34" i="11"/>
  <c r="AD35" i="11"/>
  <c r="AI35" i="11"/>
  <c r="AD36" i="11"/>
  <c r="AI36" i="11"/>
  <c r="AD37" i="11"/>
  <c r="AI37" i="11"/>
  <c r="AD38" i="11"/>
  <c r="AI38" i="11"/>
  <c r="AD39" i="11"/>
  <c r="AI39" i="11"/>
  <c r="AD40" i="11"/>
  <c r="AI40" i="11"/>
  <c r="AD41" i="11"/>
  <c r="AI41" i="11"/>
  <c r="AD42" i="11"/>
  <c r="AI42" i="11"/>
  <c r="AD43" i="11"/>
  <c r="AI43" i="11"/>
  <c r="AD44" i="11"/>
  <c r="AI44" i="11"/>
  <c r="AD45" i="11"/>
  <c r="AI45" i="11"/>
  <c r="AD46" i="11"/>
  <c r="AI46" i="11"/>
  <c r="AD47" i="11"/>
  <c r="AI47" i="11"/>
  <c r="AD48" i="11"/>
  <c r="AI48" i="11"/>
  <c r="AD49" i="11"/>
  <c r="AI49" i="11"/>
  <c r="AD50" i="11"/>
  <c r="AI50" i="11"/>
  <c r="AD51" i="11"/>
  <c r="AI51" i="11"/>
  <c r="AD52" i="11"/>
  <c r="AI52" i="11"/>
  <c r="AD53" i="11"/>
  <c r="AI53" i="11"/>
  <c r="AD54" i="11"/>
  <c r="AI54" i="11"/>
  <c r="AD55" i="11"/>
  <c r="AI55" i="11"/>
  <c r="AD56" i="11"/>
  <c r="AI56" i="11"/>
  <c r="AD57" i="11"/>
  <c r="AI57" i="11"/>
  <c r="AD58" i="11"/>
  <c r="AI58" i="11"/>
  <c r="AD59" i="11"/>
  <c r="AI59" i="11"/>
  <c r="AD60" i="11"/>
  <c r="AI60" i="11"/>
  <c r="AD61" i="11"/>
  <c r="AI61" i="11"/>
  <c r="AD62" i="11"/>
  <c r="AI62" i="11"/>
  <c r="AD63" i="11"/>
  <c r="AI63" i="11"/>
  <c r="AD64" i="11"/>
  <c r="AI64" i="11"/>
  <c r="AD68" i="11"/>
  <c r="AI68" i="11"/>
  <c r="AD65" i="11"/>
  <c r="AI65" i="11"/>
  <c r="AD66" i="11"/>
  <c r="AI66" i="11"/>
  <c r="AD67" i="11"/>
  <c r="AI67" i="11"/>
  <c r="AD69" i="11"/>
  <c r="AI69" i="11"/>
  <c r="AD70" i="11"/>
  <c r="AI70" i="11"/>
  <c r="AD71" i="11"/>
  <c r="AI71" i="11"/>
  <c r="AD72" i="11"/>
  <c r="AI72" i="11"/>
  <c r="AD73" i="11"/>
  <c r="AI73" i="11"/>
  <c r="AD74" i="11"/>
  <c r="AI74" i="11"/>
  <c r="AD75" i="11"/>
  <c r="AI75" i="11"/>
  <c r="AD76" i="11"/>
  <c r="AI76" i="11"/>
  <c r="AD77" i="11"/>
  <c r="AI77" i="11"/>
  <c r="AD78" i="11"/>
  <c r="AI78" i="11"/>
  <c r="AD79" i="11"/>
  <c r="AI79" i="11"/>
  <c r="AD80" i="11"/>
  <c r="AI80" i="11"/>
  <c r="AD81" i="11"/>
  <c r="AI81" i="11"/>
  <c r="AD82" i="11"/>
  <c r="AI82" i="11"/>
  <c r="AD83" i="11"/>
  <c r="AI83" i="11"/>
  <c r="AD84" i="11"/>
  <c r="AI84" i="11"/>
  <c r="AD85" i="11"/>
  <c r="AI85" i="11"/>
  <c r="AD86" i="11"/>
  <c r="AI86" i="11"/>
  <c r="AD87" i="11"/>
  <c r="AI87" i="11"/>
  <c r="AD88" i="11"/>
  <c r="AI88" i="11"/>
  <c r="AD89" i="11"/>
  <c r="AI89" i="11"/>
  <c r="AD103" i="11"/>
  <c r="AI103" i="11"/>
  <c r="AD150" i="11"/>
  <c r="AI150" i="11"/>
  <c r="AD105" i="11"/>
  <c r="AI105" i="11"/>
  <c r="AD106" i="11"/>
  <c r="AI106" i="11"/>
  <c r="AD107" i="11"/>
  <c r="AI107" i="11"/>
  <c r="AD108" i="11"/>
  <c r="AI108" i="11"/>
  <c r="AD109" i="11"/>
  <c r="AI109" i="11"/>
  <c r="AD110" i="11"/>
  <c r="AI110" i="11"/>
  <c r="AD111" i="11"/>
  <c r="AI111" i="11"/>
  <c r="AD113" i="11"/>
  <c r="AI113" i="11"/>
  <c r="AD114" i="11"/>
  <c r="AI114" i="11"/>
  <c r="AD115" i="11"/>
  <c r="AI115" i="11"/>
  <c r="AD116" i="11"/>
  <c r="AI116" i="11"/>
  <c r="AD117" i="11"/>
  <c r="AI117" i="11"/>
  <c r="AD118" i="11"/>
  <c r="AI118" i="11"/>
  <c r="AD119" i="11"/>
  <c r="AI119" i="11"/>
  <c r="AD120" i="11"/>
  <c r="AI120" i="11"/>
  <c r="AD121" i="11"/>
  <c r="AI121" i="11"/>
  <c r="AD122" i="11"/>
  <c r="AI122" i="11"/>
  <c r="AD123" i="11"/>
  <c r="AI123" i="11"/>
  <c r="AD124" i="11"/>
  <c r="AI124" i="11"/>
  <c r="AD125" i="11"/>
  <c r="AI125" i="11"/>
  <c r="AD126" i="11"/>
  <c r="AI126" i="11"/>
  <c r="AD127" i="11"/>
  <c r="AI127" i="11"/>
  <c r="AD128" i="11"/>
  <c r="AI128" i="11"/>
  <c r="AD129" i="11"/>
  <c r="AI129" i="11"/>
  <c r="AD130" i="11"/>
  <c r="AI130" i="11"/>
  <c r="AD131" i="11"/>
  <c r="AI131" i="11"/>
  <c r="AD136" i="11"/>
  <c r="AI136" i="11"/>
  <c r="AD137" i="11"/>
  <c r="AI137" i="11"/>
  <c r="AD138" i="11"/>
  <c r="AI138" i="11"/>
  <c r="AD139" i="11"/>
  <c r="AI139" i="11"/>
  <c r="AD140" i="11"/>
  <c r="AI140" i="11"/>
  <c r="AD132" i="11"/>
  <c r="AI132" i="11"/>
  <c r="AD133" i="11"/>
  <c r="AI133" i="11"/>
  <c r="AD134" i="11"/>
  <c r="AI134" i="11"/>
  <c r="AD135" i="11"/>
  <c r="AI135" i="11"/>
  <c r="AD112" i="11"/>
  <c r="AI112" i="11"/>
  <c r="AD144" i="11"/>
  <c r="AI144" i="11"/>
  <c r="AD145" i="11"/>
  <c r="AI145" i="11"/>
  <c r="AD90" i="11"/>
  <c r="AI90" i="11"/>
  <c r="AD91" i="11"/>
  <c r="AI91" i="11"/>
  <c r="AD92" i="11"/>
  <c r="AI92" i="11"/>
  <c r="AD93" i="11"/>
  <c r="AI93" i="11"/>
  <c r="AD94" i="11"/>
  <c r="AI94" i="11"/>
  <c r="AD95" i="11"/>
  <c r="AI95" i="11"/>
  <c r="AD96" i="11"/>
  <c r="AI96" i="11"/>
  <c r="AD97" i="11"/>
  <c r="AI97" i="11"/>
  <c r="AD98" i="11"/>
  <c r="AI98" i="11"/>
  <c r="AD99" i="11"/>
  <c r="AI99" i="11"/>
  <c r="AD100" i="11"/>
  <c r="AI100" i="11"/>
  <c r="AD104" i="11"/>
  <c r="AI104" i="11"/>
  <c r="AD101" i="11"/>
  <c r="AI101" i="11"/>
  <c r="AD102" i="11"/>
  <c r="AI102" i="11"/>
  <c r="AD141" i="11"/>
  <c r="AI141" i="11"/>
  <c r="AD142" i="11"/>
  <c r="AI142" i="11"/>
  <c r="AD143" i="11"/>
  <c r="AI143" i="11"/>
  <c r="AD146" i="11"/>
  <c r="AI146" i="11"/>
  <c r="AD147" i="11"/>
  <c r="AI147" i="11"/>
  <c r="AD148" i="11"/>
  <c r="AI148" i="11"/>
  <c r="AD149" i="11"/>
  <c r="AI149" i="11"/>
  <c r="AD151" i="11"/>
  <c r="AI151" i="11"/>
  <c r="AD152" i="11"/>
  <c r="AI152" i="11"/>
  <c r="AD2" i="11"/>
  <c r="AI2" i="11"/>
  <c r="AC3" i="11"/>
  <c r="AH3" i="11"/>
  <c r="AC4" i="11"/>
  <c r="AH4" i="11"/>
  <c r="AC5" i="11"/>
  <c r="AH5" i="11"/>
  <c r="AC6" i="11"/>
  <c r="AH6" i="11"/>
  <c r="AC7" i="11"/>
  <c r="AH7" i="11"/>
  <c r="AC8" i="11"/>
  <c r="AH8" i="11"/>
  <c r="AC24" i="11"/>
  <c r="AH24" i="11"/>
  <c r="AC9" i="11"/>
  <c r="AH9" i="11"/>
  <c r="AC10" i="11"/>
  <c r="AH10" i="11"/>
  <c r="AC11" i="11"/>
  <c r="AH11" i="11"/>
  <c r="AC12" i="11"/>
  <c r="AH12" i="11"/>
  <c r="AC13" i="11"/>
  <c r="AH13" i="11"/>
  <c r="AC14" i="11"/>
  <c r="AH14" i="11"/>
  <c r="AC15" i="11"/>
  <c r="AH15" i="11"/>
  <c r="AC16" i="11"/>
  <c r="AH16" i="11"/>
  <c r="AC17" i="11"/>
  <c r="AH17" i="11"/>
  <c r="AC18" i="11"/>
  <c r="AH18" i="11"/>
  <c r="AC19" i="11"/>
  <c r="AH19" i="11"/>
  <c r="AC20" i="11"/>
  <c r="AH20" i="11"/>
  <c r="AC21" i="11"/>
  <c r="AH21" i="11"/>
  <c r="AC22" i="11"/>
  <c r="AH22" i="11"/>
  <c r="AC23" i="11"/>
  <c r="AH23" i="11"/>
  <c r="AC25" i="11"/>
  <c r="AH25" i="11"/>
  <c r="AC26" i="11"/>
  <c r="AH26" i="11"/>
  <c r="AC27" i="11"/>
  <c r="AH27" i="11"/>
  <c r="AC28" i="11"/>
  <c r="AH28" i="11"/>
  <c r="AC29" i="11"/>
  <c r="AH29" i="11"/>
  <c r="AC30" i="11"/>
  <c r="AH30" i="11"/>
  <c r="AC31" i="11"/>
  <c r="AH31" i="11"/>
  <c r="AC32" i="11"/>
  <c r="AH32" i="11"/>
  <c r="AC33" i="11"/>
  <c r="AH33" i="11"/>
  <c r="AC34" i="11"/>
  <c r="AH34" i="11"/>
  <c r="AC35" i="11"/>
  <c r="AH35" i="11"/>
  <c r="AC36" i="11"/>
  <c r="AH36" i="11"/>
  <c r="AC37" i="11"/>
  <c r="AH37" i="11"/>
  <c r="AC38" i="11"/>
  <c r="AH38" i="11"/>
  <c r="AC39" i="11"/>
  <c r="AH39" i="11"/>
  <c r="AC40" i="11"/>
  <c r="AH40" i="11"/>
  <c r="AC41" i="11"/>
  <c r="AH41" i="11"/>
  <c r="AC42" i="11"/>
  <c r="AH42" i="11"/>
  <c r="AC43" i="11"/>
  <c r="AH43" i="11"/>
  <c r="AC44" i="11"/>
  <c r="AH44" i="11"/>
  <c r="AC45" i="11"/>
  <c r="AH45" i="11"/>
  <c r="AC46" i="11"/>
  <c r="AH46" i="11"/>
  <c r="AC47" i="11"/>
  <c r="AH47" i="11"/>
  <c r="AC48" i="11"/>
  <c r="AH48" i="11"/>
  <c r="AC49" i="11"/>
  <c r="AH49" i="11"/>
  <c r="AC50" i="11"/>
  <c r="AH50" i="11"/>
  <c r="AC51" i="11"/>
  <c r="AH51" i="11"/>
  <c r="AC52" i="11"/>
  <c r="AH52" i="11"/>
  <c r="AC53" i="11"/>
  <c r="AH53" i="11"/>
  <c r="AC54" i="11"/>
  <c r="AH54" i="11"/>
  <c r="AC55" i="11"/>
  <c r="AH55" i="11"/>
  <c r="AC56" i="11"/>
  <c r="AH56" i="11"/>
  <c r="AC57" i="11"/>
  <c r="AH57" i="11"/>
  <c r="AC58" i="11"/>
  <c r="AH58" i="11"/>
  <c r="AC59" i="11"/>
  <c r="AH59" i="11"/>
  <c r="AC60" i="11"/>
  <c r="AH60" i="11"/>
  <c r="AC61" i="11"/>
  <c r="AH61" i="11"/>
  <c r="AC62" i="11"/>
  <c r="AH62" i="11"/>
  <c r="AC63" i="11"/>
  <c r="AH63" i="11"/>
  <c r="AC64" i="11"/>
  <c r="AH64" i="11"/>
  <c r="AC68" i="11"/>
  <c r="AH68" i="11"/>
  <c r="AC65" i="11"/>
  <c r="AH65" i="11"/>
  <c r="AC66" i="11"/>
  <c r="AH66" i="11"/>
  <c r="AC67" i="11"/>
  <c r="AH67" i="11"/>
  <c r="AC69" i="11"/>
  <c r="AH69" i="11"/>
  <c r="AC70" i="11"/>
  <c r="AH70" i="11"/>
  <c r="AC71" i="11"/>
  <c r="AH71" i="11"/>
  <c r="AC72" i="11"/>
  <c r="AH72" i="11"/>
  <c r="AC73" i="11"/>
  <c r="AH73" i="11"/>
  <c r="AC74" i="11"/>
  <c r="AH74" i="11"/>
  <c r="AC75" i="11"/>
  <c r="AH75" i="11"/>
  <c r="AC76" i="11"/>
  <c r="AH76" i="11"/>
  <c r="AC77" i="11"/>
  <c r="AH77" i="11"/>
  <c r="AC78" i="11"/>
  <c r="AH78" i="11"/>
  <c r="AC79" i="11"/>
  <c r="AH79" i="11"/>
  <c r="AC80" i="11"/>
  <c r="AH80" i="11"/>
  <c r="AC81" i="11"/>
  <c r="AH81" i="11"/>
  <c r="AC82" i="11"/>
  <c r="AH82" i="11"/>
  <c r="AC83" i="11"/>
  <c r="AH83" i="11"/>
  <c r="AC84" i="11"/>
  <c r="AH84" i="11"/>
  <c r="AC85" i="11"/>
  <c r="AH85" i="11"/>
  <c r="AC86" i="11"/>
  <c r="AH86" i="11"/>
  <c r="AC87" i="11"/>
  <c r="AH87" i="11"/>
  <c r="AC88" i="11"/>
  <c r="AH88" i="11"/>
  <c r="AC89" i="11"/>
  <c r="AH89" i="11"/>
  <c r="AC103" i="11"/>
  <c r="AH103" i="11"/>
  <c r="AC150" i="11"/>
  <c r="AH150" i="11"/>
  <c r="AC105" i="11"/>
  <c r="AH105" i="11"/>
  <c r="AC106" i="11"/>
  <c r="AH106" i="11"/>
  <c r="AC107" i="11"/>
  <c r="AH107" i="11"/>
  <c r="AC108" i="11"/>
  <c r="AH108" i="11"/>
  <c r="AC109" i="11"/>
  <c r="AH109" i="11"/>
  <c r="AC110" i="11"/>
  <c r="AH110" i="11"/>
  <c r="AC111" i="11"/>
  <c r="AH111" i="11"/>
  <c r="AC113" i="11"/>
  <c r="AH113" i="11"/>
  <c r="AC114" i="11"/>
  <c r="AH114" i="11"/>
  <c r="AC115" i="11"/>
  <c r="AH115" i="11"/>
  <c r="AC116" i="11"/>
  <c r="AH116" i="11"/>
  <c r="AC117" i="11"/>
  <c r="AH117" i="11"/>
  <c r="AC118" i="11"/>
  <c r="AH118" i="11"/>
  <c r="AC119" i="11"/>
  <c r="AH119" i="11"/>
  <c r="AC120" i="11"/>
  <c r="AH120" i="11"/>
  <c r="AC121" i="11"/>
  <c r="AH121" i="11"/>
  <c r="AC122" i="11"/>
  <c r="AH122" i="11"/>
  <c r="AC123" i="11"/>
  <c r="AH123" i="11"/>
  <c r="AC124" i="11"/>
  <c r="AH124" i="11"/>
  <c r="AC125" i="11"/>
  <c r="AH125" i="11"/>
  <c r="AC126" i="11"/>
  <c r="AH126" i="11"/>
  <c r="AC127" i="11"/>
  <c r="AH127" i="11"/>
  <c r="AC128" i="11"/>
  <c r="AH128" i="11"/>
  <c r="AC129" i="11"/>
  <c r="AH129" i="11"/>
  <c r="AC130" i="11"/>
  <c r="AH130" i="11"/>
  <c r="AC131" i="11"/>
  <c r="AH131" i="11"/>
  <c r="AC136" i="11"/>
  <c r="AH136" i="11"/>
  <c r="AC137" i="11"/>
  <c r="AH137" i="11"/>
  <c r="AC138" i="11"/>
  <c r="AH138" i="11"/>
  <c r="AC139" i="11"/>
  <c r="AH139" i="11"/>
  <c r="AC140" i="11"/>
  <c r="AH140" i="11"/>
  <c r="AC132" i="11"/>
  <c r="AH132" i="11"/>
  <c r="AC133" i="11"/>
  <c r="AH133" i="11"/>
  <c r="AC134" i="11"/>
  <c r="AH134" i="11"/>
  <c r="AC135" i="11"/>
  <c r="AH135" i="11"/>
  <c r="AC112" i="11"/>
  <c r="AH112" i="11"/>
  <c r="AC144" i="11"/>
  <c r="AH144" i="11"/>
  <c r="AC145" i="11"/>
  <c r="AH145" i="11"/>
  <c r="AC90" i="11"/>
  <c r="AH90" i="11"/>
  <c r="AC91" i="11"/>
  <c r="AH91" i="11"/>
  <c r="AC92" i="11"/>
  <c r="AH92" i="11"/>
  <c r="AC93" i="11"/>
  <c r="AH93" i="11"/>
  <c r="AC94" i="11"/>
  <c r="AH94" i="11"/>
  <c r="AC95" i="11"/>
  <c r="AH95" i="11"/>
  <c r="AC96" i="11"/>
  <c r="AH96" i="11"/>
  <c r="AC97" i="11"/>
  <c r="AH97" i="11"/>
  <c r="AC98" i="11"/>
  <c r="AH98" i="11"/>
  <c r="AC99" i="11"/>
  <c r="AH99" i="11"/>
  <c r="AC100" i="11"/>
  <c r="AH100" i="11"/>
  <c r="AC104" i="11"/>
  <c r="AH104" i="11"/>
  <c r="AC101" i="11"/>
  <c r="AH101" i="11"/>
  <c r="AC102" i="11"/>
  <c r="AH102" i="11"/>
  <c r="AC141" i="11"/>
  <c r="AH141" i="11"/>
  <c r="AC142" i="11"/>
  <c r="AH142" i="11"/>
  <c r="AC143" i="11"/>
  <c r="AH143" i="11"/>
  <c r="AC146" i="11"/>
  <c r="AH146" i="11"/>
  <c r="AC147" i="11"/>
  <c r="AH147" i="11"/>
  <c r="AC148" i="11"/>
  <c r="AH148" i="11"/>
  <c r="AC149" i="11"/>
  <c r="AH149" i="11"/>
  <c r="AC151" i="11"/>
  <c r="AH151" i="11"/>
  <c r="AC152" i="11"/>
  <c r="AH152" i="11"/>
  <c r="AC2" i="11"/>
  <c r="AH2" i="11"/>
  <c r="AB3" i="11"/>
  <c r="AG3" i="11"/>
  <c r="AB4" i="11"/>
  <c r="AG4" i="11"/>
  <c r="AB5" i="11"/>
  <c r="AG5" i="11"/>
  <c r="AB6" i="11"/>
  <c r="AG6" i="11"/>
  <c r="AB7" i="11"/>
  <c r="AG7" i="11"/>
  <c r="AB8" i="11"/>
  <c r="AG8" i="11"/>
  <c r="AB24" i="11"/>
  <c r="AG24" i="11"/>
  <c r="AB9" i="11"/>
  <c r="AG9" i="11"/>
  <c r="AB10" i="11"/>
  <c r="AG10" i="11"/>
  <c r="AB11" i="11"/>
  <c r="AG11" i="11"/>
  <c r="AB12" i="11"/>
  <c r="AG12" i="11"/>
  <c r="AB13" i="11"/>
  <c r="AG13" i="11"/>
  <c r="AB14" i="11"/>
  <c r="AG14" i="11"/>
  <c r="AB15" i="11"/>
  <c r="AG15" i="11"/>
  <c r="AB16" i="11"/>
  <c r="AG16" i="11"/>
  <c r="AB17" i="11"/>
  <c r="AG17" i="11"/>
  <c r="AB18" i="11"/>
  <c r="AG18" i="11"/>
  <c r="AB19" i="11"/>
  <c r="AG19" i="11"/>
  <c r="AB20" i="11"/>
  <c r="AG20" i="11"/>
  <c r="AB21" i="11"/>
  <c r="AG21" i="11"/>
  <c r="AB22" i="11"/>
  <c r="AG22" i="11"/>
  <c r="AB23" i="11"/>
  <c r="AG23" i="11"/>
  <c r="AB25" i="11"/>
  <c r="AG25" i="11"/>
  <c r="AB26" i="11"/>
  <c r="AG26" i="11"/>
  <c r="AB27" i="11"/>
  <c r="AG27" i="11"/>
  <c r="AB28" i="11"/>
  <c r="AG28" i="11"/>
  <c r="AB29" i="11"/>
  <c r="AG29" i="11"/>
  <c r="AB30" i="11"/>
  <c r="AG30" i="11"/>
  <c r="AB31" i="11"/>
  <c r="AG31" i="11"/>
  <c r="AB32" i="11"/>
  <c r="AG32" i="11"/>
  <c r="AB33" i="11"/>
  <c r="AG33" i="11"/>
  <c r="AB34" i="11"/>
  <c r="AG34" i="11"/>
  <c r="AB35" i="11"/>
  <c r="AG35" i="11"/>
  <c r="AB36" i="11"/>
  <c r="AG36" i="11"/>
  <c r="AB37" i="11"/>
  <c r="AG37" i="11"/>
  <c r="AB38" i="11"/>
  <c r="AG38" i="11"/>
  <c r="AB39" i="11"/>
  <c r="AG39" i="11"/>
  <c r="AB40" i="11"/>
  <c r="AG40" i="11"/>
  <c r="AB41" i="11"/>
  <c r="AG41" i="11"/>
  <c r="AB42" i="11"/>
  <c r="AG42" i="11"/>
  <c r="AB43" i="11"/>
  <c r="AG43" i="11"/>
  <c r="AB44" i="11"/>
  <c r="AG44" i="11"/>
  <c r="AB45" i="11"/>
  <c r="AG45" i="11"/>
  <c r="AB46" i="11"/>
  <c r="AG46" i="11"/>
  <c r="AB47" i="11"/>
  <c r="AG47" i="11"/>
  <c r="AB48" i="11"/>
  <c r="AG48" i="11"/>
  <c r="AB49" i="11"/>
  <c r="AG49" i="11"/>
  <c r="AB50" i="11"/>
  <c r="AG50" i="11"/>
  <c r="AB51" i="11"/>
  <c r="AG51" i="11"/>
  <c r="AB52" i="11"/>
  <c r="AG52" i="11"/>
  <c r="AB53" i="11"/>
  <c r="AG53" i="11"/>
  <c r="AB54" i="11"/>
  <c r="AG54" i="11"/>
  <c r="AB55" i="11"/>
  <c r="AG55" i="11"/>
  <c r="AB56" i="11"/>
  <c r="AG56" i="11"/>
  <c r="AB57" i="11"/>
  <c r="AG57" i="11"/>
  <c r="AB58" i="11"/>
  <c r="AG58" i="11"/>
  <c r="AB59" i="11"/>
  <c r="AG59" i="11"/>
  <c r="AB60" i="11"/>
  <c r="AG60" i="11"/>
  <c r="AB61" i="11"/>
  <c r="AG61" i="11"/>
  <c r="AB62" i="11"/>
  <c r="AG62" i="11"/>
  <c r="AB63" i="11"/>
  <c r="AG63" i="11"/>
  <c r="AB64" i="11"/>
  <c r="AG64" i="11"/>
  <c r="AB68" i="11"/>
  <c r="AG68" i="11"/>
  <c r="AB65" i="11"/>
  <c r="AG65" i="11"/>
  <c r="AB66" i="11"/>
  <c r="AG66" i="11"/>
  <c r="AB67" i="11"/>
  <c r="AG67" i="11"/>
  <c r="AB69" i="11"/>
  <c r="AG69" i="11"/>
  <c r="AB70" i="11"/>
  <c r="AG70" i="11"/>
  <c r="AB71" i="11"/>
  <c r="AG71" i="11"/>
  <c r="AB72" i="11"/>
  <c r="AG72" i="11"/>
  <c r="AB73" i="11"/>
  <c r="AG73" i="11"/>
  <c r="AB74" i="11"/>
  <c r="AG74" i="11"/>
  <c r="AB75" i="11"/>
  <c r="AG75" i="11"/>
  <c r="AB76" i="11"/>
  <c r="AG76" i="11"/>
  <c r="AB77" i="11"/>
  <c r="AG77" i="11"/>
  <c r="AB78" i="11"/>
  <c r="AG78" i="11"/>
  <c r="AB79" i="11"/>
  <c r="AG79" i="11"/>
  <c r="AB80" i="11"/>
  <c r="AG80" i="11"/>
  <c r="AB81" i="11"/>
  <c r="AG81" i="11"/>
  <c r="AB82" i="11"/>
  <c r="AG82" i="11"/>
  <c r="AB83" i="11"/>
  <c r="AG83" i="11"/>
  <c r="AB84" i="11"/>
  <c r="AG84" i="11"/>
  <c r="AB85" i="11"/>
  <c r="AG85" i="11"/>
  <c r="AB86" i="11"/>
  <c r="AG86" i="11"/>
  <c r="AB87" i="11"/>
  <c r="AG87" i="11"/>
  <c r="AB88" i="11"/>
  <c r="AG88" i="11"/>
  <c r="AB89" i="11"/>
  <c r="AG89" i="11"/>
  <c r="AB103" i="11"/>
  <c r="AG103" i="11"/>
  <c r="AB150" i="11"/>
  <c r="AG150" i="11"/>
  <c r="AB105" i="11"/>
  <c r="AG105" i="11"/>
  <c r="AB106" i="11"/>
  <c r="AG106" i="11"/>
  <c r="AB107" i="11"/>
  <c r="AG107" i="11"/>
  <c r="AB108" i="11"/>
  <c r="AG108" i="11"/>
  <c r="AB109" i="11"/>
  <c r="AG109" i="11"/>
  <c r="AB110" i="11"/>
  <c r="AG110" i="11"/>
  <c r="AB111" i="11"/>
  <c r="AG111" i="11"/>
  <c r="AB113" i="11"/>
  <c r="AG113" i="11"/>
  <c r="AB114" i="11"/>
  <c r="AG114" i="11"/>
  <c r="AB115" i="11"/>
  <c r="AG115" i="11"/>
  <c r="AB116" i="11"/>
  <c r="AG116" i="11"/>
  <c r="AB117" i="11"/>
  <c r="AG117" i="11"/>
  <c r="AB118" i="11"/>
  <c r="AG118" i="11"/>
  <c r="AB119" i="11"/>
  <c r="AG119" i="11"/>
  <c r="AB120" i="11"/>
  <c r="AG120" i="11"/>
  <c r="AB121" i="11"/>
  <c r="AG121" i="11"/>
  <c r="AB122" i="11"/>
  <c r="AG122" i="11"/>
  <c r="AB123" i="11"/>
  <c r="AG123" i="11"/>
  <c r="AB124" i="11"/>
  <c r="AG124" i="11"/>
  <c r="AB125" i="11"/>
  <c r="AG125" i="11"/>
  <c r="AB126" i="11"/>
  <c r="AG126" i="11"/>
  <c r="AB127" i="11"/>
  <c r="AG127" i="11"/>
  <c r="AB128" i="11"/>
  <c r="AG128" i="11"/>
  <c r="AB129" i="11"/>
  <c r="AG129" i="11"/>
  <c r="AB130" i="11"/>
  <c r="AG130" i="11"/>
  <c r="AB131" i="11"/>
  <c r="AG131" i="11"/>
  <c r="AB136" i="11"/>
  <c r="AG136" i="11"/>
  <c r="AB137" i="11"/>
  <c r="AG137" i="11"/>
  <c r="AB138" i="11"/>
  <c r="AG138" i="11"/>
  <c r="AB139" i="11"/>
  <c r="AG139" i="11"/>
  <c r="AB140" i="11"/>
  <c r="AG140" i="11"/>
  <c r="AB132" i="11"/>
  <c r="AG132" i="11"/>
  <c r="AB133" i="11"/>
  <c r="AG133" i="11"/>
  <c r="AB134" i="11"/>
  <c r="AG134" i="11"/>
  <c r="AB135" i="11"/>
  <c r="AG135" i="11"/>
  <c r="AB112" i="11"/>
  <c r="AG112" i="11"/>
  <c r="AB144" i="11"/>
  <c r="AG144" i="11"/>
  <c r="AB145" i="11"/>
  <c r="AG145" i="11"/>
  <c r="AB90" i="11"/>
  <c r="AG90" i="11"/>
  <c r="AB91" i="11"/>
  <c r="AG91" i="11"/>
  <c r="AB92" i="11"/>
  <c r="AG92" i="11"/>
  <c r="AB93" i="11"/>
  <c r="AG93" i="11"/>
  <c r="AB94" i="11"/>
  <c r="AG94" i="11"/>
  <c r="AB95" i="11"/>
  <c r="AG95" i="11"/>
  <c r="AB96" i="11"/>
  <c r="AG96" i="11"/>
  <c r="AB97" i="11"/>
  <c r="AG97" i="11"/>
  <c r="AB98" i="11"/>
  <c r="AG98" i="11"/>
  <c r="AB99" i="11"/>
  <c r="AG99" i="11"/>
  <c r="AB100" i="11"/>
  <c r="AG100" i="11"/>
  <c r="AB104" i="11"/>
  <c r="AG104" i="11"/>
  <c r="AB101" i="11"/>
  <c r="AG101" i="11"/>
  <c r="AB102" i="11"/>
  <c r="AG102" i="11"/>
  <c r="AB141" i="11"/>
  <c r="AG141" i="11"/>
  <c r="AB142" i="11"/>
  <c r="AG142" i="11"/>
  <c r="AB143" i="11"/>
  <c r="AG143" i="11"/>
  <c r="AB146" i="11"/>
  <c r="AG146" i="11"/>
  <c r="AB147" i="11"/>
  <c r="AG147" i="11"/>
  <c r="AB148" i="11"/>
  <c r="AG148" i="11"/>
  <c r="AB149" i="11"/>
  <c r="AG149" i="11"/>
  <c r="AB151" i="11"/>
  <c r="AG151" i="11"/>
  <c r="AB152" i="11"/>
  <c r="AG152" i="11"/>
  <c r="AB2" i="11"/>
  <c r="AG2" i="11"/>
  <c r="Z3" i="11"/>
  <c r="AE3" i="11"/>
  <c r="Z4" i="11"/>
  <c r="AE4" i="11"/>
  <c r="Z5" i="11"/>
  <c r="AE5" i="11"/>
  <c r="Z6" i="11"/>
  <c r="AE6" i="11"/>
  <c r="Z7" i="11"/>
  <c r="AE7" i="11"/>
  <c r="Z8" i="11"/>
  <c r="AE8" i="11"/>
  <c r="Z24" i="11"/>
  <c r="AE24" i="11"/>
  <c r="Z9" i="11"/>
  <c r="AE9" i="11"/>
  <c r="Z10" i="11"/>
  <c r="AE10" i="11"/>
  <c r="Z11" i="11"/>
  <c r="AE11" i="11"/>
  <c r="Z12" i="11"/>
  <c r="AE12" i="11"/>
  <c r="Z13" i="11"/>
  <c r="AE13" i="11"/>
  <c r="Z14" i="11"/>
  <c r="AE14" i="11"/>
  <c r="Z15" i="11"/>
  <c r="AE15" i="11"/>
  <c r="Z16" i="11"/>
  <c r="AE16" i="11"/>
  <c r="Z17" i="11"/>
  <c r="AE17" i="11"/>
  <c r="Z18" i="11"/>
  <c r="AE18" i="11"/>
  <c r="Z19" i="11"/>
  <c r="AE19" i="11"/>
  <c r="Z20" i="11"/>
  <c r="AE20" i="11"/>
  <c r="Z21" i="11"/>
  <c r="AE21" i="11"/>
  <c r="Z22" i="11"/>
  <c r="AE22" i="11"/>
  <c r="Z23" i="11"/>
  <c r="AE23" i="11"/>
  <c r="Z25" i="11"/>
  <c r="AE25" i="11"/>
  <c r="Z26" i="11"/>
  <c r="AE26" i="11"/>
  <c r="Z27" i="11"/>
  <c r="AE27" i="11"/>
  <c r="Z28" i="11"/>
  <c r="AE28" i="11"/>
  <c r="Z29" i="11"/>
  <c r="AE29" i="11"/>
  <c r="Z30" i="11"/>
  <c r="AE30" i="11"/>
  <c r="Z31" i="11"/>
  <c r="AE31" i="11"/>
  <c r="Z32" i="11"/>
  <c r="AE32" i="11"/>
  <c r="Z33" i="11"/>
  <c r="AE33" i="11"/>
  <c r="Z34" i="11"/>
  <c r="AE34" i="11"/>
  <c r="Z35" i="11"/>
  <c r="AE35" i="11"/>
  <c r="Z36" i="11"/>
  <c r="AE36" i="11"/>
  <c r="Z37" i="11"/>
  <c r="AE37" i="11"/>
  <c r="Z38" i="11"/>
  <c r="AE38" i="11"/>
  <c r="Z39" i="11"/>
  <c r="AE39" i="11"/>
  <c r="Z40" i="11"/>
  <c r="AE40" i="11"/>
  <c r="Z41" i="11"/>
  <c r="AE41" i="11"/>
  <c r="Z42" i="11"/>
  <c r="AE42" i="11"/>
  <c r="Z43" i="11"/>
  <c r="AE43" i="11"/>
  <c r="Z44" i="11"/>
  <c r="AE44" i="11"/>
  <c r="Z45" i="11"/>
  <c r="AE45" i="11"/>
  <c r="Z46" i="11"/>
  <c r="AE46" i="11"/>
  <c r="Z47" i="11"/>
  <c r="AE47" i="11"/>
  <c r="Z48" i="11"/>
  <c r="AE48" i="11"/>
  <c r="Z49" i="11"/>
  <c r="AE49" i="11"/>
  <c r="Z50" i="11"/>
  <c r="AE50" i="11"/>
  <c r="Z51" i="11"/>
  <c r="AE51" i="11"/>
  <c r="Z52" i="11"/>
  <c r="AE52" i="11"/>
  <c r="Z53" i="11"/>
  <c r="AE53" i="11"/>
  <c r="Z54" i="11"/>
  <c r="AE54" i="11"/>
  <c r="Z55" i="11"/>
  <c r="AE55" i="11"/>
  <c r="Z56" i="11"/>
  <c r="AE56" i="11"/>
  <c r="Z57" i="11"/>
  <c r="AE57" i="11"/>
  <c r="Z58" i="11"/>
  <c r="AE58" i="11"/>
  <c r="Z59" i="11"/>
  <c r="AE59" i="11"/>
  <c r="Z60" i="11"/>
  <c r="AE60" i="11"/>
  <c r="Z61" i="11"/>
  <c r="AE61" i="11"/>
  <c r="Z62" i="11"/>
  <c r="AE62" i="11"/>
  <c r="Z63" i="11"/>
  <c r="AE63" i="11"/>
  <c r="Z64" i="11"/>
  <c r="AE64" i="11"/>
  <c r="Z68" i="11"/>
  <c r="AE68" i="11"/>
  <c r="Z65" i="11"/>
  <c r="AE65" i="11"/>
  <c r="Z66" i="11"/>
  <c r="AE66" i="11"/>
  <c r="Z67" i="11"/>
  <c r="AE67" i="11"/>
  <c r="Z69" i="11"/>
  <c r="AE69" i="11"/>
  <c r="Z70" i="11"/>
  <c r="AE70" i="11"/>
  <c r="Z71" i="11"/>
  <c r="AE71" i="11"/>
  <c r="Z72" i="11"/>
  <c r="AE72" i="11"/>
  <c r="Z73" i="11"/>
  <c r="AE73" i="11"/>
  <c r="Z74" i="11"/>
  <c r="AE74" i="11"/>
  <c r="Z75" i="11"/>
  <c r="AE75" i="11"/>
  <c r="Z76" i="11"/>
  <c r="AE76" i="11"/>
  <c r="Z77" i="11"/>
  <c r="AE77" i="11"/>
  <c r="Z78" i="11"/>
  <c r="AE78" i="11"/>
  <c r="Z79" i="11"/>
  <c r="AE79" i="11"/>
  <c r="Z80" i="11"/>
  <c r="AE80" i="11"/>
  <c r="Z81" i="11"/>
  <c r="AE81" i="11"/>
  <c r="Z82" i="11"/>
  <c r="AE82" i="11"/>
  <c r="Z83" i="11"/>
  <c r="AE83" i="11"/>
  <c r="Z84" i="11"/>
  <c r="AE84" i="11"/>
  <c r="Z85" i="11"/>
  <c r="AE85" i="11"/>
  <c r="Z86" i="11"/>
  <c r="AE86" i="11"/>
  <c r="Z87" i="11"/>
  <c r="AE87" i="11"/>
  <c r="Z88" i="11"/>
  <c r="AE88" i="11"/>
  <c r="Z89" i="11"/>
  <c r="AE89" i="11"/>
  <c r="Z103" i="11"/>
  <c r="AE103" i="11"/>
  <c r="Z150" i="11"/>
  <c r="AE150" i="11"/>
  <c r="Z105" i="11"/>
  <c r="AE105" i="11"/>
  <c r="Z106" i="11"/>
  <c r="AE106" i="11"/>
  <c r="Z107" i="11"/>
  <c r="AE107" i="11"/>
  <c r="Z108" i="11"/>
  <c r="AE108" i="11"/>
  <c r="Z109" i="11"/>
  <c r="AE109" i="11"/>
  <c r="Z110" i="11"/>
  <c r="AE110" i="11"/>
  <c r="Z111" i="11"/>
  <c r="AE111" i="11"/>
  <c r="Z113" i="11"/>
  <c r="AE113" i="11"/>
  <c r="Z114" i="11"/>
  <c r="AE114" i="11"/>
  <c r="Z115" i="11"/>
  <c r="AE115" i="11"/>
  <c r="Z116" i="11"/>
  <c r="AE116" i="11"/>
  <c r="Z117" i="11"/>
  <c r="AE117" i="11"/>
  <c r="Z118" i="11"/>
  <c r="AE118" i="11"/>
  <c r="Z119" i="11"/>
  <c r="AE119" i="11"/>
  <c r="Z120" i="11"/>
  <c r="AE120" i="11"/>
  <c r="Z121" i="11"/>
  <c r="AE121" i="11"/>
  <c r="Z122" i="11"/>
  <c r="AE122" i="11"/>
  <c r="Z123" i="11"/>
  <c r="AE123" i="11"/>
  <c r="Z124" i="11"/>
  <c r="AE124" i="11"/>
  <c r="Z125" i="11"/>
  <c r="AE125" i="11"/>
  <c r="Z126" i="11"/>
  <c r="AE126" i="11"/>
  <c r="Z127" i="11"/>
  <c r="AE127" i="11"/>
  <c r="Z128" i="11"/>
  <c r="AE128" i="11"/>
  <c r="Z129" i="11"/>
  <c r="AE129" i="11"/>
  <c r="Z130" i="11"/>
  <c r="AE130" i="11"/>
  <c r="Z131" i="11"/>
  <c r="AE131" i="11"/>
  <c r="Z136" i="11"/>
  <c r="AE136" i="11"/>
  <c r="Z137" i="11"/>
  <c r="AE137" i="11"/>
  <c r="Z138" i="11"/>
  <c r="AE138" i="11"/>
  <c r="Z139" i="11"/>
  <c r="AE139" i="11"/>
  <c r="Z140" i="11"/>
  <c r="AE140" i="11"/>
  <c r="Z132" i="11"/>
  <c r="AE132" i="11"/>
  <c r="Z133" i="11"/>
  <c r="AE133" i="11"/>
  <c r="Z134" i="11"/>
  <c r="AE134" i="11"/>
  <c r="Z135" i="11"/>
  <c r="AE135" i="11"/>
  <c r="Z112" i="11"/>
  <c r="AE112" i="11"/>
  <c r="Z144" i="11"/>
  <c r="AE144" i="11"/>
  <c r="Z145" i="11"/>
  <c r="AE145" i="11"/>
  <c r="Z90" i="11"/>
  <c r="AE90" i="11"/>
  <c r="Z91" i="11"/>
  <c r="AE91" i="11"/>
  <c r="Z92" i="11"/>
  <c r="AE92" i="11"/>
  <c r="Z93" i="11"/>
  <c r="AE93" i="11"/>
  <c r="Z94" i="11"/>
  <c r="AE94" i="11"/>
  <c r="Z95" i="11"/>
  <c r="AE95" i="11"/>
  <c r="Z96" i="11"/>
  <c r="AE96" i="11"/>
  <c r="Z97" i="11"/>
  <c r="AE97" i="11"/>
  <c r="Z98" i="11"/>
  <c r="AE98" i="11"/>
  <c r="Z99" i="11"/>
  <c r="AE99" i="11"/>
  <c r="Z100" i="11"/>
  <c r="AE100" i="11"/>
  <c r="Z104" i="11"/>
  <c r="AE104" i="11"/>
  <c r="Z101" i="11"/>
  <c r="AE101" i="11"/>
  <c r="Z102" i="11"/>
  <c r="AE102" i="11"/>
  <c r="Z141" i="11"/>
  <c r="AE141" i="11"/>
  <c r="Z142" i="11"/>
  <c r="AE142" i="11"/>
  <c r="Z143" i="11"/>
  <c r="AE143" i="11"/>
  <c r="Z146" i="11"/>
  <c r="AE146" i="11"/>
  <c r="Z147" i="11"/>
  <c r="AE147" i="11"/>
  <c r="Z148" i="11"/>
  <c r="AE148" i="11"/>
  <c r="Z149" i="11"/>
  <c r="AE149" i="11"/>
  <c r="Z151" i="11"/>
  <c r="AE151" i="11"/>
  <c r="Z152" i="11"/>
  <c r="AE152" i="11"/>
  <c r="Z2" i="11"/>
  <c r="AE2" i="11"/>
  <c r="AA3" i="11"/>
  <c r="AF3" i="11"/>
  <c r="AA4" i="11"/>
  <c r="AF4" i="11"/>
  <c r="AA5" i="11"/>
  <c r="AF5" i="11"/>
  <c r="AA6" i="11"/>
  <c r="AF6" i="11"/>
  <c r="AA7" i="11"/>
  <c r="AF7" i="11"/>
  <c r="AA8" i="11"/>
  <c r="AF8" i="11"/>
  <c r="AA24" i="11"/>
  <c r="AF24" i="11"/>
  <c r="AA9" i="11"/>
  <c r="AF9" i="11"/>
  <c r="AA10" i="11"/>
  <c r="AF10" i="11"/>
  <c r="AA11" i="11"/>
  <c r="AF11" i="11"/>
  <c r="AA12" i="11"/>
  <c r="AF12" i="11"/>
  <c r="AA13" i="11"/>
  <c r="AF13" i="11"/>
  <c r="AA14" i="11"/>
  <c r="AF14" i="11"/>
  <c r="AA15" i="11"/>
  <c r="AF15" i="11"/>
  <c r="AA16" i="11"/>
  <c r="AF16" i="11"/>
  <c r="AA17" i="11"/>
  <c r="AF17" i="11"/>
  <c r="AA18" i="11"/>
  <c r="AF18" i="11"/>
  <c r="AA19" i="11"/>
  <c r="AF19" i="11"/>
  <c r="AA20" i="11"/>
  <c r="AF20" i="11"/>
  <c r="AA21" i="11"/>
  <c r="AF21" i="11"/>
  <c r="AA22" i="11"/>
  <c r="AF22" i="11"/>
  <c r="AA23" i="11"/>
  <c r="AF23" i="11"/>
  <c r="AA25" i="11"/>
  <c r="AF25" i="11"/>
  <c r="AA26" i="11"/>
  <c r="AF26" i="11"/>
  <c r="AA27" i="11"/>
  <c r="AF27" i="11"/>
  <c r="AA28" i="11"/>
  <c r="AF28" i="11"/>
  <c r="AA29" i="11"/>
  <c r="AF29" i="11"/>
  <c r="AA30" i="11"/>
  <c r="AF30" i="11"/>
  <c r="AA31" i="11"/>
  <c r="AF31" i="11"/>
  <c r="AA32" i="11"/>
  <c r="AF32" i="11"/>
  <c r="AA33" i="11"/>
  <c r="AF33" i="11"/>
  <c r="AA34" i="11"/>
  <c r="AF34" i="11"/>
  <c r="AA35" i="11"/>
  <c r="AF35" i="11"/>
  <c r="AA36" i="11"/>
  <c r="AF36" i="11"/>
  <c r="AA37" i="11"/>
  <c r="AF37" i="11"/>
  <c r="AA38" i="11"/>
  <c r="AF38" i="11"/>
  <c r="AA39" i="11"/>
  <c r="AF39" i="11"/>
  <c r="AA40" i="11"/>
  <c r="AF40" i="11"/>
  <c r="AA41" i="11"/>
  <c r="AF41" i="11"/>
  <c r="AA42" i="11"/>
  <c r="AF42" i="11"/>
  <c r="AA43" i="11"/>
  <c r="AF43" i="11"/>
  <c r="AA44" i="11"/>
  <c r="AF44" i="11"/>
  <c r="AA45" i="11"/>
  <c r="AF45" i="11"/>
  <c r="AA46" i="11"/>
  <c r="AF46" i="11"/>
  <c r="AA47" i="11"/>
  <c r="AF47" i="11"/>
  <c r="AA48" i="11"/>
  <c r="AF48" i="11"/>
  <c r="AA49" i="11"/>
  <c r="AF49" i="11"/>
  <c r="AA50" i="11"/>
  <c r="AF50" i="11"/>
  <c r="AA51" i="11"/>
  <c r="AF51" i="11"/>
  <c r="AA52" i="11"/>
  <c r="AF52" i="11"/>
  <c r="AA53" i="11"/>
  <c r="AF53" i="11"/>
  <c r="AA54" i="11"/>
  <c r="AF54" i="11"/>
  <c r="AA55" i="11"/>
  <c r="AF55" i="11"/>
  <c r="AA56" i="11"/>
  <c r="AF56" i="11"/>
  <c r="AA57" i="11"/>
  <c r="AF57" i="11"/>
  <c r="AA58" i="11"/>
  <c r="AF58" i="11"/>
  <c r="AA59" i="11"/>
  <c r="AF59" i="11"/>
  <c r="AA60" i="11"/>
  <c r="AF60" i="11"/>
  <c r="AA61" i="11"/>
  <c r="AF61" i="11"/>
  <c r="AA62" i="11"/>
  <c r="AF62" i="11"/>
  <c r="AA63" i="11"/>
  <c r="AF63" i="11"/>
  <c r="AA64" i="11"/>
  <c r="AF64" i="11"/>
  <c r="AA68" i="11"/>
  <c r="AF68" i="11"/>
  <c r="AA65" i="11"/>
  <c r="AF65" i="11"/>
  <c r="AA66" i="11"/>
  <c r="AF66" i="11"/>
  <c r="AA67" i="11"/>
  <c r="AF67" i="11"/>
  <c r="AA69" i="11"/>
  <c r="AF69" i="11"/>
  <c r="AA70" i="11"/>
  <c r="AF70" i="11"/>
  <c r="AA71" i="11"/>
  <c r="AF71" i="11"/>
  <c r="AA72" i="11"/>
  <c r="AF72" i="11"/>
  <c r="AA73" i="11"/>
  <c r="AF73" i="11"/>
  <c r="AA74" i="11"/>
  <c r="AF74" i="11"/>
  <c r="AA75" i="11"/>
  <c r="AF75" i="11"/>
  <c r="AA76" i="11"/>
  <c r="AF76" i="11"/>
  <c r="AA77" i="11"/>
  <c r="AF77" i="11"/>
  <c r="AA78" i="11"/>
  <c r="AF78" i="11"/>
  <c r="AA79" i="11"/>
  <c r="AF79" i="11"/>
  <c r="AA80" i="11"/>
  <c r="AF80" i="11"/>
  <c r="AA81" i="11"/>
  <c r="AF81" i="11"/>
  <c r="AA82" i="11"/>
  <c r="AF82" i="11"/>
  <c r="AA83" i="11"/>
  <c r="AF83" i="11"/>
  <c r="AA84" i="11"/>
  <c r="AF84" i="11"/>
  <c r="AA85" i="11"/>
  <c r="AF85" i="11"/>
  <c r="AA86" i="11"/>
  <c r="AF86" i="11"/>
  <c r="AA87" i="11"/>
  <c r="AF87" i="11"/>
  <c r="AA88" i="11"/>
  <c r="AF88" i="11"/>
  <c r="AA89" i="11"/>
  <c r="AF89" i="11"/>
  <c r="AA103" i="11"/>
  <c r="AF103" i="11"/>
  <c r="AA150" i="11"/>
  <c r="AF150" i="11"/>
  <c r="AA105" i="11"/>
  <c r="AF105" i="11"/>
  <c r="AA106" i="11"/>
  <c r="AF106" i="11"/>
  <c r="AA107" i="11"/>
  <c r="AF107" i="11"/>
  <c r="AA108" i="11"/>
  <c r="AF108" i="11"/>
  <c r="AA109" i="11"/>
  <c r="AF109" i="11"/>
  <c r="AA110" i="11"/>
  <c r="AF110" i="11"/>
  <c r="AA111" i="11"/>
  <c r="AF111" i="11"/>
  <c r="AA113" i="11"/>
  <c r="AF113" i="11"/>
  <c r="AA114" i="11"/>
  <c r="AF114" i="11"/>
  <c r="AA115" i="11"/>
  <c r="AF115" i="11"/>
  <c r="AA116" i="11"/>
  <c r="AF116" i="11"/>
  <c r="AA117" i="11"/>
  <c r="AF117" i="11"/>
  <c r="AA118" i="11"/>
  <c r="AF118" i="11"/>
  <c r="AA119" i="11"/>
  <c r="AF119" i="11"/>
  <c r="AA120" i="11"/>
  <c r="AF120" i="11"/>
  <c r="AA121" i="11"/>
  <c r="AF121" i="11"/>
  <c r="AA122" i="11"/>
  <c r="AF122" i="11"/>
  <c r="AA123" i="11"/>
  <c r="AF123" i="11"/>
  <c r="AA124" i="11"/>
  <c r="AF124" i="11"/>
  <c r="AA125" i="11"/>
  <c r="AF125" i="11"/>
  <c r="AA126" i="11"/>
  <c r="AF126" i="11"/>
  <c r="AA127" i="11"/>
  <c r="AF127" i="11"/>
  <c r="AA128" i="11"/>
  <c r="AF128" i="11"/>
  <c r="AA129" i="11"/>
  <c r="AF129" i="11"/>
  <c r="AA130" i="11"/>
  <c r="AF130" i="11"/>
  <c r="AA131" i="11"/>
  <c r="AF131" i="11"/>
  <c r="AA136" i="11"/>
  <c r="AF136" i="11"/>
  <c r="AA137" i="11"/>
  <c r="AF137" i="11"/>
  <c r="AA138" i="11"/>
  <c r="AF138" i="11"/>
  <c r="AA139" i="11"/>
  <c r="AF139" i="11"/>
  <c r="AA140" i="11"/>
  <c r="AF140" i="11"/>
  <c r="AA132" i="11"/>
  <c r="AF132" i="11"/>
  <c r="AA133" i="11"/>
  <c r="AF133" i="11"/>
  <c r="AA134" i="11"/>
  <c r="AF134" i="11"/>
  <c r="AA135" i="11"/>
  <c r="AF135" i="11"/>
  <c r="AA112" i="11"/>
  <c r="AF112" i="11"/>
  <c r="AA144" i="11"/>
  <c r="AF144" i="11"/>
  <c r="AA145" i="11"/>
  <c r="AF145" i="11"/>
  <c r="AA90" i="11"/>
  <c r="AF90" i="11"/>
  <c r="AA91" i="11"/>
  <c r="AF91" i="11"/>
  <c r="AA92" i="11"/>
  <c r="AF92" i="11"/>
  <c r="AA93" i="11"/>
  <c r="AF93" i="11"/>
  <c r="AA94" i="11"/>
  <c r="AF94" i="11"/>
  <c r="AA95" i="11"/>
  <c r="AF95" i="11"/>
  <c r="AA96" i="11"/>
  <c r="AF96" i="11"/>
  <c r="AA97" i="11"/>
  <c r="AF97" i="11"/>
  <c r="AA98" i="11"/>
  <c r="AF98" i="11"/>
  <c r="AA99" i="11"/>
  <c r="AF99" i="11"/>
  <c r="AA100" i="11"/>
  <c r="AF100" i="11"/>
  <c r="AA104" i="11"/>
  <c r="AF104" i="11"/>
  <c r="AA101" i="11"/>
  <c r="AF101" i="11"/>
  <c r="AA102" i="11"/>
  <c r="AF102" i="11"/>
  <c r="AA141" i="11"/>
  <c r="AF141" i="11"/>
  <c r="AA142" i="11"/>
  <c r="AF142" i="11"/>
  <c r="AA143" i="11"/>
  <c r="AF143" i="11"/>
  <c r="AA146" i="11"/>
  <c r="AF146" i="11"/>
  <c r="AA147" i="11"/>
  <c r="AF147" i="11"/>
  <c r="AA148" i="11"/>
  <c r="AF148" i="11"/>
  <c r="AA149" i="11"/>
  <c r="AF149" i="11"/>
  <c r="AA151" i="11"/>
  <c r="AF151" i="11"/>
  <c r="AA152" i="11"/>
  <c r="AF152" i="11"/>
  <c r="AA2" i="11"/>
  <c r="AF2" i="11"/>
  <c r="Y3" i="11"/>
  <c r="Y4" i="11"/>
  <c r="Y5" i="11"/>
  <c r="Y6" i="11"/>
  <c r="Y7" i="11"/>
  <c r="Y8" i="11"/>
  <c r="Y24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5" i="11"/>
  <c r="Y26" i="11"/>
  <c r="Y27" i="11"/>
  <c r="Y28" i="11"/>
  <c r="Y65" i="11"/>
  <c r="Y29" i="11"/>
  <c r="Y30" i="11"/>
  <c r="Y31" i="11"/>
  <c r="Y32" i="11"/>
  <c r="Y66" i="11"/>
  <c r="Y33" i="11"/>
  <c r="Y34" i="11"/>
  <c r="Y35" i="11"/>
  <c r="Y36" i="11"/>
  <c r="Y67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115" i="11"/>
  <c r="Y116" i="11"/>
  <c r="Y117" i="11"/>
  <c r="Y118" i="11"/>
  <c r="Y132" i="11"/>
  <c r="Y119" i="11"/>
  <c r="Y120" i="11"/>
  <c r="Y133" i="11"/>
  <c r="Y121" i="11"/>
  <c r="Y134" i="11"/>
  <c r="Y122" i="11"/>
  <c r="Y123" i="11"/>
  <c r="Y124" i="11"/>
  <c r="Y125" i="11"/>
  <c r="Y126" i="11"/>
  <c r="Y127" i="11"/>
  <c r="Y128" i="11"/>
  <c r="Y129" i="11"/>
  <c r="Y68" i="11"/>
  <c r="Y130" i="11"/>
  <c r="Y131" i="11"/>
  <c r="Y135" i="11"/>
  <c r="Y69" i="11"/>
  <c r="Y90" i="11"/>
  <c r="Y91" i="11"/>
  <c r="Y92" i="11"/>
  <c r="Y93" i="11"/>
  <c r="Y94" i="11"/>
  <c r="Y95" i="11"/>
  <c r="Y103" i="11"/>
  <c r="Y96" i="11"/>
  <c r="Y70" i="11"/>
  <c r="Y71" i="11"/>
  <c r="Y97" i="11"/>
  <c r="Y72" i="11"/>
  <c r="Y98" i="11"/>
  <c r="Y73" i="11"/>
  <c r="Y99" i="11"/>
  <c r="Y74" i="11"/>
  <c r="Y75" i="11"/>
  <c r="Y76" i="11"/>
  <c r="Y77" i="11"/>
  <c r="Y78" i="11"/>
  <c r="Y79" i="11"/>
  <c r="Y80" i="11"/>
  <c r="Y100" i="11"/>
  <c r="Y81" i="11"/>
  <c r="Y82" i="11"/>
  <c r="Y104" i="11"/>
  <c r="Y101" i="11"/>
  <c r="Y83" i="11"/>
  <c r="Y84" i="11"/>
  <c r="Y85" i="11"/>
  <c r="Y86" i="11"/>
  <c r="Y150" i="11"/>
  <c r="Y102" i="11"/>
  <c r="Y87" i="11"/>
  <c r="Y88" i="11"/>
  <c r="Y89" i="11"/>
  <c r="Y105" i="11"/>
  <c r="Y106" i="11"/>
  <c r="Y107" i="11"/>
  <c r="Y108" i="11"/>
  <c r="Y109" i="11"/>
  <c r="Y110" i="11"/>
  <c r="Y111" i="11"/>
  <c r="Y112" i="11"/>
  <c r="Y113" i="11"/>
  <c r="Y114" i="11"/>
  <c r="Y141" i="11"/>
  <c r="Y142" i="11"/>
  <c r="Y143" i="11"/>
  <c r="Y136" i="11"/>
  <c r="Y144" i="11"/>
  <c r="Y137" i="11"/>
  <c r="Y138" i="11"/>
  <c r="Y145" i="11"/>
  <c r="Y139" i="11"/>
  <c r="Y140" i="11"/>
  <c r="Y146" i="11"/>
  <c r="Y147" i="11"/>
  <c r="Y148" i="11"/>
  <c r="Y149" i="11"/>
  <c r="Y151" i="11"/>
  <c r="Y152" i="11"/>
  <c r="Y2" i="11"/>
  <c r="AJ2" i="11"/>
  <c r="AK2" i="11"/>
  <c r="AL2" i="11"/>
  <c r="AJ148" i="11"/>
  <c r="AK148" i="11"/>
  <c r="AL148" i="11"/>
  <c r="AJ142" i="11"/>
  <c r="AK142" i="11"/>
  <c r="AL142" i="11"/>
  <c r="AJ104" i="11"/>
  <c r="AK104" i="11"/>
  <c r="AL104" i="11"/>
  <c r="AJ97" i="11"/>
  <c r="AK97" i="11"/>
  <c r="AL97" i="11"/>
  <c r="AJ93" i="11"/>
  <c r="AK93" i="11"/>
  <c r="AL93" i="11"/>
  <c r="AJ145" i="11"/>
  <c r="AK145" i="11"/>
  <c r="AL145" i="11"/>
  <c r="AJ134" i="11"/>
  <c r="AK134" i="11"/>
  <c r="AL134" i="11"/>
  <c r="AJ139" i="11"/>
  <c r="AK139" i="11"/>
  <c r="AL139" i="11"/>
  <c r="AJ131" i="11"/>
  <c r="AK131" i="11"/>
  <c r="AL131" i="11"/>
  <c r="AJ127" i="11"/>
  <c r="AK127" i="11"/>
  <c r="AL127" i="11"/>
  <c r="AJ123" i="11"/>
  <c r="AK123" i="11"/>
  <c r="AL123" i="11"/>
  <c r="AJ119" i="11"/>
  <c r="AK119" i="11"/>
  <c r="AL119" i="11"/>
  <c r="AJ115" i="11"/>
  <c r="AK115" i="11"/>
  <c r="AL115" i="11"/>
  <c r="AJ110" i="11"/>
  <c r="AK110" i="11"/>
  <c r="AL110" i="11"/>
  <c r="AJ106" i="11"/>
  <c r="AK106" i="11"/>
  <c r="AL106" i="11"/>
  <c r="AJ89" i="11"/>
  <c r="AK89" i="11"/>
  <c r="AL89" i="11"/>
  <c r="AJ85" i="11"/>
  <c r="AK85" i="11"/>
  <c r="AL85" i="11"/>
  <c r="AJ81" i="11"/>
  <c r="AK81" i="11"/>
  <c r="AL81" i="11"/>
  <c r="AJ77" i="11"/>
  <c r="AK77" i="11"/>
  <c r="AL77" i="11"/>
  <c r="AJ73" i="11"/>
  <c r="AK73" i="11"/>
  <c r="AL73" i="11"/>
  <c r="AJ69" i="11"/>
  <c r="AK69" i="11"/>
  <c r="AL69" i="11"/>
  <c r="AJ68" i="11"/>
  <c r="AK68" i="11"/>
  <c r="AL68" i="11"/>
  <c r="AJ61" i="11"/>
  <c r="AK61" i="11"/>
  <c r="AL61" i="11"/>
  <c r="AJ57" i="11"/>
  <c r="AK57" i="11"/>
  <c r="AL57" i="11"/>
  <c r="AJ53" i="11"/>
  <c r="AK53" i="11"/>
  <c r="AL53" i="11"/>
  <c r="AJ49" i="11"/>
  <c r="AK49" i="11"/>
  <c r="AL49" i="11"/>
  <c r="AJ45" i="11"/>
  <c r="AK45" i="11"/>
  <c r="AL45" i="11"/>
  <c r="AJ41" i="11"/>
  <c r="AK41" i="11"/>
  <c r="AL41" i="11"/>
  <c r="AJ37" i="11"/>
  <c r="AK37" i="11"/>
  <c r="AL37" i="11"/>
  <c r="AJ33" i="11"/>
  <c r="AK33" i="11"/>
  <c r="AL33" i="11"/>
  <c r="AJ29" i="11"/>
  <c r="AK29" i="11"/>
  <c r="AL29" i="11"/>
  <c r="AJ25" i="11"/>
  <c r="AK25" i="11"/>
  <c r="AL25" i="11"/>
  <c r="AJ20" i="11"/>
  <c r="AK20" i="11"/>
  <c r="AL20" i="11"/>
  <c r="AJ16" i="11"/>
  <c r="AK16" i="11"/>
  <c r="AL16" i="11"/>
  <c r="AJ12" i="11"/>
  <c r="AK12" i="11"/>
  <c r="AL12" i="11"/>
  <c r="AJ24" i="11"/>
  <c r="AK24" i="11"/>
  <c r="AL24" i="11"/>
  <c r="AJ5" i="11"/>
  <c r="AK5" i="11"/>
  <c r="AL5" i="11"/>
  <c r="AJ152" i="11"/>
  <c r="AK152" i="11"/>
  <c r="AL152" i="11"/>
  <c r="AJ147" i="11"/>
  <c r="AK147" i="11"/>
  <c r="AL147" i="11"/>
  <c r="AJ141" i="11"/>
  <c r="AK141" i="11"/>
  <c r="AL141" i="11"/>
  <c r="AJ100" i="11"/>
  <c r="AK100" i="11"/>
  <c r="AL100" i="11"/>
  <c r="AJ96" i="11"/>
  <c r="AK96" i="11"/>
  <c r="AL96" i="11"/>
  <c r="AJ92" i="11"/>
  <c r="AK92" i="11"/>
  <c r="AL92" i="11"/>
  <c r="AJ144" i="11"/>
  <c r="AK144" i="11"/>
  <c r="AL144" i="11"/>
  <c r="AJ138" i="11"/>
  <c r="AK138" i="11"/>
  <c r="AL138" i="11"/>
  <c r="AJ126" i="11"/>
  <c r="AK126" i="11"/>
  <c r="AL126" i="11"/>
  <c r="AJ114" i="11"/>
  <c r="AK114" i="11"/>
  <c r="AL114" i="11"/>
  <c r="AJ84" i="11"/>
  <c r="AK84" i="11"/>
  <c r="AL84" i="11"/>
  <c r="AJ72" i="11"/>
  <c r="AK72" i="11"/>
  <c r="AL72" i="11"/>
  <c r="AJ64" i="11"/>
  <c r="AK64" i="11"/>
  <c r="AL64" i="11"/>
  <c r="AJ52" i="11"/>
  <c r="AK52" i="11"/>
  <c r="AL52" i="11"/>
  <c r="AJ40" i="11"/>
  <c r="AK40" i="11"/>
  <c r="AL40" i="11"/>
  <c r="AJ28" i="11"/>
  <c r="AK28" i="11"/>
  <c r="AL28" i="11"/>
  <c r="AJ8" i="11"/>
  <c r="AK8" i="11"/>
  <c r="AL8" i="11"/>
  <c r="AJ133" i="11"/>
  <c r="AK133" i="11"/>
  <c r="AL133" i="11"/>
  <c r="AJ122" i="11"/>
  <c r="AK122" i="11"/>
  <c r="AL122" i="11"/>
  <c r="AJ109" i="11"/>
  <c r="AK109" i="11"/>
  <c r="AL109" i="11"/>
  <c r="AJ88" i="11"/>
  <c r="AK88" i="11"/>
  <c r="AL88" i="11"/>
  <c r="AJ76" i="11"/>
  <c r="AK76" i="11"/>
  <c r="AL76" i="11"/>
  <c r="AJ60" i="11"/>
  <c r="AK60" i="11"/>
  <c r="AL60" i="11"/>
  <c r="AJ48" i="11"/>
  <c r="AK48" i="11"/>
  <c r="AL48" i="11"/>
  <c r="AJ36" i="11"/>
  <c r="AK36" i="11"/>
  <c r="AL36" i="11"/>
  <c r="AJ23" i="11"/>
  <c r="AK23" i="11"/>
  <c r="AL23" i="11"/>
  <c r="AJ11" i="11"/>
  <c r="AK11" i="11"/>
  <c r="AL11" i="11"/>
  <c r="AJ151" i="11"/>
  <c r="AK151" i="11"/>
  <c r="AL151" i="11"/>
  <c r="AJ146" i="11"/>
  <c r="AK146" i="11"/>
  <c r="AL146" i="11"/>
  <c r="AJ102" i="11"/>
  <c r="AK102" i="11"/>
  <c r="AL102" i="11"/>
  <c r="AJ99" i="11"/>
  <c r="AK99" i="11"/>
  <c r="AL99" i="11"/>
  <c r="AJ95" i="11"/>
  <c r="AK95" i="11"/>
  <c r="AL95" i="11"/>
  <c r="AJ91" i="11"/>
  <c r="AK91" i="11"/>
  <c r="AL91" i="11"/>
  <c r="AJ112" i="11"/>
  <c r="AK112" i="11"/>
  <c r="AL112" i="11"/>
  <c r="AJ132" i="11"/>
  <c r="AK132" i="11"/>
  <c r="AL132" i="11"/>
  <c r="AJ137" i="11"/>
  <c r="AK137" i="11"/>
  <c r="AL137" i="11"/>
  <c r="AJ129" i="11"/>
  <c r="AK129" i="11"/>
  <c r="AL129" i="11"/>
  <c r="AJ125" i="11"/>
  <c r="AK125" i="11"/>
  <c r="AL125" i="11"/>
  <c r="AJ121" i="11"/>
  <c r="AK121" i="11"/>
  <c r="AL121" i="11"/>
  <c r="AJ117" i="11"/>
  <c r="AK117" i="11"/>
  <c r="AL117" i="11"/>
  <c r="AJ113" i="11"/>
  <c r="AK113" i="11"/>
  <c r="AL113" i="11"/>
  <c r="AJ108" i="11"/>
  <c r="AK108" i="11"/>
  <c r="AL108" i="11"/>
  <c r="AJ150" i="11"/>
  <c r="AK150" i="11"/>
  <c r="AL150" i="11"/>
  <c r="AJ87" i="11"/>
  <c r="AK87" i="11"/>
  <c r="AL87" i="11"/>
  <c r="AJ83" i="11"/>
  <c r="AK83" i="11"/>
  <c r="AL83" i="11"/>
  <c r="AJ79" i="11"/>
  <c r="AK79" i="11"/>
  <c r="AL79" i="11"/>
  <c r="AJ75" i="11"/>
  <c r="AK75" i="11"/>
  <c r="AL75" i="11"/>
  <c r="AJ71" i="11"/>
  <c r="AK71" i="11"/>
  <c r="AL71" i="11"/>
  <c r="AJ66" i="11"/>
  <c r="AK66" i="11"/>
  <c r="AL66" i="11"/>
  <c r="AJ63" i="11"/>
  <c r="AK63" i="11"/>
  <c r="AL63" i="11"/>
  <c r="AJ59" i="11"/>
  <c r="AK59" i="11"/>
  <c r="AL59" i="11"/>
  <c r="AJ55" i="11"/>
  <c r="AK55" i="11"/>
  <c r="AL55" i="11"/>
  <c r="AJ51" i="11"/>
  <c r="AK51" i="11"/>
  <c r="AL51" i="11"/>
  <c r="AJ47" i="11"/>
  <c r="AK47" i="11"/>
  <c r="AL47" i="11"/>
  <c r="AJ43" i="11"/>
  <c r="AK43" i="11"/>
  <c r="AL43" i="11"/>
  <c r="AJ39" i="11"/>
  <c r="AK39" i="11"/>
  <c r="AL39" i="11"/>
  <c r="AJ35" i="11"/>
  <c r="AK35" i="11"/>
  <c r="AL35" i="11"/>
  <c r="AJ31" i="11"/>
  <c r="AK31" i="11"/>
  <c r="AL31" i="11"/>
  <c r="AJ27" i="11"/>
  <c r="AK27" i="11"/>
  <c r="AL27" i="11"/>
  <c r="AJ22" i="11"/>
  <c r="AK22" i="11"/>
  <c r="AL22" i="11"/>
  <c r="AJ18" i="11"/>
  <c r="AK18" i="11"/>
  <c r="AL18" i="11"/>
  <c r="AJ14" i="11"/>
  <c r="AK14" i="11"/>
  <c r="AL14" i="11"/>
  <c r="AJ10" i="11"/>
  <c r="AK10" i="11"/>
  <c r="AL10" i="11"/>
  <c r="AJ7" i="11"/>
  <c r="AK7" i="11"/>
  <c r="AL7" i="11"/>
  <c r="AJ130" i="11"/>
  <c r="AK130" i="11"/>
  <c r="AL130" i="11"/>
  <c r="AJ118" i="11"/>
  <c r="AK118" i="11"/>
  <c r="AL118" i="11"/>
  <c r="AJ105" i="11"/>
  <c r="AK105" i="11"/>
  <c r="AL105" i="11"/>
  <c r="AJ80" i="11"/>
  <c r="AK80" i="11"/>
  <c r="AL80" i="11"/>
  <c r="AJ67" i="11"/>
  <c r="AK67" i="11"/>
  <c r="AL67" i="11"/>
  <c r="AJ56" i="11"/>
  <c r="AK56" i="11"/>
  <c r="AL56" i="11"/>
  <c r="AJ44" i="11"/>
  <c r="AK44" i="11"/>
  <c r="AL44" i="11"/>
  <c r="AJ32" i="11"/>
  <c r="AK32" i="11"/>
  <c r="AL32" i="11"/>
  <c r="AJ19" i="11"/>
  <c r="AK19" i="11"/>
  <c r="AL19" i="11"/>
  <c r="AJ15" i="11"/>
  <c r="AK15" i="11"/>
  <c r="AL15" i="11"/>
  <c r="AJ4" i="11"/>
  <c r="AK4" i="11"/>
  <c r="AL4" i="11"/>
  <c r="AJ149" i="11"/>
  <c r="AK149" i="11"/>
  <c r="AL149" i="11"/>
  <c r="AJ143" i="11"/>
  <c r="AK143" i="11"/>
  <c r="AL143" i="11"/>
  <c r="AJ101" i="11"/>
  <c r="AK101" i="11"/>
  <c r="AL101" i="11"/>
  <c r="AJ98" i="11"/>
  <c r="AK98" i="11"/>
  <c r="AL98" i="11"/>
  <c r="AJ94" i="11"/>
  <c r="AK94" i="11"/>
  <c r="AL94" i="11"/>
  <c r="AJ90" i="11"/>
  <c r="AK90" i="11"/>
  <c r="AL90" i="11"/>
  <c r="AJ135" i="11"/>
  <c r="AK135" i="11"/>
  <c r="AL135" i="11"/>
  <c r="AJ140" i="11"/>
  <c r="AK140" i="11"/>
  <c r="AL140" i="11"/>
  <c r="AJ136" i="11"/>
  <c r="AK136" i="11"/>
  <c r="AL136" i="11"/>
  <c r="AJ128" i="11"/>
  <c r="AK128" i="11"/>
  <c r="AL128" i="11"/>
  <c r="AJ124" i="11"/>
  <c r="AK124" i="11"/>
  <c r="AL124" i="11"/>
  <c r="AJ120" i="11"/>
  <c r="AK120" i="11"/>
  <c r="AL120" i="11"/>
  <c r="AJ116" i="11"/>
  <c r="AK116" i="11"/>
  <c r="AL116" i="11"/>
  <c r="AJ111" i="11"/>
  <c r="AK111" i="11"/>
  <c r="AL111" i="11"/>
  <c r="AJ107" i="11"/>
  <c r="AK107" i="11"/>
  <c r="AL107" i="11"/>
  <c r="AJ103" i="11"/>
  <c r="AK103" i="11"/>
  <c r="AL103" i="11"/>
  <c r="AJ86" i="11"/>
  <c r="AK86" i="11"/>
  <c r="AL86" i="11"/>
  <c r="AJ82" i="11"/>
  <c r="AK82" i="11"/>
  <c r="AL82" i="11"/>
  <c r="AJ78" i="11"/>
  <c r="AK78" i="11"/>
  <c r="AL78" i="11"/>
  <c r="AJ74" i="11"/>
  <c r="AK74" i="11"/>
  <c r="AL74" i="11"/>
  <c r="AJ70" i="11"/>
  <c r="AK70" i="11"/>
  <c r="AL70" i="11"/>
  <c r="AJ65" i="11"/>
  <c r="AK65" i="11"/>
  <c r="AL65" i="11"/>
  <c r="AJ62" i="11"/>
  <c r="AK62" i="11"/>
  <c r="AL62" i="11"/>
  <c r="AJ58" i="11"/>
  <c r="AK58" i="11"/>
  <c r="AL58" i="11"/>
  <c r="AJ54" i="11"/>
  <c r="AK54" i="11"/>
  <c r="AL54" i="11"/>
  <c r="AJ50" i="11"/>
  <c r="AK50" i="11"/>
  <c r="AL50" i="11"/>
  <c r="AJ46" i="11"/>
  <c r="AK46" i="11"/>
  <c r="AL46" i="11"/>
  <c r="AJ42" i="11"/>
  <c r="AK42" i="11"/>
  <c r="AL42" i="11"/>
  <c r="AJ3" i="11"/>
  <c r="AK3" i="11"/>
  <c r="AL3" i="11"/>
  <c r="AJ38" i="11"/>
  <c r="AK38" i="11"/>
  <c r="AL38" i="11"/>
  <c r="AJ34" i="11"/>
  <c r="AK34" i="11"/>
  <c r="AL34" i="11"/>
  <c r="AJ30" i="11"/>
  <c r="AK30" i="11"/>
  <c r="AL30" i="11"/>
  <c r="AJ26" i="11"/>
  <c r="AK26" i="11"/>
  <c r="AL26" i="11"/>
  <c r="AJ21" i="11"/>
  <c r="AK21" i="11"/>
  <c r="AL21" i="11"/>
  <c r="AJ17" i="11"/>
  <c r="AK17" i="11"/>
  <c r="AL17" i="11"/>
  <c r="AJ13" i="11"/>
  <c r="AK13" i="11"/>
  <c r="AL13" i="11"/>
  <c r="AJ9" i="11"/>
  <c r="AK9" i="11"/>
  <c r="AL9" i="11"/>
  <c r="AJ6" i="11"/>
  <c r="AK6" i="11"/>
  <c r="AL6" i="11"/>
  <c r="K156" i="11"/>
  <c r="F153" i="11"/>
  <c r="F156" i="11"/>
  <c r="G153" i="11"/>
  <c r="G156" i="11"/>
  <c r="H153" i="11"/>
  <c r="H156" i="11"/>
  <c r="I153" i="11"/>
  <c r="I156" i="11"/>
  <c r="J153" i="11"/>
  <c r="J156" i="11"/>
  <c r="K153" i="11"/>
  <c r="L153" i="11"/>
  <c r="L156" i="11"/>
  <c r="M153" i="11"/>
  <c r="M156" i="11"/>
  <c r="N153" i="11"/>
  <c r="N156" i="11"/>
  <c r="O153" i="11"/>
  <c r="O156" i="11"/>
  <c r="P153" i="11"/>
  <c r="P156" i="11"/>
  <c r="Q153" i="11"/>
  <c r="Q156" i="11"/>
  <c r="R153" i="11"/>
  <c r="R156" i="11"/>
  <c r="S153" i="11"/>
  <c r="S156" i="11"/>
  <c r="F154" i="11"/>
  <c r="G154" i="11"/>
  <c r="H154" i="11"/>
  <c r="J154" i="11"/>
  <c r="K154" i="11"/>
  <c r="L154" i="11"/>
  <c r="N154" i="11"/>
  <c r="O154" i="11"/>
  <c r="P154" i="11"/>
  <c r="R154" i="11"/>
  <c r="S154" i="11"/>
  <c r="F155" i="11"/>
  <c r="G155" i="11"/>
  <c r="H155" i="11"/>
  <c r="I155" i="11"/>
  <c r="J155" i="11"/>
  <c r="K155" i="11"/>
  <c r="L155" i="11"/>
  <c r="M155" i="11"/>
  <c r="N155" i="11"/>
  <c r="O155" i="11"/>
  <c r="P155" i="11"/>
  <c r="Q155" i="11"/>
  <c r="R155" i="11"/>
  <c r="S155" i="11"/>
  <c r="E155" i="11"/>
  <c r="E154" i="11"/>
  <c r="Q154" i="11"/>
  <c r="M154" i="11"/>
  <c r="I154" i="11"/>
  <c r="E16" i="2"/>
  <c r="D16" i="2"/>
  <c r="J23" i="2"/>
  <c r="C16" i="2"/>
  <c r="C17" i="2"/>
  <c r="C18" i="2"/>
  <c r="C19" i="2"/>
  <c r="C20" i="2"/>
  <c r="C21" i="2"/>
  <c r="C22" i="2"/>
  <c r="C23" i="2"/>
  <c r="C24" i="2"/>
  <c r="C25" i="2"/>
  <c r="C26" i="2"/>
  <c r="F16" i="2"/>
  <c r="G16" i="2"/>
  <c r="H16" i="2"/>
  <c r="I16" i="2"/>
  <c r="J16" i="2"/>
  <c r="K16" i="2"/>
  <c r="L16" i="2"/>
  <c r="M16" i="2"/>
  <c r="N16" i="2"/>
  <c r="O16" i="2"/>
  <c r="P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D23" i="2"/>
  <c r="E23" i="2"/>
  <c r="F23" i="2"/>
  <c r="G23" i="2"/>
  <c r="H23" i="2"/>
  <c r="I23" i="2"/>
  <c r="K23" i="2"/>
  <c r="L23" i="2"/>
  <c r="M23" i="2"/>
  <c r="N23" i="2"/>
  <c r="O23" i="2"/>
  <c r="P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B26" i="2"/>
  <c r="E26" i="2"/>
  <c r="K26" i="2"/>
  <c r="M26" i="2"/>
  <c r="P26" i="2"/>
  <c r="L26" i="2"/>
  <c r="H26" i="2"/>
  <c r="D26" i="2"/>
  <c r="I26" i="2"/>
  <c r="O26" i="2"/>
  <c r="G26" i="2"/>
  <c r="N26" i="2"/>
  <c r="J26" i="2"/>
  <c r="F26" i="2"/>
  <c r="G66" i="14"/>
  <c r="H66" i="14"/>
  <c r="I66" i="14"/>
  <c r="J66" i="14"/>
</calcChain>
</file>

<file path=xl/sharedStrings.xml><?xml version="1.0" encoding="utf-8"?>
<sst xmlns="http://schemas.openxmlformats.org/spreadsheetml/2006/main" count="928" uniqueCount="366">
  <si>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</si>
  <si>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</si>
  <si>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</si>
  <si>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</si>
  <si>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</si>
  <si>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</si>
  <si>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</si>
  <si>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</si>
  <si>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</si>
  <si>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</si>
  <si>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IdealPoint</t>
  </si>
  <si>
    <t>S America</t>
  </si>
  <si>
    <t>N America</t>
  </si>
  <si>
    <t>W EU</t>
  </si>
  <si>
    <t>N EU</t>
  </si>
  <si>
    <t>E EU</t>
  </si>
  <si>
    <t>S EU</t>
  </si>
  <si>
    <t>CAR</t>
  </si>
  <si>
    <t>W AF</t>
  </si>
  <si>
    <t>E AF</t>
  </si>
  <si>
    <t>S AF</t>
  </si>
  <si>
    <t>S Asia</t>
  </si>
  <si>
    <t>W Asia</t>
  </si>
  <si>
    <t>N AF</t>
  </si>
  <si>
    <t>Central America</t>
  </si>
  <si>
    <t>South E Asia</t>
  </si>
  <si>
    <t>Aus &amp; NZ</t>
  </si>
  <si>
    <t>E Asia</t>
  </si>
  <si>
    <t>Middle AF</t>
  </si>
  <si>
    <t>Polynesia</t>
  </si>
  <si>
    <t>Micronesia</t>
  </si>
  <si>
    <t>Central Asia</t>
  </si>
  <si>
    <t>Palestinian Conflict (me)</t>
  </si>
  <si>
    <t>Nuclear Weapons/Material (nu)</t>
  </si>
  <si>
    <t>Arms Control &amp; Disarment (di)</t>
  </si>
  <si>
    <t>colonialism (co)</t>
  </si>
  <si>
    <t>human rights (hr)</t>
  </si>
  <si>
    <t>economic Development (ec)</t>
  </si>
  <si>
    <t>Melanesia</t>
  </si>
  <si>
    <t>procedural/structural (ps)</t>
  </si>
  <si>
    <t>africa (af)</t>
  </si>
  <si>
    <t>security council (sc)</t>
  </si>
  <si>
    <t>special initiatives/votes (sp)</t>
  </si>
  <si>
    <t>UN Action (un)</t>
  </si>
  <si>
    <t>Addressing the International Community (int)</t>
  </si>
  <si>
    <t>UN Budget (bu)</t>
  </si>
  <si>
    <t>Peace Measures (pc)</t>
  </si>
  <si>
    <t>1 Clusters</t>
  </si>
  <si>
    <t>2 Clusters</t>
  </si>
  <si>
    <t>3 Clusters</t>
  </si>
  <si>
    <t>4 Clusters</t>
  </si>
  <si>
    <t>5 Clusters</t>
  </si>
  <si>
    <t>6 Clusters</t>
  </si>
  <si>
    <t>7 Clusters</t>
  </si>
  <si>
    <t>8 Clusters</t>
  </si>
  <si>
    <t>9 Clusters</t>
  </si>
  <si>
    <t>10 Clusters</t>
  </si>
  <si>
    <t>11 Clusters</t>
  </si>
  <si>
    <t>12 Clusters</t>
  </si>
  <si>
    <t>13 Clusters</t>
  </si>
  <si>
    <t>14 Clusters</t>
  </si>
  <si>
    <t>15 Clusters</t>
  </si>
  <si>
    <t>Avg</t>
  </si>
  <si>
    <t>Marginal Gain</t>
  </si>
  <si>
    <t>wss per cluster</t>
  </si>
  <si>
    <t>Sample</t>
  </si>
  <si>
    <t>Afghanistan</t>
  </si>
  <si>
    <t>Albania</t>
  </si>
  <si>
    <t>Algeria</t>
  </si>
  <si>
    <t>Angola</t>
  </si>
  <si>
    <t>Antigua &amp; Barbuda</t>
  </si>
  <si>
    <t>Argentina</t>
  </si>
  <si>
    <t>Australia</t>
  </si>
  <si>
    <t>Austria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</si>
  <si>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</si>
  <si>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</si>
  <si>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</si>
  <si>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</si>
  <si>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</si>
  <si>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</si>
  <si>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</si>
  <si>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</si>
  <si>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</si>
  <si>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</si>
  <si>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</si>
  <si>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</si>
  <si>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</si>
  <si>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</si>
  <si>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</si>
  <si>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</si>
  <si>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</si>
  <si>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</si>
  <si>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</si>
  <si>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</si>
  <si>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</si>
  <si>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</si>
  <si>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</si>
  <si>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</si>
  <si>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</si>
  <si>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</si>
  <si>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</si>
  <si>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Cuba</t>
  </si>
  <si>
    <t>Cyprus</t>
  </si>
  <si>
    <t>Czechoslovakia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</si>
  <si>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</si>
  <si>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</si>
  <si>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</si>
  <si>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</si>
  <si>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</si>
  <si>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</si>
  <si>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</si>
  <si>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</si>
  <si>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Ethiopia</t>
  </si>
  <si>
    <t>Fiji</t>
  </si>
  <si>
    <t>Finland</t>
  </si>
  <si>
    <t>France</t>
  </si>
  <si>
    <t>Gabon</t>
  </si>
  <si>
    <t>Gambia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</si>
  <si>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</si>
  <si>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</si>
  <si>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</si>
  <si>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</si>
  <si>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</si>
  <si>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</si>
  <si>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</si>
  <si>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</si>
  <si>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</si>
  <si>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</si>
  <si>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</si>
  <si>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</si>
  <si>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</si>
  <si>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</si>
  <si>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</si>
  <si>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</si>
  <si>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</si>
  <si>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</si>
  <si>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</si>
  <si>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</si>
  <si>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</si>
  <si>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</si>
  <si>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Kenya</t>
  </si>
  <si>
    <t>Kuwait</t>
  </si>
  <si>
    <t>Laos</t>
  </si>
  <si>
    <t>Lebanon</t>
  </si>
  <si>
    <t>Lesotho</t>
  </si>
  <si>
    <t>Liberia</t>
  </si>
  <si>
    <t>Libya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</si>
  <si>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</si>
  <si>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</si>
  <si>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</si>
  <si>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</si>
  <si>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</si>
  <si>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</si>
  <si>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</si>
  <si>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</si>
  <si>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</si>
  <si>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</si>
  <si>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</si>
  <si>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Morocco</t>
  </si>
  <si>
    <t>Mozambique</t>
  </si>
  <si>
    <t>Myanmar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</si>
  <si>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</si>
  <si>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</si>
  <si>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</si>
  <si>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</si>
  <si>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</si>
  <si>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</si>
  <si>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</si>
  <si>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</si>
  <si>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</si>
  <si>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</si>
  <si>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</si>
  <si>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</si>
  <si>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</si>
  <si>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</si>
  <si>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</si>
  <si>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</si>
  <si>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</si>
  <si>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</si>
  <si>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</si>
  <si>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</si>
  <si>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</si>
  <si>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Saudi Arabia</t>
  </si>
  <si>
    <t>Senegal</t>
  </si>
  <si>
    <t>Seychelles</t>
  </si>
  <si>
    <t>Sierra Leone</t>
  </si>
  <si>
    <t>Singapore</t>
  </si>
  <si>
    <t>Solomon Islands</t>
  </si>
  <si>
    <t>Somalia</t>
  </si>
  <si>
    <t>South Africa</t>
  </si>
  <si>
    <t>Spain</t>
  </si>
  <si>
    <t>Sri Lanka</t>
  </si>
  <si>
    <t>St. Lucia</t>
  </si>
  <si>
    <t>St. Vincent and the Grenadines</t>
  </si>
  <si>
    <t>Sudan</t>
  </si>
  <si>
    <t>Suriname</t>
  </si>
  <si>
    <t>Swaziland</t>
  </si>
  <si>
    <t>Sweden</t>
  </si>
  <si>
    <t>Syria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</si>
  <si>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</si>
  <si>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</si>
  <si>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</si>
  <si>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</si>
  <si>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</si>
  <si>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</si>
  <si>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</si>
  <si>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</si>
  <si>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</si>
  <si>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</si>
  <si>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 of America</t>
  </si>
  <si>
    <t>Uruguay</t>
  </si>
  <si>
    <t>Venezuela</t>
  </si>
  <si>
    <t>Vietnam</t>
  </si>
  <si>
    <t>Yemen Arab Republic</t>
  </si>
  <si>
    <t>Yugoslavia</t>
  </si>
  <si>
    <t>Zambia</t>
  </si>
  <si>
    <t>Zimbabwe</t>
  </si>
  <si>
    <t>Row Labels</t>
  </si>
  <si>
    <t>Grand Total</t>
  </si>
  <si>
    <t>S.AM</t>
  </si>
  <si>
    <t>N.AM</t>
  </si>
  <si>
    <t>W.EU</t>
  </si>
  <si>
    <t>N.EU</t>
  </si>
  <si>
    <t>E.EU</t>
  </si>
  <si>
    <t>S.EU</t>
  </si>
  <si>
    <t>W.AF</t>
  </si>
  <si>
    <t>E.AF</t>
  </si>
  <si>
    <t>S.AF</t>
  </si>
  <si>
    <t>S.AS</t>
  </si>
  <si>
    <t>W.AS</t>
  </si>
  <si>
    <t>N.AF</t>
  </si>
  <si>
    <t>C.AM</t>
  </si>
  <si>
    <t>SEA</t>
  </si>
  <si>
    <t>ANZ</t>
  </si>
  <si>
    <t>E.AS</t>
  </si>
  <si>
    <t>M.AF</t>
  </si>
  <si>
    <t>MEL</t>
  </si>
  <si>
    <t>POL</t>
  </si>
  <si>
    <t>Idealpoint</t>
  </si>
  <si>
    <t>me</t>
  </si>
  <si>
    <t>nu</t>
  </si>
  <si>
    <t>di</t>
  </si>
  <si>
    <t>hr</t>
  </si>
  <si>
    <t>co</t>
  </si>
  <si>
    <t>ec</t>
  </si>
  <si>
    <t>ps</t>
  </si>
  <si>
    <t>af</t>
  </si>
  <si>
    <t>sc</t>
  </si>
  <si>
    <t>sp</t>
  </si>
  <si>
    <t>un</t>
  </si>
  <si>
    <t>int</t>
  </si>
  <si>
    <t>bu</t>
  </si>
  <si>
    <t>pc</t>
  </si>
  <si>
    <t>ID</t>
  </si>
  <si>
    <t>Cluster</t>
  </si>
  <si>
    <t>Max</t>
  </si>
  <si>
    <t>Min</t>
  </si>
  <si>
    <t>Region</t>
  </si>
  <si>
    <t>Country.Name</t>
  </si>
  <si>
    <t>Cluster 1</t>
  </si>
  <si>
    <t>Cluster 2</t>
  </si>
  <si>
    <t>Cluster 3</t>
  </si>
  <si>
    <t>Cluster 4</t>
  </si>
  <si>
    <t>Cluster 5</t>
  </si>
  <si>
    <t>Cluster 6</t>
  </si>
  <si>
    <t>Stdev</t>
  </si>
  <si>
    <t>C.Seed1</t>
  </si>
  <si>
    <t>C.Seed2</t>
  </si>
  <si>
    <t>C.Seed3</t>
  </si>
  <si>
    <t>C.Seed4</t>
  </si>
  <si>
    <t>C.Seed5</t>
  </si>
  <si>
    <t>Mode</t>
  </si>
  <si>
    <t>NORMCS1</t>
  </si>
  <si>
    <t>NORMCS2</t>
  </si>
  <si>
    <t>NORMCS3</t>
  </si>
  <si>
    <t>NORMCS4</t>
  </si>
  <si>
    <t>NORMCS5</t>
  </si>
  <si>
    <t>A</t>
  </si>
  <si>
    <t>B</t>
  </si>
  <si>
    <t>C</t>
  </si>
  <si>
    <t>E</t>
  </si>
  <si>
    <t>D</t>
  </si>
  <si>
    <t>F</t>
  </si>
  <si>
    <t>D.x</t>
  </si>
  <si>
    <t>F.x</t>
  </si>
  <si>
    <t>E.x</t>
  </si>
  <si>
    <t>Count.Mode</t>
  </si>
  <si>
    <t>%Mode</t>
  </si>
  <si>
    <t>Final</t>
  </si>
  <si>
    <t>5/6</t>
  </si>
  <si>
    <t>Average of Idealpoint</t>
  </si>
  <si>
    <t>Average of me</t>
  </si>
  <si>
    <t>Average of nu</t>
  </si>
  <si>
    <t>Average of di</t>
  </si>
  <si>
    <t>Average of hr</t>
  </si>
  <si>
    <t>Average of co</t>
  </si>
  <si>
    <t>Average of ec</t>
  </si>
  <si>
    <t>Average of ps</t>
  </si>
  <si>
    <t>Average of af</t>
  </si>
  <si>
    <t>Average of sc</t>
  </si>
  <si>
    <t>Average of sp</t>
  </si>
  <si>
    <t>Average of un</t>
  </si>
  <si>
    <t>Average of int</t>
  </si>
  <si>
    <t>Average of bu</t>
  </si>
  <si>
    <t>Average of pc</t>
  </si>
  <si>
    <t>Measure</t>
  </si>
  <si>
    <t>Population Avg</t>
  </si>
  <si>
    <t>Population Stdv</t>
  </si>
  <si>
    <t>C1 Classfication</t>
  </si>
  <si>
    <t>C2 Classification</t>
  </si>
  <si>
    <t>C3 Classification</t>
  </si>
  <si>
    <t>C4 Classification</t>
  </si>
  <si>
    <t>C5 Classification</t>
  </si>
  <si>
    <t>C6 Classification</t>
  </si>
  <si>
    <t>Final Cluster</t>
  </si>
  <si>
    <t>Countries strongly supportive of plaestinian measures and nuclear/disarmament</t>
  </si>
  <si>
    <t>Ideal Points (+ = Liberal, - =conservative)</t>
  </si>
  <si>
    <t>Strong liberals building and supporting the UN, but cautious on most measures introduced. Usually oppose the majority of votes in favor.</t>
  </si>
  <si>
    <t xml:space="preserve">Slight liberals generally in Favor of UN Measures and in favor the majority of votes in favor. </t>
  </si>
  <si>
    <t>Liberals in favor of regulating the UN through procedural/structural changes. Vote in favor with the majority of votes.</t>
  </si>
  <si>
    <t>Conservative Block generally against UN measures.</t>
  </si>
  <si>
    <t>Countries Generally supportive of UN measures and UN involvement</t>
  </si>
  <si>
    <t>Conservative</t>
  </si>
  <si>
    <t>Liberal</t>
  </si>
  <si>
    <t>Overall Vote Average</t>
  </si>
  <si>
    <t>Overall Vote Interpretation</t>
  </si>
  <si>
    <t>Very Liberal</t>
  </si>
  <si>
    <t>Very Conservative</t>
  </si>
  <si>
    <t>Liberal or Conservative</t>
  </si>
  <si>
    <t>Eastern Europe</t>
  </si>
  <si>
    <t>Mixed</t>
  </si>
  <si>
    <t xml:space="preserve">Island Nations </t>
  </si>
  <si>
    <t>DR Congo</t>
  </si>
  <si>
    <t>United States</t>
  </si>
  <si>
    <t>St. Vincent &amp; Grenadines</t>
  </si>
  <si>
    <t>Cluster 1 (23)</t>
  </si>
  <si>
    <t>Cluster 2 (44)</t>
  </si>
  <si>
    <t>Cluster 3 (36)</t>
  </si>
  <si>
    <t>Cluster 4 (10)</t>
  </si>
  <si>
    <t>Cluster 5 (26)</t>
  </si>
  <si>
    <t>Cluster 6 (12)</t>
  </si>
  <si>
    <t>International (int)</t>
  </si>
  <si>
    <t>economic development (ec)</t>
  </si>
  <si>
    <t>peace measures (pc)</t>
  </si>
  <si>
    <t>UN budget (bu)</t>
  </si>
  <si>
    <t>arms control &amp; disarmament (di)</t>
  </si>
  <si>
    <t>nuclear weapons/material (nu)</t>
  </si>
  <si>
    <t>palestinian conflict (me)</t>
  </si>
  <si>
    <t>ideal points (+ = Liberal, - = conservative)</t>
  </si>
  <si>
    <t>Variable</t>
  </si>
  <si>
    <t>Least likely to vote in favor of a vote.</t>
  </si>
  <si>
    <t xml:space="preserve">Most likely to vote in favor of a vote. </t>
  </si>
  <si>
    <t>Likely to vote in favor of a vote.</t>
  </si>
  <si>
    <t>Note very likely to vote in favor of a vote.</t>
  </si>
  <si>
    <t xml:space="preserve">The most liberal cluster, but the most cautious, reserved, and selective of which votes it approves. </t>
  </si>
  <si>
    <t xml:space="preserve">A conservative cluster that is fairly likely to approve a vote. </t>
  </si>
  <si>
    <t>A liberal cluster and a strong supporter of procedural/structural measures.</t>
  </si>
  <si>
    <t>A conservative cluster and a strong supporter of measures related to Palestinian conflict and arms control/disarmament</t>
  </si>
  <si>
    <t>The most conservative cluster and the most likely to vote against measures on procedural/structural changes, the UN budget, and peace measures.</t>
  </si>
  <si>
    <t xml:space="preserve">Conservative Cluster that tends to vote in favor of most votes, especially if they involve a UN call to action. </t>
  </si>
  <si>
    <t>Arms Control &amp; Disarmament (di)</t>
  </si>
  <si>
    <t>Latin America, Middle East, Southwest Asia</t>
  </si>
  <si>
    <t>Westernized Civilizations</t>
  </si>
  <si>
    <t>Regions</t>
  </si>
  <si>
    <t>Africa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</si>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</sst>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rgb="FF99FFCC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EEEB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1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0" fontId="0" fillId="0" borderId="0" xfId="0" applyFill="1"/>
    <xf numFmtId="1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2" fillId="3" borderId="0" xfId="2"/>
    <xf numFmtId="0" fontId="4" fillId="5" borderId="0" xfId="4"/>
    <xf numFmtId="0" fontId="3" fillId="4" borderId="0" xfId="3"/>
    <xf numFmtId="9" fontId="0" fillId="0" borderId="0" xfId="1" applyFont="1"/>
    <xf numFmtId="16" fontId="0" fillId="0" borderId="0" xfId="0" quotePrefix="1" applyNumberFormat="1"/>
    <xf numFmtId="0" fontId="0" fillId="7" borderId="0" xfId="0" applyFill="1"/>
    <xf numFmtId="0" fontId="5" fillId="6" borderId="1" xfId="5" applyBorder="1"/>
    <xf numFmtId="0" fontId="0" fillId="0" borderId="0" xfId="0" applyNumberFormat="1"/>
    <xf numFmtId="0" fontId="5" fillId="6" borderId="1" xfId="5" applyBorder="1" applyAlignment="1">
      <alignment horizontal="left"/>
    </xf>
    <xf numFmtId="0" fontId="6" fillId="9" borderId="1" xfId="0" applyFont="1" applyFill="1" applyBorder="1"/>
    <xf numFmtId="0" fontId="0" fillId="0" borderId="1" xfId="0" applyNumberFormat="1" applyBorder="1"/>
    <xf numFmtId="0" fontId="0" fillId="0" borderId="0" xfId="0" applyBorder="1"/>
    <xf numFmtId="0" fontId="7" fillId="8" borderId="1" xfId="6" applyFont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5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0" borderId="0" xfId="0" applyAlignment="1">
      <alignment horizontal="center"/>
    </xf>
    <xf numFmtId="0" fontId="5" fillId="10" borderId="1" xfId="5" applyFill="1" applyBorder="1"/>
    <xf numFmtId="0" fontId="7" fillId="2" borderId="1" xfId="5" applyFont="1" applyFill="1" applyBorder="1"/>
    <xf numFmtId="0" fontId="5" fillId="14" borderId="1" xfId="5" applyFill="1" applyBorder="1"/>
    <xf numFmtId="0" fontId="5" fillId="16" borderId="1" xfId="5" applyFill="1" applyBorder="1"/>
    <xf numFmtId="0" fontId="7" fillId="17" borderId="1" xfId="5" applyFont="1" applyFill="1" applyBorder="1"/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5" xfId="0" applyBorder="1"/>
    <xf numFmtId="0" fontId="0" fillId="0" borderId="8" xfId="0" applyBorder="1"/>
    <xf numFmtId="0" fontId="5" fillId="10" borderId="9" xfId="5" applyFill="1" applyBorder="1"/>
    <xf numFmtId="0" fontId="5" fillId="14" borderId="10" xfId="5" applyFill="1" applyBorder="1"/>
    <xf numFmtId="0" fontId="7" fillId="17" borderId="11" xfId="5" applyFont="1" applyFill="1" applyBorder="1"/>
    <xf numFmtId="0" fontId="7" fillId="2" borderId="9" xfId="5" applyFont="1" applyFill="1" applyBorder="1" applyAlignment="1">
      <alignment horizontal="center"/>
    </xf>
    <xf numFmtId="0" fontId="7" fillId="2" borderId="11" xfId="5" applyFont="1" applyFill="1" applyBorder="1" applyAlignment="1">
      <alignment horizontal="center"/>
    </xf>
    <xf numFmtId="0" fontId="5" fillId="6" borderId="9" xfId="5" applyBorder="1" applyAlignment="1">
      <alignment horizontal="center"/>
    </xf>
    <xf numFmtId="0" fontId="5" fillId="6" borderId="11" xfId="5" applyBorder="1" applyAlignment="1">
      <alignment horizontal="center"/>
    </xf>
    <xf numFmtId="0" fontId="5" fillId="16" borderId="9" xfId="5" applyFill="1" applyBorder="1" applyAlignment="1">
      <alignment horizontal="center"/>
    </xf>
    <xf numFmtId="0" fontId="5" fillId="16" borderId="11" xfId="5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10" borderId="1" xfId="5" applyFill="1" applyBorder="1" applyAlignment="1">
      <alignment horizontal="center"/>
    </xf>
    <xf numFmtId="0" fontId="7" fillId="2" borderId="1" xfId="5" applyFont="1" applyFill="1" applyBorder="1" applyAlignment="1">
      <alignment horizontal="center"/>
    </xf>
    <xf numFmtId="0" fontId="5" fillId="6" borderId="1" xfId="5" applyBorder="1" applyAlignment="1">
      <alignment horizontal="center"/>
    </xf>
    <xf numFmtId="0" fontId="5" fillId="14" borderId="1" xfId="5" applyFill="1" applyBorder="1" applyAlignment="1">
      <alignment horizontal="center"/>
    </xf>
    <xf numFmtId="0" fontId="5" fillId="16" borderId="1" xfId="5" applyFill="1" applyBorder="1" applyAlignment="1">
      <alignment horizontal="center"/>
    </xf>
    <xf numFmtId="0" fontId="7" fillId="17" borderId="1" xfId="5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9">
    <cellStyle name="60% - Accent6" xfId="6" builtinId="52"/>
    <cellStyle name="Accent5" xfId="5" builtinId="45"/>
    <cellStyle name="Bad" xfId="3" builtinId="27"/>
    <cellStyle name="Followed Hyperlink" xfId="8" builtinId="9" hidden="1"/>
    <cellStyle name="Good" xfId="2" builtinId="26"/>
    <cellStyle name="Hyperlink" xfId="7" builtinId="8" hidden="1"/>
    <cellStyle name="Neutral" xfId="4" builtinId="28"/>
    <cellStyle name="Normal" xfId="0" builtinId="0"/>
    <cellStyle name="Percent" xfId="1" builtinId="5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8EEEBE"/>
      <color rgb="FFFF6600"/>
      <color rgb="FF99FFCC"/>
      <color rgb="FFFF33CC"/>
      <color rgb="FFFF99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206375</xdr:colOff>
      <xdr:row>4</xdr:row>
      <xdr:rowOff>34925</xdr:rowOff>
    </xdr:from>
    <xdr:to>
      <xdr:col>30</xdr:col>
      <xdr:colOff>338337</xdr:colOff>
      <xdr:row>39</xdr:row>
      <xdr:rowOff>34092</xdr:rowOff>
    </xdr:to>
    <xdr:grpSp>
      <xdr:nvGrpSpPr>
        <xdr:cNvPr id="9" name="Group 8"/>
        <xdr:cNvGrpSpPr/>
      </xdr:nvGrpSpPr>
      <xdr:grpSpPr>
        <a:xfrm>
          <a:off x="14589125" y="796925"/>
          <a:ext cx="10761862" cy="6666667"/>
          <a:chOff x="15037985" y="796925"/>
          <a:chExt cx="11104762" cy="6666667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037985" y="796925"/>
            <a:ext cx="11104762" cy="6666667"/>
          </a:xfrm>
          <a:prstGeom prst="rect">
            <a:avLst/>
          </a:prstGeom>
        </xdr:spPr>
      </xdr:pic>
      <xdr:sp macro="" textlink="">
        <xdr:nvSpPr>
          <xdr:cNvPr id="3" name="TextBox 2"/>
          <xdr:cNvSpPr txBox="1"/>
        </xdr:nvSpPr>
        <xdr:spPr>
          <a:xfrm>
            <a:off x="19316700" y="2200275"/>
            <a:ext cx="257175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rgbClr val="0000FF"/>
                </a:solidFill>
              </a:rPr>
              <a:t>4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22545675" y="2343150"/>
            <a:ext cx="257175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rgbClr val="FF6600"/>
                </a:solidFill>
              </a:rPr>
              <a:t>1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19631026" y="3162300"/>
            <a:ext cx="171450" cy="1809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solidFill>
                  <a:srgbClr val="FF33CC"/>
                </a:solidFill>
              </a:rPr>
              <a:t>3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17202151" y="2714625"/>
            <a:ext cx="171450" cy="1809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solidFill>
                  <a:srgbClr val="FF33CC"/>
                </a:solidFill>
              </a:rPr>
              <a:t>5</a:t>
            </a:r>
          </a:p>
        </xdr:txBody>
      </xdr:sp>
    </xdr:grpSp>
    <xdr:clientData/>
  </xdr:twoCellAnchor>
  <xdr:twoCellAnchor>
    <xdr:from>
      <xdr:col>14</xdr:col>
      <xdr:colOff>361950</xdr:colOff>
      <xdr:row>25</xdr:row>
      <xdr:rowOff>28575</xdr:rowOff>
    </xdr:from>
    <xdr:to>
      <xdr:col>14</xdr:col>
      <xdr:colOff>533400</xdr:colOff>
      <xdr:row>26</xdr:row>
      <xdr:rowOff>19050</xdr:rowOff>
    </xdr:to>
    <xdr:sp macro="" textlink="">
      <xdr:nvSpPr>
        <xdr:cNvPr id="10" name="TextBox 9"/>
        <xdr:cNvSpPr txBox="1"/>
      </xdr:nvSpPr>
      <xdr:spPr>
        <a:xfrm>
          <a:off x="16411575" y="4791075"/>
          <a:ext cx="171450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rgbClr val="00B050"/>
              </a:solidFill>
            </a:rPr>
            <a:t>2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norio, Jorge" refreshedDate="42732.786814814812" createdVersion="5" refreshedVersion="5" minRefreshableVersion="3" recordCount="155">
  <cacheSource type="worksheet">
    <worksheetSource ref="A1:AM156" sheet="Data"/>
  </cacheSource>
  <cacheFields count="38">
    <cacheField name="ID" numFmtId="0">
      <sharedItems containsString="0" containsBlank="1" containsNumber="1" containsInteger="1" minValue="1" maxValue="151"/>
    </cacheField>
    <cacheField name="Country.Name" numFmtId="0">
      <sharedItems containsBlank="1" count="152">
        <s v="Australia"/>
        <s v="Austria"/>
        <s v="Belgium"/>
        <s v="Canada"/>
        <s v="Denmark"/>
        <s v="Finland"/>
        <s v="France"/>
        <s v="Greece"/>
        <s v="Iceland"/>
        <s v="Ireland"/>
        <s v="Israel"/>
        <s v="Italy"/>
        <s v="Japan"/>
        <s v="Luxembourg"/>
        <s v="Netherlands"/>
        <s v="New Zealand"/>
        <s v="Norway"/>
        <s v="Portugal"/>
        <s v="South Africa"/>
        <s v="Spain"/>
        <s v="Sweden"/>
        <s v="United Kingdom"/>
        <s v="United States of America"/>
        <s v="Algeria"/>
        <s v="Benin"/>
        <s v="Burkina Faso"/>
        <s v="Burundi"/>
        <s v="Cambodia"/>
        <s v="Cameroon"/>
        <s v="Central African Republic"/>
        <s v="Chad"/>
        <s v="Congo"/>
        <s v="Cyprus"/>
        <s v="Democratic Republic of the Congo"/>
        <s v="Gabon"/>
        <s v="Ghana"/>
        <s v="Guinea"/>
        <s v="Indonesia"/>
        <s v="Ivory Coast"/>
        <s v="Jamaica"/>
        <s v="Jordan"/>
        <s v="Kenya"/>
        <s v="Kuwait"/>
        <s v="Laos"/>
        <s v="Libya"/>
        <s v="Madagascar"/>
        <s v="Malaysia"/>
        <s v="Mali"/>
        <s v="Mauritania"/>
        <s v="Mauritius"/>
        <s v="Morocco"/>
        <s v="Nepal"/>
        <s v="Niger"/>
        <s v="Nigeria"/>
        <s v="Rwanda"/>
        <s v="Senegal"/>
        <s v="Sierra Leone"/>
        <s v="Singapore"/>
        <s v="Somalia"/>
        <s v="Sri Lanka"/>
        <s v="Sudan"/>
        <s v="Tanzania"/>
        <s v="Togo"/>
        <s v="Trinidad and Tobago"/>
        <s v="Tunisia"/>
        <s v="Uganda"/>
        <s v="Zambia"/>
        <s v="Afghanistan"/>
        <s v="Argentina"/>
        <s v="Bolivia"/>
        <s v="Brazil"/>
        <s v="Chile"/>
        <s v="Colombia"/>
        <s v="Costa Rica"/>
        <s v="Cuba"/>
        <s v="Dominican Republic"/>
        <s v="Ecuador"/>
        <s v="Egypt"/>
        <s v="El Salvador"/>
        <s v="Ethiopia"/>
        <s v="Guatemala"/>
        <s v="Haiti"/>
        <s v="Honduras"/>
        <s v="India"/>
        <s v="Iran"/>
        <s v="Iraq"/>
        <s v="Lebanon"/>
        <s v="Liberia"/>
        <s v="Mexico"/>
        <s v="Myanmar"/>
        <s v="Nicaragua"/>
        <s v="Pakistan"/>
        <s v="Panama"/>
        <s v="Paraguay"/>
        <s v="Peru"/>
        <s v="Philippines"/>
        <s v="Saudi Arabia"/>
        <s v="Syria"/>
        <s v="Thailand"/>
        <s v="Uruguay"/>
        <s v="Venezuela"/>
        <s v="Yemen Arab Republic"/>
        <s v="Yugoslavia"/>
        <s v="Albania"/>
        <s v="Belarus"/>
        <s v="Bulgaria"/>
        <s v="Czechoslovakia"/>
        <s v="Hungary"/>
        <s v="Mongolia"/>
        <s v="Poland"/>
        <s v="Romania"/>
        <s v="Russia"/>
        <s v="Ukraine"/>
        <s v="Angola"/>
        <s v="Bahamas"/>
        <s v="Bahrain"/>
        <s v="Bangladesh"/>
        <s v="Barbados"/>
        <s v="Bhutan"/>
        <s v="Botswana"/>
        <s v="China"/>
        <s v="Djibouti"/>
        <s v="Equatorial Guinea"/>
        <s v="Fiji"/>
        <s v="Gambia"/>
        <s v="Guinea-Bissau"/>
        <s v="Guyana"/>
        <s v="Lesotho"/>
        <s v="Malawi"/>
        <s v="Maldives"/>
        <s v="Malta"/>
        <s v="Mozambique"/>
        <s v="Oman"/>
        <s v="Papua New Guinea"/>
        <s v="Qatar"/>
        <s v="Samoa"/>
        <s v="Suriname"/>
        <s v="Swaziland"/>
        <s v="United Arab Emirates"/>
        <s v="Antigua &amp; Barbuda"/>
        <s v="Belize"/>
        <s v="Cape Verde"/>
        <s v="Comoros"/>
        <s v="Grenada"/>
        <s v="Seychelles"/>
        <s v="Solomon Islands"/>
        <s v="St. Lucia"/>
        <s v="St. Vincent and the Grenadines"/>
        <s v="Turkey"/>
        <s v="Vietnam"/>
        <s v="Zimbabwe"/>
        <m/>
      </sharedItems>
    </cacheField>
    <cacheField name="Region" numFmtId="0">
      <sharedItems/>
    </cacheField>
    <cacheField name="Idealpoint" numFmtId="0">
      <sharedItems containsSemiMixedTypes="0" containsString="0" containsNumber="1" minValue="-1.9742143110000001" maxValue="2.3243641190000002"/>
    </cacheField>
    <cacheField name="me" numFmtId="0">
      <sharedItems containsSemiMixedTypes="0" containsString="0" containsNumber="1" minValue="-0.15679100300000001" maxValue="0.28657593100000001"/>
    </cacheField>
    <cacheField name="nu" numFmtId="0">
      <sharedItems containsSemiMixedTypes="0" containsString="0" containsNumber="1" minValue="-3.4459923000000003E-2" maxValue="0.17443386599999999"/>
    </cacheField>
    <cacheField name="di" numFmtId="0">
      <sharedItems containsSemiMixedTypes="0" containsString="0" containsNumber="1" minValue="-1.8193119000000001E-2" maxValue="0.22137004599999999"/>
    </cacheField>
    <cacheField name="hr" numFmtId="0">
      <sharedItems containsSemiMixedTypes="0" containsString="0" containsNumber="1" minValue="-3.478473E-2" maxValue="0.19773929500000001"/>
    </cacheField>
    <cacheField name="co" numFmtId="0">
      <sharedItems containsSemiMixedTypes="0" containsString="0" containsNumber="1" minValue="-5.8020637999999999E-2" maxValue="0.180657923"/>
    </cacheField>
    <cacheField name="ec" numFmtId="0">
      <sharedItems containsSemiMixedTypes="0" containsString="0" containsNumber="1" minValue="-3.5231761E-2" maxValue="0.15841555600000001"/>
    </cacheField>
    <cacheField name="ps" numFmtId="0">
      <sharedItems containsSemiMixedTypes="0" containsString="0" containsNumber="1" minValue="1.6339296E-2" maxValue="0.13916830699999999"/>
    </cacheField>
    <cacheField name="af" numFmtId="0">
      <sharedItems containsSemiMixedTypes="0" containsString="0" containsNumber="1" minValue="-2.5718739000000001E-2" maxValue="3.6360972999999998E-2"/>
    </cacheField>
    <cacheField name="sc" numFmtId="0">
      <sharedItems containsSemiMixedTypes="0" containsString="0" containsNumber="1" minValue="-1.831989E-3" maxValue="1.7424372E-2"/>
    </cacheField>
    <cacheField name="sp" numFmtId="0">
      <sharedItems containsSemiMixedTypes="0" containsString="0" containsNumber="1" minValue="-1.2194009999999999E-3" maxValue="2.6078819999999999E-2"/>
    </cacheField>
    <cacheField name="un" numFmtId="0">
      <sharedItems containsSemiMixedTypes="0" containsString="0" containsNumber="1" minValue="3.6658060000000002E-3" maxValue="4.1558758000000001E-2"/>
    </cacheField>
    <cacheField name="int" numFmtId="0">
      <sharedItems containsSemiMixedTypes="0" containsString="0" containsNumber="1" minValue="-7.0730200000000004E-4" maxValue="3.3070527000000002E-2"/>
    </cacheField>
    <cacheField name="bu" numFmtId="0">
      <sharedItems containsSemiMixedTypes="0" containsString="0" containsNumber="1" minValue="-5.6442599999999999E-3" maxValue="2.7920331E-2"/>
    </cacheField>
    <cacheField name="pc" numFmtId="0">
      <sharedItems containsSemiMixedTypes="0" containsString="0" containsNumber="1" minValue="-5.9572900000000003E-4" maxValue="3.1746325999999998E-2"/>
    </cacheField>
    <cacheField name="C.Seed1" numFmtId="0">
      <sharedItems containsString="0" containsBlank="1" containsNumber="1" containsInteger="1" minValue="1" maxValue="6"/>
    </cacheField>
    <cacheField name="C.Seed2" numFmtId="0">
      <sharedItems containsString="0" containsBlank="1" containsNumber="1" containsInteger="1" minValue="1" maxValue="6"/>
    </cacheField>
    <cacheField name="C.Seed3" numFmtId="0">
      <sharedItems containsString="0" containsBlank="1" containsNumber="1" containsInteger="1" minValue="1" maxValue="6"/>
    </cacheField>
    <cacheField name="C.Seed4" numFmtId="0">
      <sharedItems containsString="0" containsBlank="1" containsNumber="1" containsInteger="1" minValue="1" maxValue="6"/>
    </cacheField>
    <cacheField name="C.Seed5" numFmtId="0">
      <sharedItems containsString="0" containsBlank="1" containsNumber="1" containsInteger="1" minValue="1" maxValue="6"/>
    </cacheField>
    <cacheField name="Mode" numFmtId="0">
      <sharedItems containsBlank="1" containsMixedTypes="1" containsNumber="1" containsInteger="1" minValue="1" maxValue="6"/>
    </cacheField>
    <cacheField name="NORMCS1" numFmtId="0">
      <sharedItems containsBlank="1"/>
    </cacheField>
    <cacheField name="NORMCS2" numFmtId="0">
      <sharedItems containsBlank="1"/>
    </cacheField>
    <cacheField name="NORMCS3" numFmtId="0">
      <sharedItems containsBlank="1"/>
    </cacheField>
    <cacheField name="NORMCS4" numFmtId="0">
      <sharedItems containsBlank="1"/>
    </cacheField>
    <cacheField name="NORMCS5" numFmtId="0">
      <sharedItems containsBlank="1"/>
    </cacheField>
    <cacheField name="C1" numFmtId="0">
      <sharedItems containsString="0" containsBlank="1" containsNumber="1" containsInteger="1" minValue="1" maxValue="8"/>
    </cacheField>
    <cacheField name="C2" numFmtId="0">
      <sharedItems containsString="0" containsBlank="1" containsNumber="1" containsInteger="1" minValue="1" maxValue="5"/>
    </cacheField>
    <cacheField name="C3" numFmtId="0">
      <sharedItems containsString="0" containsBlank="1" containsNumber="1" containsInteger="1" minValue="1" maxValue="9"/>
    </cacheField>
    <cacheField name="C4" numFmtId="0">
      <sharedItems containsString="0" containsBlank="1" containsNumber="1" containsInteger="1" minValue="1" maxValue="7"/>
    </cacheField>
    <cacheField name="C5" numFmtId="0">
      <sharedItems containsString="0" containsBlank="1" containsNumber="1" containsInteger="1" minValue="1" maxValue="9"/>
    </cacheField>
    <cacheField name="Mode2" numFmtId="0">
      <sharedItems containsString="0" containsBlank="1" containsNumber="1" containsInteger="1" minValue="1" maxValue="9"/>
    </cacheField>
    <cacheField name="Count.Mode" numFmtId="0">
      <sharedItems containsString="0" containsBlank="1" containsNumber="1" containsInteger="1" minValue="2" maxValue="5"/>
    </cacheField>
    <cacheField name="%Mode" numFmtId="9">
      <sharedItems containsString="0" containsBlank="1" containsNumber="1" minValue="0.4" maxValue="1"/>
    </cacheField>
    <cacheField name="Final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n v="7"/>
    <x v="0"/>
    <s v="ANZ"/>
    <n v="1.449778996"/>
    <n v="6.2211191999999998E-2"/>
    <n v="3.6983958999999997E-2"/>
    <n v="6.5897934000000005E-2"/>
    <n v="2.8828572E-2"/>
    <n v="3.6307519000000003E-2"/>
    <n v="2.5455325000000001E-2"/>
    <n v="7.0776560000000002E-2"/>
    <n v="3.7320370000000001E-3"/>
    <n v="7.0141049999999996E-3"/>
    <n v="9.7975200000000005E-3"/>
    <n v="1.5856627000000002E-2"/>
    <n v="1.0824817E-2"/>
    <n v="1.2838583000000001E-2"/>
    <n v="1.7119624999999999E-2"/>
    <n v="1"/>
    <n v="1"/>
    <n v="1"/>
    <n v="4"/>
    <n v="5"/>
    <n v="1"/>
    <s v="A"/>
    <s v="A"/>
    <s v="A"/>
    <s v="A"/>
    <s v="A"/>
    <n v="1"/>
    <n v="1"/>
    <n v="1"/>
    <n v="1"/>
    <n v="1"/>
    <n v="1"/>
    <n v="5"/>
    <n v="1"/>
    <x v="0"/>
  </r>
  <r>
    <n v="8"/>
    <x v="1"/>
    <s v="W.EU"/>
    <n v="0.98681536299999995"/>
    <n v="0.125690783"/>
    <n v="7.5078482000000002E-2"/>
    <n v="0.104055576"/>
    <n v="6.8852526999999997E-2"/>
    <n v="8.5414115999999998E-2"/>
    <n v="4.3002767999999997E-2"/>
    <n v="8.5255367999999998E-2"/>
    <n v="8.0990750000000007E-3"/>
    <n v="3.0307480000000002E-3"/>
    <n v="1.4388577E-2"/>
    <n v="2.1344548000000001E-2"/>
    <n v="1.3198705E-2"/>
    <n v="1.7281701999999999E-2"/>
    <n v="1.6959937000000001E-2"/>
    <n v="1"/>
    <n v="1"/>
    <n v="1"/>
    <n v="4"/>
    <n v="5"/>
    <n v="1"/>
    <s v="A"/>
    <s v="A"/>
    <s v="A"/>
    <s v="A"/>
    <s v="A"/>
    <n v="1"/>
    <n v="1"/>
    <n v="1"/>
    <n v="1"/>
    <n v="1"/>
    <n v="1"/>
    <n v="5"/>
    <n v="1"/>
    <x v="0"/>
  </r>
  <r>
    <n v="14"/>
    <x v="2"/>
    <s v="W.EU"/>
    <n v="1.644296821"/>
    <n v="9.7833003000000002E-2"/>
    <n v="1.9808810999999999E-2"/>
    <n v="4.8073873000000003E-2"/>
    <n v="2.9431714000000001E-2"/>
    <n v="1.8153954E-2"/>
    <n v="1.8887144000000002E-2"/>
    <n v="6.2027453000000003E-2"/>
    <n v="-3.0782520000000001E-3"/>
    <n v="3.6238339999999998E-3"/>
    <n v="7.0376429999999997E-3"/>
    <n v="1.3020505999999999E-2"/>
    <n v="6.6316559999999997E-3"/>
    <n v="1.0702751E-2"/>
    <n v="8.2709280000000003E-3"/>
    <n v="1"/>
    <n v="2"/>
    <n v="1"/>
    <n v="4"/>
    <n v="5"/>
    <n v="1"/>
    <s v="A"/>
    <s v="A"/>
    <s v="A"/>
    <s v="A"/>
    <s v="A"/>
    <n v="1"/>
    <n v="1"/>
    <n v="1"/>
    <n v="1"/>
    <n v="1"/>
    <n v="1"/>
    <n v="5"/>
    <n v="1"/>
    <x v="0"/>
  </r>
  <r>
    <n v="26"/>
    <x v="3"/>
    <s v="N.AM"/>
    <n v="1.5539027910000001"/>
    <n v="5.1622311999999997E-2"/>
    <n v="3.3712153000000002E-2"/>
    <n v="5.9274223000000001E-2"/>
    <n v="3.3784601999999997E-2"/>
    <n v="3.8536474000000001E-2"/>
    <n v="1.7786150000000001E-2"/>
    <n v="7.2970278999999999E-2"/>
    <n v="1.43019E-3"/>
    <n v="4.1859519999999997E-3"/>
    <n v="1.0749685E-2"/>
    <n v="1.4243337999999999E-2"/>
    <n v="8.4662209999999995E-3"/>
    <n v="1.2304157E-2"/>
    <n v="1.0986127E-2"/>
    <n v="1"/>
    <n v="2"/>
    <n v="1"/>
    <n v="4"/>
    <n v="5"/>
    <n v="1"/>
    <s v="A"/>
    <s v="A"/>
    <s v="A"/>
    <s v="A"/>
    <s v="A"/>
    <n v="1"/>
    <n v="1"/>
    <n v="1"/>
    <n v="1"/>
    <n v="1"/>
    <n v="1"/>
    <n v="5"/>
    <n v="1"/>
    <x v="0"/>
  </r>
  <r>
    <n v="40"/>
    <x v="4"/>
    <s v="N.EU"/>
    <n v="1.2548161929999999"/>
    <n v="9.3445105000000001E-2"/>
    <n v="3.6025692999999998E-2"/>
    <n v="6.7726972999999996E-2"/>
    <n v="5.2350372999999999E-2"/>
    <n v="7.0249581000000005E-2"/>
    <n v="2.8364423E-2"/>
    <n v="8.1869641000000007E-2"/>
    <n v="8.2878199999999996E-3"/>
    <n v="7.3159699999999998E-3"/>
    <n v="1.3317310000000001E-2"/>
    <n v="1.6531315000000001E-2"/>
    <n v="1.0755149E-2"/>
    <n v="1.4435084000000001E-2"/>
    <n v="1.2503958000000001E-2"/>
    <n v="1"/>
    <n v="1"/>
    <n v="1"/>
    <n v="4"/>
    <n v="5"/>
    <n v="1"/>
    <s v="A"/>
    <s v="A"/>
    <s v="A"/>
    <s v="A"/>
    <s v="A"/>
    <n v="1"/>
    <n v="1"/>
    <n v="1"/>
    <n v="1"/>
    <n v="1"/>
    <n v="1"/>
    <n v="5"/>
    <n v="1"/>
    <x v="0"/>
  </r>
  <r>
    <n v="49"/>
    <x v="5"/>
    <s v="N.EU"/>
    <n v="0.92185232299999997"/>
    <n v="0.12127249499999999"/>
    <n v="7.2387859999999998E-2"/>
    <n v="0.10318535700000001"/>
    <n v="6.4074164000000003E-2"/>
    <n v="8.1193529E-2"/>
    <n v="3.9453227E-2"/>
    <n v="7.5738403999999995E-2"/>
    <n v="7.4507710000000001E-3"/>
    <n v="3.5212730000000001E-3"/>
    <n v="1.3057344E-2"/>
    <n v="2.1747874E-2"/>
    <n v="1.400585E-2"/>
    <n v="1.8189154999999999E-2"/>
    <n v="1.5738206000000001E-2"/>
    <n v="1"/>
    <n v="1"/>
    <n v="1"/>
    <n v="4"/>
    <n v="5"/>
    <n v="1"/>
    <s v="A"/>
    <s v="A"/>
    <s v="A"/>
    <s v="A"/>
    <s v="A"/>
    <n v="1"/>
    <n v="1"/>
    <n v="1"/>
    <n v="1"/>
    <n v="1"/>
    <n v="1"/>
    <n v="5"/>
    <n v="1"/>
    <x v="0"/>
  </r>
  <r>
    <n v="50"/>
    <x v="6"/>
    <s v="W.EU"/>
    <n v="1.635624907"/>
    <n v="0.104256219"/>
    <n v="-2.4450299000000002E-2"/>
    <n v="1.0421615E-2"/>
    <n v="3.3284587999999997E-2"/>
    <n v="4.3124390000000004E-3"/>
    <n v="1.7134120999999999E-2"/>
    <n v="6.3926943E-2"/>
    <n v="-3.2570110000000002E-3"/>
    <n v="3.165335E-3"/>
    <n v="6.4120749999999997E-3"/>
    <n v="1.0737506000000001E-2"/>
    <n v="6.8658089999999996E-3"/>
    <n v="8.4077130000000007E-3"/>
    <n v="4.2372929999999996E-3"/>
    <n v="1"/>
    <n v="2"/>
    <n v="1"/>
    <n v="4"/>
    <n v="5"/>
    <n v="1"/>
    <s v="A"/>
    <s v="A"/>
    <s v="A"/>
    <s v="A"/>
    <s v="A"/>
    <n v="1"/>
    <n v="1"/>
    <n v="1"/>
    <n v="1"/>
    <n v="1"/>
    <n v="1"/>
    <n v="5"/>
    <n v="1"/>
    <x v="0"/>
  </r>
  <r>
    <n v="54"/>
    <x v="7"/>
    <s v="S.EU"/>
    <n v="0.94037638099999998"/>
    <n v="0.13864874299999999"/>
    <n v="4.2717436999999997E-2"/>
    <n v="6.9803853999999999E-2"/>
    <n v="7.7703064000000002E-2"/>
    <n v="0.11091786300000001"/>
    <n v="4.3649972000000002E-2"/>
    <n v="9.5550416999999999E-2"/>
    <n v="8.9350839999999994E-3"/>
    <n v="6.3842409999999997E-3"/>
    <n v="1.5644870000000002E-2"/>
    <n v="1.8502886E-2"/>
    <n v="1.8613173E-2"/>
    <n v="1.3820030000000001E-2"/>
    <n v="1.6130616E-2"/>
    <n v="6"/>
    <n v="1"/>
    <n v="1"/>
    <n v="4"/>
    <n v="5"/>
    <n v="1"/>
    <s v="D.x"/>
    <s v="A"/>
    <s v="A"/>
    <s v="A"/>
    <s v="A"/>
    <n v="7"/>
    <n v="1"/>
    <n v="1"/>
    <n v="1"/>
    <n v="1"/>
    <n v="1"/>
    <n v="4"/>
    <n v="0.8"/>
    <x v="0"/>
  </r>
  <r>
    <n v="63"/>
    <x v="8"/>
    <s v="N.EU"/>
    <n v="1.181885869"/>
    <n v="9.4142128000000005E-2"/>
    <n v="4.2231628E-2"/>
    <n v="7.1234443999999994E-2"/>
    <n v="5.9769866999999997E-2"/>
    <n v="8.1273070000000003E-2"/>
    <n v="3.5988300000000001E-2"/>
    <n v="9.3823930999999999E-2"/>
    <n v="8.8247640000000006E-3"/>
    <n v="6.6124260000000002E-3"/>
    <n v="1.2816121999999999E-2"/>
    <n v="1.6300997000000001E-2"/>
    <n v="1.1918428E-2"/>
    <n v="1.4770528999999999E-2"/>
    <n v="1.3698095E-2"/>
    <n v="1"/>
    <n v="1"/>
    <n v="1"/>
    <n v="4"/>
    <n v="5"/>
    <n v="1"/>
    <s v="A"/>
    <s v="A"/>
    <s v="A"/>
    <s v="A"/>
    <s v="A"/>
    <n v="1"/>
    <n v="1"/>
    <n v="1"/>
    <n v="1"/>
    <n v="1"/>
    <n v="1"/>
    <n v="5"/>
    <n v="1"/>
    <x v="0"/>
  </r>
  <r>
    <n v="68"/>
    <x v="9"/>
    <s v="N.EU"/>
    <n v="1.0121398770000001"/>
    <n v="0.114331142"/>
    <n v="7.6810363000000006E-2"/>
    <n v="0.107078957"/>
    <n v="6.8966301999999993E-2"/>
    <n v="9.5665383000000007E-2"/>
    <n v="3.6383127000000001E-2"/>
    <n v="8.1754718000000004E-2"/>
    <n v="8.3194229999999994E-3"/>
    <n v="4.3578180000000003E-3"/>
    <n v="1.3226541E-2"/>
    <n v="1.9805552000000001E-2"/>
    <n v="1.2058783999999999E-2"/>
    <n v="1.6472460000000001E-2"/>
    <n v="1.4385385000000001E-2"/>
    <n v="1"/>
    <n v="1"/>
    <n v="1"/>
    <n v="4"/>
    <n v="5"/>
    <n v="1"/>
    <s v="A"/>
    <s v="A"/>
    <s v="A"/>
    <s v="A"/>
    <s v="A"/>
    <n v="1"/>
    <n v="1"/>
    <n v="1"/>
    <n v="1"/>
    <n v="1"/>
    <n v="1"/>
    <n v="5"/>
    <n v="1"/>
    <x v="0"/>
  </r>
  <r>
    <n v="69"/>
    <x v="10"/>
    <s v="W.AS"/>
    <n v="1.7496142889999999"/>
    <n v="-0.15679100300000001"/>
    <n v="1.1557220000000001E-3"/>
    <n v="1.8942553000000001E-2"/>
    <n v="-1.0016165E-2"/>
    <n v="-2.6527332000000001E-2"/>
    <n v="-5.0631519999999996E-3"/>
    <n v="7.1811993000000005E-2"/>
    <n v="9.6396710000000007E-3"/>
    <n v="4.2815220000000003E-3"/>
    <n v="1.1714267E-2"/>
    <n v="1.1517358E-2"/>
    <n v="7.9989420000000002E-3"/>
    <n v="1.0219228E-2"/>
    <n v="8.6606029999999994E-3"/>
    <n v="1"/>
    <n v="2"/>
    <n v="1"/>
    <n v="4"/>
    <n v="5"/>
    <n v="1"/>
    <s v="A"/>
    <s v="A"/>
    <s v="A"/>
    <s v="A"/>
    <s v="A"/>
    <n v="1"/>
    <n v="1"/>
    <n v="1"/>
    <n v="1"/>
    <n v="1"/>
    <n v="1"/>
    <n v="5"/>
    <n v="1"/>
    <x v="0"/>
  </r>
  <r>
    <n v="70"/>
    <x v="11"/>
    <s v="S.EU"/>
    <n v="1.405638291"/>
    <n v="0.113820192"/>
    <n v="2.4807860000000001E-2"/>
    <n v="5.8200989000000002E-2"/>
    <n v="5.2109383000000002E-2"/>
    <n v="5.5159965999999998E-2"/>
    <n v="3.1783378000000001E-2"/>
    <n v="7.1620037999999997E-2"/>
    <n v="1.569441E-3"/>
    <n v="9.5108300000000003E-4"/>
    <n v="1.036946E-2"/>
    <n v="1.6161782999999999E-2"/>
    <n v="7.0672030000000002E-3"/>
    <n v="1.1650415000000001E-2"/>
    <n v="1.2129389000000001E-2"/>
    <n v="1"/>
    <n v="2"/>
    <n v="1"/>
    <n v="4"/>
    <n v="5"/>
    <n v="1"/>
    <s v="A"/>
    <s v="A"/>
    <s v="A"/>
    <s v="A"/>
    <s v="A"/>
    <n v="1"/>
    <n v="1"/>
    <n v="1"/>
    <n v="1"/>
    <n v="1"/>
    <n v="1"/>
    <n v="5"/>
    <n v="1"/>
    <x v="0"/>
  </r>
  <r>
    <n v="73"/>
    <x v="12"/>
    <s v="E.AS"/>
    <n v="0.98312013200000004"/>
    <n v="0.13078126800000001"/>
    <n v="7.3435424999999999E-2"/>
    <n v="9.4769480000000003E-2"/>
    <n v="6.2879721999999999E-2"/>
    <n v="9.3300658999999994E-2"/>
    <n v="3.1095082999999999E-2"/>
    <n v="8.0367902000000005E-2"/>
    <n v="6.5472969999999997E-3"/>
    <n v="2.55522E-3"/>
    <n v="1.3277136E-2"/>
    <n v="1.7061410999999999E-2"/>
    <n v="6.5657470000000002E-3"/>
    <n v="1.3144892E-2"/>
    <n v="1.7696013999999999E-2"/>
    <n v="1"/>
    <n v="1"/>
    <n v="1"/>
    <n v="4"/>
    <n v="5"/>
    <n v="1"/>
    <s v="A"/>
    <s v="A"/>
    <s v="A"/>
    <s v="A"/>
    <s v="A"/>
    <n v="1"/>
    <n v="1"/>
    <n v="1"/>
    <n v="1"/>
    <n v="1"/>
    <n v="1"/>
    <n v="5"/>
    <n v="1"/>
    <x v="0"/>
  </r>
  <r>
    <n v="82"/>
    <x v="13"/>
    <s v="W.EU"/>
    <n v="1.602633985"/>
    <n v="9.7622582999999999E-2"/>
    <n v="1.9769005999999999E-2"/>
    <n v="5.0509993000000003E-2"/>
    <n v="3.2495238000000003E-2"/>
    <n v="2.6018652999999999E-2"/>
    <n v="2.4431342000000002E-2"/>
    <n v="7.0780386000000001E-2"/>
    <n v="-2.3326169999999999E-3"/>
    <n v="2.9627590000000001E-3"/>
    <n v="8.6857770000000004E-3"/>
    <n v="1.3890641E-2"/>
    <n v="7.3930139999999998E-3"/>
    <n v="1.0657401E-2"/>
    <n v="1.0327394E-2"/>
    <n v="1"/>
    <n v="2"/>
    <n v="1"/>
    <n v="4"/>
    <n v="5"/>
    <n v="1"/>
    <s v="A"/>
    <s v="A"/>
    <s v="A"/>
    <s v="A"/>
    <s v="A"/>
    <n v="1"/>
    <n v="1"/>
    <n v="1"/>
    <n v="1"/>
    <n v="1"/>
    <n v="1"/>
    <n v="5"/>
    <n v="1"/>
    <x v="0"/>
  </r>
  <r>
    <n v="97"/>
    <x v="14"/>
    <s v="W.EU"/>
    <n v="1.590753925"/>
    <n v="9.3054585999999995E-2"/>
    <n v="2.3937526000000001E-2"/>
    <n v="5.2280782999999997E-2"/>
    <n v="3.4808126000000002E-2"/>
    <n v="3.2938091000000003E-2"/>
    <n v="2.4643472999999999E-2"/>
    <n v="7.6572695999999996E-2"/>
    <n v="1.6953719999999999E-3"/>
    <n v="3.864068E-3"/>
    <n v="1.0152380000000001E-2"/>
    <n v="1.5307713000000001E-2"/>
    <n v="9.1014679999999997E-3"/>
    <n v="1.2232491999999999E-2"/>
    <n v="1.1228429999999999E-2"/>
    <n v="1"/>
    <n v="2"/>
    <n v="1"/>
    <n v="4"/>
    <n v="5"/>
    <n v="1"/>
    <s v="A"/>
    <s v="A"/>
    <s v="A"/>
    <s v="A"/>
    <s v="A"/>
    <n v="1"/>
    <n v="1"/>
    <n v="1"/>
    <n v="1"/>
    <n v="1"/>
    <n v="1"/>
    <n v="5"/>
    <n v="1"/>
    <x v="0"/>
  </r>
  <r>
    <n v="98"/>
    <x v="15"/>
    <s v="ANZ"/>
    <n v="1.2308237399999999"/>
    <n v="9.9276355999999996E-2"/>
    <n v="5.8752126000000002E-2"/>
    <n v="8.3162631000000001E-2"/>
    <n v="5.2300858999999998E-2"/>
    <n v="6.0145311E-2"/>
    <n v="3.1684917999999999E-2"/>
    <n v="7.9929040000000007E-2"/>
    <n v="5.6811689999999998E-3"/>
    <n v="7.6026970000000003E-3"/>
    <n v="1.1342866E-2"/>
    <n v="1.6592863999999999E-2"/>
    <n v="1.0515678000000001E-2"/>
    <n v="1.4815615000000001E-2"/>
    <n v="1.6188502E-2"/>
    <n v="1"/>
    <n v="1"/>
    <n v="1"/>
    <n v="4"/>
    <n v="5"/>
    <n v="1"/>
    <s v="A"/>
    <s v="A"/>
    <s v="A"/>
    <s v="A"/>
    <s v="A"/>
    <n v="1"/>
    <n v="1"/>
    <n v="1"/>
    <n v="1"/>
    <n v="1"/>
    <n v="1"/>
    <n v="5"/>
    <n v="1"/>
    <x v="0"/>
  </r>
  <r>
    <n v="102"/>
    <x v="16"/>
    <s v="N.EU"/>
    <n v="1.18961819"/>
    <n v="9.2489607000000001E-2"/>
    <n v="3.7645888000000002E-2"/>
    <n v="6.7639579000000005E-2"/>
    <n v="5.6046131999999999E-2"/>
    <n v="7.2907666999999995E-2"/>
    <n v="3.3646216999999999E-2"/>
    <n v="8.5259266E-2"/>
    <n v="9.6302690000000003E-3"/>
    <n v="8.02193E-3"/>
    <n v="1.1919281E-2"/>
    <n v="1.7287196000000001E-2"/>
    <n v="1.1964292E-2"/>
    <n v="1.5376053000000001E-2"/>
    <n v="1.1540368000000001E-2"/>
    <n v="1"/>
    <n v="1"/>
    <n v="1"/>
    <n v="4"/>
    <n v="5"/>
    <n v="1"/>
    <s v="A"/>
    <s v="A"/>
    <s v="A"/>
    <s v="A"/>
    <s v="A"/>
    <n v="1"/>
    <n v="1"/>
    <n v="1"/>
    <n v="1"/>
    <n v="1"/>
    <n v="1"/>
    <n v="5"/>
    <n v="1"/>
    <x v="0"/>
  </r>
  <r>
    <n v="111"/>
    <x v="17"/>
    <s v="S.EU"/>
    <n v="1.349226174"/>
    <n v="0.125009289"/>
    <n v="2.8862947E-2"/>
    <n v="6.0500486999999999E-2"/>
    <n v="4.3621727999999999E-2"/>
    <n v="2.9041699000000001E-2"/>
    <n v="3.4243195999999997E-2"/>
    <n v="4.3049530000000003E-2"/>
    <n v="-6.7226669999999999E-3"/>
    <n v="-1.831989E-3"/>
    <n v="2.2676689999999999E-3"/>
    <n v="1.9798977999999998E-2"/>
    <n v="8.6295250000000007E-3"/>
    <n v="9.7201460000000007E-3"/>
    <n v="1.1342895E-2"/>
    <n v="1"/>
    <n v="2"/>
    <n v="1"/>
    <n v="4"/>
    <n v="5"/>
    <n v="1"/>
    <s v="A"/>
    <s v="A"/>
    <s v="A"/>
    <s v="A"/>
    <s v="A"/>
    <n v="1"/>
    <n v="1"/>
    <n v="1"/>
    <n v="1"/>
    <n v="1"/>
    <n v="1"/>
    <n v="5"/>
    <n v="1"/>
    <x v="0"/>
  </r>
  <r>
    <n v="124"/>
    <x v="18"/>
    <s v="S.AF"/>
    <n v="1.1775372340000001"/>
    <n v="0.117104555"/>
    <n v="6.8425363000000003E-2"/>
    <n v="8.8516330000000004E-2"/>
    <n v="4.3168874000000003E-2"/>
    <n v="-1.6658996999999998E-2"/>
    <n v="3.6494209999999999E-2"/>
    <n v="3.9285311000000003E-2"/>
    <n v="-2.5718739000000001E-2"/>
    <n v="2.8791799999999998E-3"/>
    <n v="-1.2194009999999999E-3"/>
    <n v="2.5592574999999999E-2"/>
    <n v="5.6183810000000004E-3"/>
    <n v="4.1123230000000002E-3"/>
    <n v="1.1293170999999999E-2"/>
    <n v="1"/>
    <n v="2"/>
    <n v="1"/>
    <n v="4"/>
    <n v="5"/>
    <n v="1"/>
    <s v="A"/>
    <s v="A"/>
    <s v="A"/>
    <s v="A"/>
    <s v="A"/>
    <n v="1"/>
    <n v="1"/>
    <n v="1"/>
    <n v="1"/>
    <n v="1"/>
    <n v="1"/>
    <n v="5"/>
    <n v="1"/>
    <x v="0"/>
  </r>
  <r>
    <n v="125"/>
    <x v="19"/>
    <s v="S.EU"/>
    <n v="1.034585638"/>
    <n v="0.149540232"/>
    <n v="3.5857488999999999E-2"/>
    <n v="7.2548238000000001E-2"/>
    <n v="7.5618954000000002E-2"/>
    <n v="8.6901898000000005E-2"/>
    <n v="4.3291692E-2"/>
    <n v="8.4597230999999995E-2"/>
    <n v="7.6665680000000003E-3"/>
    <n v="3.8943150000000002E-3"/>
    <n v="1.1906826000000001E-2"/>
    <n v="2.0290352000000001E-2"/>
    <n v="1.3706578000000001E-2"/>
    <n v="1.4945727000000001E-2"/>
    <n v="1.5676742E-2"/>
    <n v="1"/>
    <n v="1"/>
    <n v="1"/>
    <n v="4"/>
    <n v="5"/>
    <n v="1"/>
    <s v="A"/>
    <s v="A"/>
    <s v="A"/>
    <s v="A"/>
    <s v="A"/>
    <n v="1"/>
    <n v="1"/>
    <n v="1"/>
    <n v="1"/>
    <n v="1"/>
    <n v="1"/>
    <n v="5"/>
    <n v="1"/>
    <x v="0"/>
  </r>
  <r>
    <n v="132"/>
    <x v="20"/>
    <s v="N.EU"/>
    <n v="1.05041856"/>
    <n v="0.10272488"/>
    <n v="6.3712214000000003E-2"/>
    <n v="8.8849950999999996E-2"/>
    <n v="5.5937348999999997E-2"/>
    <n v="7.5523394999999993E-2"/>
    <n v="3.451212E-2"/>
    <n v="8.5202398999999998E-2"/>
    <n v="1.1145953E-2"/>
    <n v="8.2440240000000008E-3"/>
    <n v="1.4513575000000001E-2"/>
    <n v="1.7830222E-2"/>
    <n v="1.3268854E-2"/>
    <n v="1.4781575E-2"/>
    <n v="1.4223223E-2"/>
    <n v="1"/>
    <n v="1"/>
    <n v="1"/>
    <n v="4"/>
    <n v="5"/>
    <n v="1"/>
    <s v="A"/>
    <s v="A"/>
    <s v="A"/>
    <s v="A"/>
    <s v="A"/>
    <n v="1"/>
    <n v="1"/>
    <n v="1"/>
    <n v="1"/>
    <n v="1"/>
    <n v="1"/>
    <n v="5"/>
    <n v="1"/>
    <x v="0"/>
  </r>
  <r>
    <n v="143"/>
    <x v="21"/>
    <s v="N.EU"/>
    <n v="1.9495094180000001"/>
    <n v="9.1107328000000001E-2"/>
    <n v="-9.6669430000000008E-3"/>
    <n v="2.1624811000000001E-2"/>
    <n v="1.6900134000000001E-2"/>
    <n v="-2.0210221E-2"/>
    <n v="9.1455110000000003E-3"/>
    <n v="6.5034965E-2"/>
    <n v="-5.1169520000000001E-3"/>
    <n v="2.753105E-3"/>
    <n v="6.1958550000000001E-3"/>
    <n v="8.9336039999999995E-3"/>
    <n v="3.863071E-3"/>
    <n v="9.7466629999999992E-3"/>
    <n v="6.6005430000000004E-3"/>
    <n v="1"/>
    <n v="2"/>
    <n v="1"/>
    <n v="4"/>
    <n v="5"/>
    <n v="1"/>
    <s v="A"/>
    <s v="A"/>
    <s v="A"/>
    <s v="A"/>
    <s v="A"/>
    <n v="1"/>
    <n v="1"/>
    <n v="1"/>
    <n v="1"/>
    <n v="1"/>
    <n v="1"/>
    <n v="5"/>
    <n v="1"/>
    <x v="0"/>
  </r>
  <r>
    <n v="144"/>
    <x v="22"/>
    <s v="N.AM"/>
    <n v="2.3243641190000002"/>
    <n v="-0.105269639"/>
    <n v="-3.4459923000000003E-2"/>
    <n v="-1.8193119000000001E-2"/>
    <n v="-3.478473E-2"/>
    <n v="-5.8020637999999999E-2"/>
    <n v="-3.5231761E-2"/>
    <n v="4.5653959000000001E-2"/>
    <n v="-2.108099E-3"/>
    <n v="1.1277710000000001E-3"/>
    <n v="6.4393200000000001E-3"/>
    <n v="3.6658060000000002E-3"/>
    <n v="-7.0730200000000004E-4"/>
    <n v="5.7517599999999999E-3"/>
    <n v="-5.9572900000000003E-4"/>
    <n v="1"/>
    <n v="2"/>
    <n v="1"/>
    <n v="4"/>
    <n v="5"/>
    <n v="1"/>
    <s v="A"/>
    <s v="A"/>
    <s v="A"/>
    <s v="A"/>
    <s v="A"/>
    <n v="1"/>
    <n v="1"/>
    <n v="1"/>
    <n v="1"/>
    <n v="1"/>
    <n v="1"/>
    <n v="5"/>
    <n v="1"/>
    <x v="0"/>
  </r>
  <r>
    <n v="3"/>
    <x v="23"/>
    <s v="N.AF"/>
    <n v="-1.062969024"/>
    <n v="0.20931714900000001"/>
    <n v="0.12835950700000001"/>
    <n v="0.14913694599999999"/>
    <n v="0.14362391899999999"/>
    <n v="0.167976339"/>
    <n v="8.2405838999999995E-2"/>
    <n v="9.2512075999999999E-2"/>
    <n v="2.0276669000000001E-2"/>
    <n v="8.044196E-3"/>
    <n v="1.5675161E-2"/>
    <n v="2.816482E-2"/>
    <n v="2.9473011E-2"/>
    <n v="1.9594982E-2"/>
    <n v="2.2627912999999999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16"/>
    <x v="24"/>
    <s v="W.AF"/>
    <n v="-0.41609853800000002"/>
    <n v="0.186590125"/>
    <n v="0.128020684"/>
    <n v="0.15570746099999999"/>
    <n v="0.155343131"/>
    <n v="0.168213685"/>
    <n v="7.9472361000000005E-2"/>
    <n v="9.9103754000000002E-2"/>
    <n v="2.0135144000000001E-2"/>
    <n v="9.0137940000000003E-3"/>
    <n v="1.7391108999999998E-2"/>
    <n v="2.5187509E-2"/>
    <n v="2.6556388E-2"/>
    <n v="1.7898134999999999E-2"/>
    <n v="2.3888363999999999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22"/>
    <x v="25"/>
    <s v="W.AF"/>
    <n v="-0.40062752600000001"/>
    <n v="0.19036769100000001"/>
    <n v="0.140412079"/>
    <n v="0.167538874"/>
    <n v="0.13787802599999999"/>
    <n v="0.159895173"/>
    <n v="7.8786401000000006E-2"/>
    <n v="0.103439955"/>
    <n v="2.0694286999999999E-2"/>
    <n v="9.7239539999999999E-3"/>
    <n v="1.8697887E-2"/>
    <n v="2.721316E-2"/>
    <n v="2.5359063000000001E-2"/>
    <n v="1.9517320000000001E-2"/>
    <n v="2.1682172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23"/>
    <x v="26"/>
    <s v="E.AF"/>
    <n v="-0.51757737500000001"/>
    <n v="0.17930626899999999"/>
    <n v="0.13145837399999999"/>
    <n v="0.15733887999999999"/>
    <n v="0.16410675699999999"/>
    <n v="0.169540833"/>
    <n v="9.0994466999999996E-2"/>
    <n v="0.101266286"/>
    <n v="2.0839221000000002E-2"/>
    <n v="8.4698380000000004E-3"/>
    <n v="1.5553378E-2"/>
    <n v="2.7521283000000001E-2"/>
    <n v="2.8793856E-2"/>
    <n v="2.0578196E-2"/>
    <n v="2.4297698999999999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24"/>
    <x v="27"/>
    <s v="SEA"/>
    <n v="-0.38055355800000001"/>
    <n v="0.176042848"/>
    <n v="0.112193127"/>
    <n v="0.13993370299999999"/>
    <n v="0.14040772900000001"/>
    <n v="0.16462622199999999"/>
    <n v="7.4200388000000006E-2"/>
    <n v="0.115277558"/>
    <n v="3.3811768999999998E-2"/>
    <n v="8.5727319999999996E-3"/>
    <n v="1.8197010999999999E-2"/>
    <n v="2.4137002000000001E-2"/>
    <n v="2.1503795999999999E-2"/>
    <n v="1.4379589E-2"/>
    <n v="1.9367509000000002E-2"/>
    <n v="3"/>
    <n v="3"/>
    <n v="2"/>
    <n v="2"/>
    <n v="3"/>
    <n v="3"/>
    <s v="C"/>
    <s v="C"/>
    <s v="B"/>
    <s v="B"/>
    <s v="B"/>
    <n v="3"/>
    <n v="3"/>
    <n v="2"/>
    <n v="2"/>
    <n v="2"/>
    <n v="2"/>
    <n v="3"/>
    <n v="0.6"/>
    <x v="1"/>
  </r>
  <r>
    <n v="25"/>
    <x v="28"/>
    <s v="M.AF"/>
    <n v="-0.15996058699999999"/>
    <n v="0.12796390099999999"/>
    <n v="0.134731553"/>
    <n v="0.16789690400000001"/>
    <n v="0.126990995"/>
    <n v="0.14521682999999999"/>
    <n v="7.6254064999999996E-2"/>
    <n v="9.5819283000000005E-2"/>
    <n v="1.9498095E-2"/>
    <n v="9.4478119999999999E-3"/>
    <n v="1.6432637999999999E-2"/>
    <n v="2.9040182000000001E-2"/>
    <n v="2.5990004000000001E-2"/>
    <n v="1.9810893E-2"/>
    <n v="2.3940244999999999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28"/>
    <x v="29"/>
    <s v="M.AF"/>
    <n v="-2.207547E-2"/>
    <n v="0.141744594"/>
    <n v="0.113200779"/>
    <n v="0.135104158"/>
    <n v="0.14803638999999999"/>
    <n v="0.14766420999999999"/>
    <n v="7.7028549000000002E-2"/>
    <n v="0.12577843799999999"/>
    <n v="2.3998390000000001E-2"/>
    <n v="1.0124266E-2"/>
    <n v="2.0954532000000001E-2"/>
    <n v="2.7882922000000001E-2"/>
    <n v="2.9280938999999999E-2"/>
    <n v="2.1482118000000001E-2"/>
    <n v="2.6442342000000001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29"/>
    <x v="30"/>
    <s v="M.AF"/>
    <n v="-0.39657233200000003"/>
    <n v="0.178024619"/>
    <n v="0.113568116"/>
    <n v="0.13405125400000001"/>
    <n v="0.15215016000000001"/>
    <n v="0.152381086"/>
    <n v="0.12544118500000001"/>
    <n v="0.110621944"/>
    <n v="2.0555604000000002E-2"/>
    <n v="9.2813099999999992E-3"/>
    <n v="1.9433079999999998E-2"/>
    <n v="3.0950149999999999E-2"/>
    <n v="2.9258876E-2"/>
    <n v="2.0115358E-2"/>
    <n v="2.2628309999999999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34"/>
    <x v="31"/>
    <s v="M.AF"/>
    <n v="-0.67654578200000004"/>
    <n v="0.17153380100000001"/>
    <n v="0.13624246300000001"/>
    <n v="0.163459149"/>
    <n v="0.14848424499999999"/>
    <n v="0.16022054499999999"/>
    <n v="8.0107315999999998E-2"/>
    <n v="8.9772006000000001E-2"/>
    <n v="1.8303554E-2"/>
    <n v="8.8848620000000003E-3"/>
    <n v="1.3256014E-2"/>
    <n v="2.4286801E-2"/>
    <n v="2.6200258000000001E-2"/>
    <n v="1.7799526E-2"/>
    <n v="2.6107236999999998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37"/>
    <x v="32"/>
    <s v="W.AS"/>
    <n v="7.5096865999999998E-2"/>
    <n v="0.19722482199999999"/>
    <n v="9.9788628000000004E-2"/>
    <n v="0.12634779800000001"/>
    <n v="0.113001553"/>
    <n v="0.15423874900000001"/>
    <n v="6.8374457E-2"/>
    <n v="0.108441315"/>
    <n v="2.0726461000000002E-2"/>
    <n v="8.6793510000000001E-3"/>
    <n v="1.9064283000000001E-2"/>
    <n v="2.7674141999999999E-2"/>
    <n v="2.5184049E-2"/>
    <n v="2.0122764000000001E-2"/>
    <n v="2.3141264000000002E-2"/>
    <n v="3"/>
    <n v="3"/>
    <n v="2"/>
    <n v="2"/>
    <n v="3"/>
    <n v="3"/>
    <s v="C"/>
    <s v="C"/>
    <s v="B"/>
    <s v="B"/>
    <s v="B"/>
    <n v="3"/>
    <n v="3"/>
    <n v="2"/>
    <n v="2"/>
    <n v="2"/>
    <n v="2"/>
    <n v="3"/>
    <n v="0.6"/>
    <x v="1"/>
  </r>
  <r>
    <n v="39"/>
    <x v="33"/>
    <s v="M.AF"/>
    <n v="-0.20811360800000001"/>
    <n v="0.119072183"/>
    <n v="0.121165654"/>
    <n v="0.146059043"/>
    <n v="0.14276862600000001"/>
    <n v="0.128050473"/>
    <n v="0.10765490599999999"/>
    <n v="0.101132771"/>
    <n v="2.2904285999999999E-2"/>
    <n v="9.1753500000000005E-3"/>
    <n v="1.6930392999999998E-2"/>
    <n v="2.5011042000000001E-2"/>
    <n v="2.5868749E-2"/>
    <n v="2.0005135E-2"/>
    <n v="2.0978021999999999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51"/>
    <x v="34"/>
    <s v="M.AF"/>
    <n v="-0.189617074"/>
    <n v="0.189435716"/>
    <n v="0.131828784"/>
    <n v="0.15899943899999999"/>
    <n v="0.15578895200000001"/>
    <n v="0.14906407399999999"/>
    <n v="7.6751466000000004E-2"/>
    <n v="9.4744742000000007E-2"/>
    <n v="2.0824901E-2"/>
    <n v="9.0245289999999999E-3"/>
    <n v="1.8084843E-2"/>
    <n v="2.5095857999999999E-2"/>
    <n v="2.5379496000000001E-2"/>
    <n v="1.9620447999999999E-2"/>
    <n v="2.4005906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53"/>
    <x v="35"/>
    <s v="W.AF"/>
    <n v="-0.470587592"/>
    <n v="0.174078227"/>
    <n v="0.13822126000000001"/>
    <n v="0.162498273"/>
    <n v="0.13736473199999999"/>
    <n v="0.159780598"/>
    <n v="7.6149137000000006E-2"/>
    <n v="0.117369876"/>
    <n v="2.1388220999999999E-2"/>
    <n v="8.0458630000000003E-3"/>
    <n v="1.8975590000000001E-2"/>
    <n v="2.6773879E-2"/>
    <n v="2.6152959E-2"/>
    <n v="1.8953982000000001E-2"/>
    <n v="2.1856486000000001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57"/>
    <x v="36"/>
    <s v="W.AF"/>
    <n v="-0.81191702700000001"/>
    <n v="0.19502963800000001"/>
    <n v="0.13078747800000001"/>
    <n v="0.15449865400000001"/>
    <n v="0.140809411"/>
    <n v="0.17607451700000001"/>
    <n v="7.6439672E-2"/>
    <n v="9.2844762999999997E-2"/>
    <n v="2.1113317999999999E-2"/>
    <n v="8.6591370000000008E-3"/>
    <n v="1.4987614999999999E-2"/>
    <n v="2.4631910999999999E-2"/>
    <n v="2.7735927E-2"/>
    <n v="1.9473053000000001E-2"/>
    <n v="2.0315333000000001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65"/>
    <x v="37"/>
    <s v="SEA"/>
    <n v="-0.70695087999999995"/>
    <n v="0.177292739"/>
    <n v="0.119203027"/>
    <n v="0.13705450599999999"/>
    <n v="0.124119964"/>
    <n v="0.16468106199999999"/>
    <n v="7.1766004999999994E-2"/>
    <n v="0.117649225"/>
    <n v="2.2404899999999998E-2"/>
    <n v="9.9501829999999996E-3"/>
    <n v="2.0240800999999999E-2"/>
    <n v="2.4094813999999999E-2"/>
    <n v="2.5890580999999999E-2"/>
    <n v="1.6892165000000001E-2"/>
    <n v="2.1527601E-2"/>
    <n v="3"/>
    <n v="3"/>
    <n v="2"/>
    <n v="2"/>
    <n v="3"/>
    <n v="3"/>
    <s v="C"/>
    <s v="C"/>
    <s v="B"/>
    <s v="B"/>
    <s v="B"/>
    <n v="3"/>
    <n v="3"/>
    <n v="2"/>
    <n v="2"/>
    <n v="2"/>
    <n v="2"/>
    <n v="3"/>
    <n v="0.6"/>
    <x v="1"/>
  </r>
  <r>
    <n v="71"/>
    <x v="38"/>
    <s v="W.AF"/>
    <n v="7.4411703999999995E-2"/>
    <n v="0.141940705"/>
    <n v="0.132050837"/>
    <n v="0.16324844899999999"/>
    <n v="0.122471064"/>
    <n v="0.13910244099999999"/>
    <n v="6.7767245000000004E-2"/>
    <n v="9.4188375000000005E-2"/>
    <n v="1.8907759999999999E-2"/>
    <n v="6.9698980000000004E-3"/>
    <n v="1.5801214000000001E-2"/>
    <n v="2.6315229999999998E-2"/>
    <n v="2.2792725E-2"/>
    <n v="1.9852898000000001E-2"/>
    <n v="2.5587281999999999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72"/>
    <x v="39"/>
    <s v="CAR"/>
    <n v="-8.4644197000000004E-2"/>
    <n v="0.18227935200000001"/>
    <n v="0.14068576099999999"/>
    <n v="0.169295585"/>
    <n v="0.15407794699999999"/>
    <n v="0.15932453599999999"/>
    <n v="8.2481411000000004E-2"/>
    <n v="0.102701393"/>
    <n v="2.131709E-2"/>
    <n v="7.6587460000000001E-3"/>
    <n v="1.6043761E-2"/>
    <n v="2.8622880999999999E-2"/>
    <n v="2.6465994E-2"/>
    <n v="1.9863519E-2"/>
    <n v="2.3657419999999998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74"/>
    <x v="40"/>
    <s v="W.AS"/>
    <n v="-0.55372397399999995"/>
    <n v="0.19279188999999999"/>
    <n v="0.13401281600000001"/>
    <n v="0.15568738800000001"/>
    <n v="0.13697262800000001"/>
    <n v="0.16012284900000001"/>
    <n v="7.4211419000000001E-2"/>
    <n v="0.10357886199999999"/>
    <n v="2.1758112999999999E-2"/>
    <n v="7.575778E-3"/>
    <n v="1.8275624000000001E-2"/>
    <n v="2.4585097E-2"/>
    <n v="2.2391047000000001E-2"/>
    <n v="1.7799257999999998E-2"/>
    <n v="2.1165501999999999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75"/>
    <x v="41"/>
    <s v="E.AF"/>
    <n v="-0.34018369500000001"/>
    <n v="0.18310863099999999"/>
    <n v="0.13983797100000001"/>
    <n v="0.170551537"/>
    <n v="0.15570110200000001"/>
    <n v="0.171181262"/>
    <n v="9.2541611999999995E-2"/>
    <n v="8.9788426000000005E-2"/>
    <n v="2.0537532000000001E-2"/>
    <n v="7.7928349999999997E-3"/>
    <n v="1.4375740999999999E-2"/>
    <n v="3.0238065000000001E-2"/>
    <n v="2.7470023999999999E-2"/>
    <n v="2.1207067999999999E-2"/>
    <n v="2.3173182000000001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76"/>
    <x v="42"/>
    <s v="W.AS"/>
    <n v="-0.66318365800000001"/>
    <n v="0.22134606400000001"/>
    <n v="0.14585152900000001"/>
    <n v="0.168351947"/>
    <n v="0.154135824"/>
    <n v="0.170641195"/>
    <n v="7.8843163999999993E-2"/>
    <n v="9.5884870999999997E-2"/>
    <n v="2.0176639999999999E-2"/>
    <n v="8.1447210000000006E-3"/>
    <n v="1.5966003999999999E-2"/>
    <n v="3.0867465E-2"/>
    <n v="2.9273800999999999E-2"/>
    <n v="1.9086688000000001E-2"/>
    <n v="2.4922957999999999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77"/>
    <x v="43"/>
    <s v="SEA"/>
    <n v="-0.59761913700000002"/>
    <n v="0.193967108"/>
    <n v="0.12790681400000001"/>
    <n v="0.13934679799999999"/>
    <n v="0.13253752899999999"/>
    <n v="0.15809810999999999"/>
    <n v="7.6353643999999998E-2"/>
    <n v="0.111580402"/>
    <n v="2.2656056000000001E-2"/>
    <n v="8.8682110000000008E-3"/>
    <n v="1.5657338E-2"/>
    <n v="2.0993767999999999E-2"/>
    <n v="2.260937E-2"/>
    <n v="1.6602855999999999E-2"/>
    <n v="2.3350503000000002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81"/>
    <x v="44"/>
    <s v="N.AF"/>
    <n v="-1.0320154720000001"/>
    <n v="0.188501206"/>
    <n v="0.13517336499999999"/>
    <n v="0.148656861"/>
    <n v="0.12917464000000001"/>
    <n v="0.16656472899999999"/>
    <n v="7.6023693000000003E-2"/>
    <n v="0.10823767500000001"/>
    <n v="2.2064375000000001E-2"/>
    <n v="8.0066340000000003E-3"/>
    <n v="1.6774197000000001E-2"/>
    <n v="2.3509509000000001E-2"/>
    <n v="2.438015E-2"/>
    <n v="1.8369415E-2"/>
    <n v="2.2067222000000001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83"/>
    <x v="45"/>
    <s v="E.AF"/>
    <n v="-0.38624199599999998"/>
    <n v="0.16309918000000001"/>
    <n v="0.144753137"/>
    <n v="0.17503059600000001"/>
    <n v="0.14230156999999999"/>
    <n v="0.15788959599999999"/>
    <n v="8.6500383E-2"/>
    <n v="0.101011593"/>
    <n v="2.0476356000000001E-2"/>
    <n v="9.0528750000000002E-3"/>
    <n v="1.7711403000000001E-2"/>
    <n v="2.927631E-2"/>
    <n v="2.6719384999999998E-2"/>
    <n v="1.9555947000000001E-2"/>
    <n v="2.1864036999999999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85"/>
    <x v="46"/>
    <s v="SEA"/>
    <n v="-0.33778910600000001"/>
    <n v="0.19227470099999999"/>
    <n v="0.13701258899999999"/>
    <n v="0.15924010699999999"/>
    <n v="0.12719513099999999"/>
    <n v="0.15912949800000001"/>
    <n v="7.7231965E-2"/>
    <n v="0.113488954"/>
    <n v="2.4197357999999999E-2"/>
    <n v="7.8558010000000008E-3"/>
    <n v="1.8955205999999999E-2"/>
    <n v="2.7163248000000001E-2"/>
    <n v="2.6562901E-2"/>
    <n v="1.8844973000000001E-2"/>
    <n v="2.5194096999999999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87"/>
    <x v="47"/>
    <s v="W.AF"/>
    <n v="-0.77218576999999999"/>
    <n v="0.201058717"/>
    <n v="0.137123247"/>
    <n v="0.166175767"/>
    <n v="0.14846216400000001"/>
    <n v="0.16968571800000001"/>
    <n v="7.8444788000000001E-2"/>
    <n v="9.4933689000000002E-2"/>
    <n v="2.1928244999999999E-2"/>
    <n v="8.8018899999999997E-3"/>
    <n v="1.6306838000000001E-2"/>
    <n v="2.6900635999999999E-2"/>
    <n v="2.8089886000000001E-2"/>
    <n v="1.9390653000000001E-2"/>
    <n v="2.0933077000000001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89"/>
    <x v="48"/>
    <s v="W.AF"/>
    <n v="-0.68296243599999995"/>
    <n v="0.215829522"/>
    <n v="0.12766166400000001"/>
    <n v="0.15170246200000001"/>
    <n v="0.15247715100000001"/>
    <n v="0.17340056400000001"/>
    <n v="7.7565910000000002E-2"/>
    <n v="9.7626888999999994E-2"/>
    <n v="1.9898233000000001E-2"/>
    <n v="8.2056579999999994E-3"/>
    <n v="1.7009901000000001E-2"/>
    <n v="2.7894608000000001E-2"/>
    <n v="2.7810952E-2"/>
    <n v="2.0742488E-2"/>
    <n v="2.1180368000000001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90"/>
    <x v="49"/>
    <s v="E.AF"/>
    <n v="-0.22862566600000001"/>
    <n v="0.21788897199999999"/>
    <n v="0.133423915"/>
    <n v="0.16833667499999999"/>
    <n v="0.182604981"/>
    <n v="0.14926466799999999"/>
    <n v="7.8220429999999994E-2"/>
    <n v="0.10740235300000001"/>
    <n v="3.6360972999999998E-2"/>
    <n v="1.7424372E-2"/>
    <n v="1.0758909000000001E-2"/>
    <n v="3.2678332999999997E-2"/>
    <n v="2.8985324E-2"/>
    <n v="2.0992403999999999E-2"/>
    <n v="2.4924145000000002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93"/>
    <x v="50"/>
    <s v="N.AF"/>
    <n v="-0.52254230099999999"/>
    <n v="0.19796275399999999"/>
    <n v="0.13315426999999999"/>
    <n v="0.15087500700000001"/>
    <n v="0.14268824199999999"/>
    <n v="0.16127712899999999"/>
    <n v="7.0542653999999996E-2"/>
    <n v="0.100983637"/>
    <n v="2.0778431999999999E-2"/>
    <n v="7.2378260000000002E-3"/>
    <n v="1.7415472000000001E-2"/>
    <n v="2.7286431E-2"/>
    <n v="2.7177738E-2"/>
    <n v="1.9088193E-2"/>
    <n v="2.0064775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96"/>
    <x v="51"/>
    <s v="S.AS"/>
    <n v="-0.27540178599999998"/>
    <n v="0.17577272299999999"/>
    <n v="0.13249538"/>
    <n v="0.156110727"/>
    <n v="0.13737832699999999"/>
    <n v="0.15824802499999999"/>
    <n v="7.1822434000000004E-2"/>
    <n v="0.113081258"/>
    <n v="2.2204226000000001E-2"/>
    <n v="7.4753759999999997E-3"/>
    <n v="1.9368201000000002E-2"/>
    <n v="2.6300456E-2"/>
    <n v="2.8070399999999999E-2"/>
    <n v="1.8016021E-2"/>
    <n v="2.2713305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100"/>
    <x v="52"/>
    <s v="W.AF"/>
    <n v="-0.35530149300000002"/>
    <n v="0.19776447"/>
    <n v="0.13789799799999999"/>
    <n v="0.16463149999999999"/>
    <n v="0.13186494300000001"/>
    <n v="0.180657923"/>
    <n v="7.7621032000000006E-2"/>
    <n v="0.109306811"/>
    <n v="2.2000575000000001E-2"/>
    <n v="9.3725140000000002E-3"/>
    <n v="2.1555245000000001E-2"/>
    <n v="2.8830635E-2"/>
    <n v="2.8200559E-2"/>
    <n v="2.2756424000000001E-2"/>
    <n v="2.4878506000000002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101"/>
    <x v="53"/>
    <s v="W.AF"/>
    <n v="-0.52803509199999998"/>
    <n v="0.194254226"/>
    <n v="0.14188926700000001"/>
    <n v="0.16862039100000001"/>
    <n v="0.13728574499999999"/>
    <n v="0.16478807000000001"/>
    <n v="7.9623648000000005E-2"/>
    <n v="0.107872886"/>
    <n v="2.0979355000000002E-2"/>
    <n v="8.9873269999999998E-3"/>
    <n v="1.6178073000000001E-2"/>
    <n v="2.7068146000000001E-2"/>
    <n v="2.7936862999999999E-2"/>
    <n v="1.9716989000000001E-2"/>
    <n v="2.4318111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115"/>
    <x v="54"/>
    <s v="E.AF"/>
    <n v="-0.181303452"/>
    <n v="0.119871054"/>
    <n v="0.13646926200000001"/>
    <n v="0.17660752599999999"/>
    <n v="0.18229668700000001"/>
    <n v="0.12555087500000001"/>
    <n v="9.3914679000000001E-2"/>
    <n v="0.101124775"/>
    <n v="2.0728839999999998E-2"/>
    <n v="1.0727087999999999E-2"/>
    <n v="1.9145496000000001E-2"/>
    <n v="2.9319364000000001E-2"/>
    <n v="3.0721057999999999E-2"/>
    <n v="2.1133519E-2"/>
    <n v="2.4467091999999999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118"/>
    <x v="55"/>
    <s v="W.AF"/>
    <n v="-0.35898156199999998"/>
    <n v="0.20779608399999999"/>
    <n v="0.136798115"/>
    <n v="0.16806761100000001"/>
    <n v="0.15273371699999999"/>
    <n v="0.16542293"/>
    <n v="7.7008296000000004E-2"/>
    <n v="0.100103516"/>
    <n v="2.0211541E-2"/>
    <n v="9.351303E-3"/>
    <n v="1.8008587E-2"/>
    <n v="2.9430207999999999E-2"/>
    <n v="2.6781781000000001E-2"/>
    <n v="2.020009E-2"/>
    <n v="2.4035780999999999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120"/>
    <x v="56"/>
    <s v="W.AF"/>
    <n v="-0.35174531599999997"/>
    <n v="0.18327360500000001"/>
    <n v="0.13927481899999999"/>
    <n v="0.17187525400000001"/>
    <n v="0.15474296400000001"/>
    <n v="0.15939181499999999"/>
    <n v="8.0933577000000007E-2"/>
    <n v="0.103176166"/>
    <n v="2.1532935999999999E-2"/>
    <n v="8.7971190000000008E-3"/>
    <n v="1.7093651000000001E-2"/>
    <n v="2.6352846999999999E-2"/>
    <n v="2.5804336000000001E-2"/>
    <n v="2.1197774999999999E-2"/>
    <n v="2.3229269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121"/>
    <x v="57"/>
    <s v="SEA"/>
    <n v="-0.14086760500000001"/>
    <n v="0.204493749"/>
    <n v="0.13587565700000001"/>
    <n v="0.165802211"/>
    <n v="0.140209586"/>
    <n v="0.163401515"/>
    <n v="7.6581977999999995E-2"/>
    <n v="9.1900749000000004E-2"/>
    <n v="1.9022700999999999E-2"/>
    <n v="7.0680500000000002E-3"/>
    <n v="1.4271730999999999E-2"/>
    <n v="3.023702E-2"/>
    <n v="2.8439187000000001E-2"/>
    <n v="2.0130994999999999E-2"/>
    <n v="2.4807121000000001E-2"/>
    <n v="2"/>
    <n v="6"/>
    <n v="3"/>
    <n v="2"/>
    <n v="4"/>
    <n v="2"/>
    <s v="B"/>
    <s v="B"/>
    <s v="E"/>
    <s v="B"/>
    <s v="E"/>
    <n v="2"/>
    <n v="2"/>
    <n v="5"/>
    <n v="2"/>
    <n v="5"/>
    <n v="2"/>
    <n v="3"/>
    <n v="0.6"/>
    <x v="1"/>
  </r>
  <r>
    <n v="123"/>
    <x v="58"/>
    <s v="E.AF"/>
    <n v="-0.616206947"/>
    <n v="0.19072181899999999"/>
    <n v="0.122516443"/>
    <n v="0.13766189400000001"/>
    <n v="0.15282527900000001"/>
    <n v="0.17042478999999999"/>
    <n v="7.8126860000000006E-2"/>
    <n v="0.124201717"/>
    <n v="2.6533668999999999E-2"/>
    <n v="1.1176515999999999E-2"/>
    <n v="2.0457528999999999E-2"/>
    <n v="2.9596311E-2"/>
    <n v="3.1174818999999999E-2"/>
    <n v="2.6647477999999999E-2"/>
    <n v="2.2019332999999999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126"/>
    <x v="59"/>
    <s v="S.AS"/>
    <n v="-0.55276059799999999"/>
    <n v="0.18709938200000001"/>
    <n v="0.13328511700000001"/>
    <n v="0.153547762"/>
    <n v="0.131518318"/>
    <n v="0.16053711100000001"/>
    <n v="7.4701223999999997E-2"/>
    <n v="0.10490187400000001"/>
    <n v="2.1618179000000001E-2"/>
    <n v="8.1063590000000005E-3"/>
    <n v="1.7837256999999999E-2"/>
    <n v="2.5021324000000001E-2"/>
    <n v="2.6832687000000001E-2"/>
    <n v="1.9076959000000001E-2"/>
    <n v="2.3091978999999999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129"/>
    <x v="60"/>
    <s v="N.AF"/>
    <n v="-0.97995926700000002"/>
    <n v="0.19243812699999999"/>
    <n v="0.13293286400000001"/>
    <n v="0.15415715999999999"/>
    <n v="0.122559744"/>
    <n v="0.16505795600000001"/>
    <n v="7.2534717999999998E-2"/>
    <n v="0.10281114500000001"/>
    <n v="2.1621095999999999E-2"/>
    <n v="7.4381439999999998E-3"/>
    <n v="1.8673023E-2"/>
    <n v="2.5725478999999999E-2"/>
    <n v="2.5627951999999999E-2"/>
    <n v="1.9004097000000001E-2"/>
    <n v="2.0790250999999999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134"/>
    <x v="61"/>
    <s v="E.AF"/>
    <n v="-0.73647396700000001"/>
    <n v="0.195708151"/>
    <n v="0.13693195499999999"/>
    <n v="0.164396124"/>
    <n v="0.14578739099999999"/>
    <n v="0.175697723"/>
    <n v="7.9492110000000005E-2"/>
    <n v="9.5994345999999994E-2"/>
    <n v="2.0270303999999999E-2"/>
    <n v="7.60906E-3"/>
    <n v="1.6245102000000001E-2"/>
    <n v="2.8932294000000001E-2"/>
    <n v="2.9058865E-2"/>
    <n v="2.0714788000000001E-2"/>
    <n v="2.3791911999999998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136"/>
    <x v="62"/>
    <s v="W.AF"/>
    <n v="-0.300097049"/>
    <n v="0.184793863"/>
    <n v="0.13907394300000001"/>
    <n v="0.16751822899999999"/>
    <n v="0.14085388300000001"/>
    <n v="0.16146897499999999"/>
    <n v="7.8385603999999998E-2"/>
    <n v="0.107100606"/>
    <n v="2.0395251E-2"/>
    <n v="9.0255950000000008E-3"/>
    <n v="1.7897461999999999E-2"/>
    <n v="2.8409976E-2"/>
    <n v="2.7365305999999999E-2"/>
    <n v="1.9750403999999999E-2"/>
    <n v="2.5218556999999999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137"/>
    <x v="63"/>
    <s v="CAR"/>
    <n v="-0.19933388099999999"/>
    <n v="0.19391836600000001"/>
    <n v="0.141165759"/>
    <n v="0.17114098999999999"/>
    <n v="0.151239598"/>
    <n v="0.163851474"/>
    <n v="8.1131455000000005E-2"/>
    <n v="0.11086636699999999"/>
    <n v="2.0572548E-2"/>
    <n v="8.4213670000000008E-3"/>
    <n v="1.9999800000000002E-2"/>
    <n v="3.0091781000000001E-2"/>
    <n v="2.8924879000000001E-2"/>
    <n v="2.2426563E-2"/>
    <n v="2.4232690000000001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138"/>
    <x v="64"/>
    <s v="N.AF"/>
    <n v="-0.51956192400000001"/>
    <n v="0.195124609"/>
    <n v="0.13464385500000001"/>
    <n v="0.15488524300000001"/>
    <n v="0.14455578399999999"/>
    <n v="0.16747589099999999"/>
    <n v="7.73007E-2"/>
    <n v="0.11412315100000001"/>
    <n v="2.2448354E-2"/>
    <n v="8.4323709999999993E-3"/>
    <n v="2.0277415999999999E-2"/>
    <n v="2.6750667999999998E-2"/>
    <n v="2.7344627999999999E-2"/>
    <n v="1.8454833E-2"/>
    <n v="2.5058202000000002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140"/>
    <x v="65"/>
    <s v="E.AF"/>
    <n v="-0.63125635899999999"/>
    <n v="0.182906966"/>
    <n v="0.135353627"/>
    <n v="0.167273327"/>
    <n v="0.14592089999999999"/>
    <n v="0.16240105799999999"/>
    <n v="8.4934841999999997E-2"/>
    <n v="9.8459031000000002E-2"/>
    <n v="1.9347758999999999E-2"/>
    <n v="7.1371769999999998E-3"/>
    <n v="1.4186483E-2"/>
    <n v="2.6900248000000002E-2"/>
    <n v="2.756757E-2"/>
    <n v="2.0639609999999999E-2"/>
    <n v="2.2010611999999999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150"/>
    <x v="66"/>
    <s v="E.AF"/>
    <n v="-0.56831325799999999"/>
    <n v="0.208598963"/>
    <n v="0.13788647200000001"/>
    <n v="0.169286518"/>
    <n v="0.15805882900000001"/>
    <n v="0.16995358599999999"/>
    <n v="8.2461419999999994E-2"/>
    <n v="9.3649887000000001E-2"/>
    <n v="2.0158853000000001E-2"/>
    <n v="7.7038289999999997E-3"/>
    <n v="1.4490780999999999E-2"/>
    <n v="3.1159826000000002E-2"/>
    <n v="2.9009523999999998E-2"/>
    <n v="2.1739582E-2"/>
    <n v="2.4090629999999998E-2"/>
    <n v="2"/>
    <n v="6"/>
    <n v="2"/>
    <n v="2"/>
    <n v="3"/>
    <n v="2"/>
    <s v="B"/>
    <s v="B"/>
    <s v="B"/>
    <s v="B"/>
    <s v="B"/>
    <n v="2"/>
    <n v="2"/>
    <n v="2"/>
    <n v="2"/>
    <n v="2"/>
    <n v="2"/>
    <n v="5"/>
    <n v="1"/>
    <x v="1"/>
  </r>
  <r>
    <n v="1"/>
    <x v="67"/>
    <s v="S.AS"/>
    <n v="-0.76254757500000003"/>
    <n v="0.161614755"/>
    <n v="0.109829342"/>
    <n v="0.130275047"/>
    <n v="0.13011800100000001"/>
    <n v="0.16116876599999999"/>
    <n v="6.7731732000000003E-2"/>
    <n v="0.107195739"/>
    <n v="2.3578664999999999E-2"/>
    <n v="1.2195295E-2"/>
    <n v="1.7561790000000001E-2"/>
    <n v="1.5639330999999999E-2"/>
    <n v="2.1934733000000001E-2"/>
    <n v="1.4087855E-2"/>
    <n v="1.7776324E-2"/>
    <n v="3"/>
    <n v="3"/>
    <n v="4"/>
    <n v="1"/>
    <n v="2"/>
    <n v="3"/>
    <s v="C"/>
    <s v="C"/>
    <s v="C"/>
    <s v="C"/>
    <s v="C"/>
    <n v="3"/>
    <n v="3"/>
    <n v="3"/>
    <n v="3"/>
    <n v="3"/>
    <n v="3"/>
    <n v="5"/>
    <n v="1"/>
    <x v="2"/>
  </r>
  <r>
    <n v="6"/>
    <x v="68"/>
    <s v="S.AM"/>
    <n v="0.45586241300000002"/>
    <n v="0.14245548499999999"/>
    <n v="7.8273403000000005E-2"/>
    <n v="0.104782575"/>
    <n v="0.11051578500000001"/>
    <n v="0.13005873300000001"/>
    <n v="6.4477982000000003E-2"/>
    <n v="0.110563403"/>
    <n v="1.6856867000000001E-2"/>
    <n v="9.7725639999999992E-3"/>
    <n v="1.5282759E-2"/>
    <n v="2.2286360000000002E-2"/>
    <n v="2.1475059000000001E-2"/>
    <n v="1.6086666999999999E-2"/>
    <n v="2.0634017000000001E-2"/>
    <n v="6"/>
    <n v="3"/>
    <n v="4"/>
    <n v="1"/>
    <n v="2"/>
    <e v="#N/A"/>
    <s v="D.x"/>
    <s v="C"/>
    <s v="C"/>
    <s v="C"/>
    <s v="C"/>
    <n v="7"/>
    <n v="3"/>
    <n v="3"/>
    <n v="3"/>
    <n v="3"/>
    <n v="3"/>
    <n v="4"/>
    <n v="0.8"/>
    <x v="2"/>
  </r>
  <r>
    <n v="18"/>
    <x v="69"/>
    <s v="S.AM"/>
    <n v="0.222773744"/>
    <n v="0.14154958100000001"/>
    <n v="0.108485106"/>
    <n v="0.12812880800000001"/>
    <n v="0.12021947600000001"/>
    <n v="0.130088391"/>
    <n v="7.0185567000000004E-2"/>
    <n v="0.11669916299999999"/>
    <n v="1.548366E-2"/>
    <n v="9.299636E-3"/>
    <n v="1.7851463000000001E-2"/>
    <n v="2.1658091000000001E-2"/>
    <n v="2.3493917999999999E-2"/>
    <n v="1.6721922E-2"/>
    <n v="2.3049350999999999E-2"/>
    <n v="6"/>
    <n v="3"/>
    <n v="4"/>
    <n v="1"/>
    <n v="2"/>
    <e v="#N/A"/>
    <s v="D.x"/>
    <s v="C"/>
    <s v="C"/>
    <s v="C"/>
    <s v="C"/>
    <n v="7"/>
    <n v="3"/>
    <n v="3"/>
    <n v="3"/>
    <n v="3"/>
    <n v="3"/>
    <n v="4"/>
    <n v="0.8"/>
    <x v="2"/>
  </r>
  <r>
    <n v="20"/>
    <x v="70"/>
    <s v="S.AM"/>
    <n v="0.37435884899999999"/>
    <n v="0.157129986"/>
    <n v="9.1343256999999997E-2"/>
    <n v="0.109808909"/>
    <n v="0.122499072"/>
    <n v="0.132473062"/>
    <n v="6.5444536999999997E-2"/>
    <n v="0.115170775"/>
    <n v="1.8161450999999999E-2"/>
    <n v="9.2593090000000003E-3"/>
    <n v="1.6131903E-2"/>
    <n v="2.2167438000000001E-2"/>
    <n v="2.2855640999999999E-2"/>
    <n v="1.3986109E-2"/>
    <n v="2.2337953000000001E-2"/>
    <n v="6"/>
    <n v="3"/>
    <n v="4"/>
    <n v="1"/>
    <n v="2"/>
    <e v="#N/A"/>
    <s v="D.x"/>
    <s v="C"/>
    <s v="C"/>
    <s v="C"/>
    <s v="C"/>
    <n v="7"/>
    <n v="3"/>
    <n v="3"/>
    <n v="3"/>
    <n v="3"/>
    <n v="3"/>
    <n v="4"/>
    <n v="0.8"/>
    <x v="2"/>
  </r>
  <r>
    <n v="30"/>
    <x v="71"/>
    <s v="S.AM"/>
    <n v="0.347285169"/>
    <n v="0.14575179699999999"/>
    <n v="0.10154463599999999"/>
    <n v="0.12460934999999999"/>
    <n v="0.120865098"/>
    <n v="0.12609055499999999"/>
    <n v="6.4687487000000002E-2"/>
    <n v="0.11659098699999999"/>
    <n v="1.5800998E-2"/>
    <n v="8.929467E-3"/>
    <n v="1.6119946999999999E-2"/>
    <n v="2.1015465000000001E-2"/>
    <n v="2.1307725E-2"/>
    <n v="1.5261576000000001E-2"/>
    <n v="2.1827399000000001E-2"/>
    <n v="6"/>
    <n v="3"/>
    <n v="4"/>
    <n v="1"/>
    <n v="2"/>
    <e v="#N/A"/>
    <s v="D.x"/>
    <s v="C"/>
    <s v="C"/>
    <s v="C"/>
    <s v="C"/>
    <n v="7"/>
    <n v="3"/>
    <n v="3"/>
    <n v="3"/>
    <n v="3"/>
    <n v="3"/>
    <n v="4"/>
    <n v="0.8"/>
    <x v="2"/>
  </r>
  <r>
    <n v="32"/>
    <x v="72"/>
    <s v="S.AM"/>
    <n v="0.31205490699999999"/>
    <n v="0.14201645500000001"/>
    <n v="0.100672134"/>
    <n v="0.12537116600000001"/>
    <n v="0.120430948"/>
    <n v="0.122382988"/>
    <n v="6.5011259000000002E-2"/>
    <n v="0.114568875"/>
    <n v="1.7040737E-2"/>
    <n v="1.0200732000000001E-2"/>
    <n v="1.6100045E-2"/>
    <n v="2.1557587999999999E-2"/>
    <n v="2.3068602000000001E-2"/>
    <n v="1.6558139999999999E-2"/>
    <n v="2.2633759E-2"/>
    <n v="6"/>
    <n v="3"/>
    <n v="4"/>
    <n v="1"/>
    <n v="2"/>
    <e v="#N/A"/>
    <s v="D.x"/>
    <s v="C"/>
    <s v="C"/>
    <s v="C"/>
    <s v="C"/>
    <n v="7"/>
    <n v="3"/>
    <n v="3"/>
    <n v="3"/>
    <n v="3"/>
    <n v="3"/>
    <n v="4"/>
    <n v="0.8"/>
    <x v="2"/>
  </r>
  <r>
    <n v="35"/>
    <x v="73"/>
    <s v="C.AM"/>
    <n v="0.49878783100000001"/>
    <n v="9.8158578999999996E-2"/>
    <n v="0.106079438"/>
    <n v="0.13007933899999999"/>
    <n v="0.12610655000000001"/>
    <n v="0.114407129"/>
    <n v="6.3903452999999999E-2"/>
    <n v="0.11856617699999999"/>
    <n v="1.8243283999999999E-2"/>
    <n v="7.1187150000000003E-3"/>
    <n v="1.7397593999999999E-2"/>
    <n v="2.2210356000000001E-2"/>
    <n v="2.3110964000000001E-2"/>
    <n v="1.6278562999999999E-2"/>
    <n v="2.3181772999999999E-2"/>
    <n v="6"/>
    <n v="3"/>
    <n v="4"/>
    <n v="1"/>
    <n v="2"/>
    <e v="#N/A"/>
    <s v="D.x"/>
    <s v="C"/>
    <s v="C"/>
    <s v="C"/>
    <s v="C"/>
    <n v="7"/>
    <n v="3"/>
    <n v="3"/>
    <n v="3"/>
    <n v="3"/>
    <n v="3"/>
    <n v="4"/>
    <n v="0.8"/>
    <x v="2"/>
  </r>
  <r>
    <n v="36"/>
    <x v="74"/>
    <s v="CAR"/>
    <n v="-1.0766847450000001"/>
    <n v="0.16312179199999999"/>
    <n v="8.5336913E-2"/>
    <n v="9.4577143000000002E-2"/>
    <n v="0.10946470799999999"/>
    <n v="0.16051697100000001"/>
    <n v="6.2873350999999994E-2"/>
    <n v="8.6762735999999993E-2"/>
    <n v="1.8850764999999998E-2"/>
    <n v="8.1899269999999996E-3"/>
    <n v="1.1195172E-2"/>
    <n v="1.5759720000000001E-2"/>
    <n v="2.1893586999999999E-2"/>
    <n v="6.4639069999999996E-3"/>
    <n v="1.3017129000000001E-2"/>
    <n v="6"/>
    <n v="4"/>
    <n v="4"/>
    <n v="1"/>
    <n v="2"/>
    <n v="4"/>
    <s v="D.x"/>
    <s v="D"/>
    <s v="C"/>
    <s v="C"/>
    <s v="C"/>
    <n v="7"/>
    <n v="4"/>
    <n v="3"/>
    <n v="3"/>
    <n v="3"/>
    <n v="3"/>
    <n v="3"/>
    <n v="0.6"/>
    <x v="2"/>
  </r>
  <r>
    <n v="42"/>
    <x v="75"/>
    <s v="CAR"/>
    <n v="0.51377451399999996"/>
    <n v="9.3257899000000005E-2"/>
    <n v="0.10987126999999999"/>
    <n v="0.13524536600000001"/>
    <n v="0.121395158"/>
    <n v="0.106288569"/>
    <n v="6.9067093999999996E-2"/>
    <n v="0.11592454200000001"/>
    <n v="1.6398612999999999E-2"/>
    <n v="8.649571E-3"/>
    <n v="1.5841884000000001E-2"/>
    <n v="1.9402714000000001E-2"/>
    <n v="2.627676E-2"/>
    <n v="1.641987E-2"/>
    <n v="2.1683300999999999E-2"/>
    <n v="6"/>
    <n v="3"/>
    <n v="4"/>
    <n v="1"/>
    <n v="2"/>
    <e v="#N/A"/>
    <s v="D.x"/>
    <s v="C"/>
    <s v="C"/>
    <s v="C"/>
    <s v="C"/>
    <n v="7"/>
    <n v="3"/>
    <n v="3"/>
    <n v="3"/>
    <n v="3"/>
    <n v="3"/>
    <n v="4"/>
    <n v="0.8"/>
    <x v="2"/>
  </r>
  <r>
    <n v="43"/>
    <x v="76"/>
    <s v="S.AM"/>
    <n v="9.2295350999999998E-2"/>
    <n v="0.14809892"/>
    <n v="0.10540261300000001"/>
    <n v="0.12626890399999999"/>
    <n v="0.13554533299999999"/>
    <n v="0.14843102899999999"/>
    <n v="6.8846969999999993E-2"/>
    <n v="0.122376736"/>
    <n v="1.9115799999999999E-2"/>
    <n v="9.2088989999999996E-3"/>
    <n v="1.8252412999999999E-2"/>
    <n v="1.9829343999999999E-2"/>
    <n v="2.531957E-2"/>
    <n v="1.6821662000000001E-2"/>
    <n v="2.1652431999999999E-2"/>
    <n v="3"/>
    <n v="3"/>
    <n v="4"/>
    <n v="1"/>
    <n v="2"/>
    <n v="3"/>
    <s v="C"/>
    <s v="C"/>
    <s v="C"/>
    <s v="C"/>
    <s v="C"/>
    <n v="3"/>
    <n v="3"/>
    <n v="3"/>
    <n v="3"/>
    <n v="3"/>
    <n v="3"/>
    <n v="5"/>
    <n v="1"/>
    <x v="2"/>
  </r>
  <r>
    <n v="44"/>
    <x v="77"/>
    <s v="N.AF"/>
    <n v="-0.73285979199999995"/>
    <n v="0.164200603"/>
    <n v="0.11022807900000001"/>
    <n v="0.122278912"/>
    <n v="0.120907219"/>
    <n v="0.16841545499999999"/>
    <n v="6.4330638999999995E-2"/>
    <n v="0.113413457"/>
    <n v="2.0244076E-2"/>
    <n v="1.2057602000000001E-2"/>
    <n v="1.8218279E-2"/>
    <n v="2.2195328E-2"/>
    <n v="2.5248902E-2"/>
    <n v="1.5481593E-2"/>
    <n v="1.8769773E-2"/>
    <n v="3"/>
    <n v="3"/>
    <n v="4"/>
    <n v="1"/>
    <n v="2"/>
    <n v="3"/>
    <s v="C"/>
    <s v="C"/>
    <s v="C"/>
    <s v="C"/>
    <s v="C"/>
    <n v="3"/>
    <n v="3"/>
    <n v="3"/>
    <n v="3"/>
    <n v="3"/>
    <n v="3"/>
    <n v="5"/>
    <n v="1"/>
    <x v="2"/>
  </r>
  <r>
    <n v="45"/>
    <x v="78"/>
    <s v="C.AM"/>
    <n v="0.40148488500000001"/>
    <n v="0.12688279"/>
    <n v="0.107887129"/>
    <n v="0.12760031699999999"/>
    <n v="0.13782608900000001"/>
    <n v="0.12919971499999999"/>
    <n v="6.2532036999999999E-2"/>
    <n v="0.107707948"/>
    <n v="1.4535177E-2"/>
    <n v="8.9179629999999992E-3"/>
    <n v="1.582896E-2"/>
    <n v="1.8711063999999999E-2"/>
    <n v="2.2850934999999999E-2"/>
    <n v="1.5566138E-2"/>
    <n v="2.1570137999999999E-2"/>
    <n v="6"/>
    <n v="3"/>
    <n v="4"/>
    <n v="1"/>
    <n v="2"/>
    <e v="#N/A"/>
    <s v="D.x"/>
    <s v="C"/>
    <s v="C"/>
    <s v="C"/>
    <s v="C"/>
    <n v="7"/>
    <n v="3"/>
    <n v="3"/>
    <n v="3"/>
    <n v="3"/>
    <n v="3"/>
    <n v="4"/>
    <n v="0.8"/>
    <x v="2"/>
  </r>
  <r>
    <n v="47"/>
    <x v="79"/>
    <s v="E.AF"/>
    <n v="-0.34552156299999998"/>
    <n v="0.15791550800000001"/>
    <n v="0.10747772899999999"/>
    <n v="0.125637529"/>
    <n v="0.125061058"/>
    <n v="0.162172659"/>
    <n v="6.9579746999999997E-2"/>
    <n v="0.109870617"/>
    <n v="2.0671707000000001E-2"/>
    <n v="9.0286470000000008E-3"/>
    <n v="1.7973245999999998E-2"/>
    <n v="2.0819444999999999E-2"/>
    <n v="2.1758818999999999E-2"/>
    <n v="1.5683387999999999E-2"/>
    <n v="1.9414585000000002E-2"/>
    <n v="3"/>
    <n v="3"/>
    <n v="4"/>
    <n v="1"/>
    <n v="2"/>
    <n v="3"/>
    <s v="C"/>
    <s v="C"/>
    <s v="C"/>
    <s v="C"/>
    <s v="C"/>
    <n v="3"/>
    <n v="3"/>
    <n v="3"/>
    <n v="3"/>
    <n v="3"/>
    <n v="3"/>
    <n v="5"/>
    <n v="1"/>
    <x v="2"/>
  </r>
  <r>
    <n v="56"/>
    <x v="80"/>
    <s v="C.AM"/>
    <n v="0.312266977"/>
    <n v="0.107933881"/>
    <n v="0.108628131"/>
    <n v="0.13369419799999999"/>
    <n v="0.11536883000000001"/>
    <n v="0.121048458"/>
    <n v="6.1866602999999999E-2"/>
    <n v="0.11608173200000001"/>
    <n v="1.6686665999999999E-2"/>
    <n v="9.5716159999999998E-3"/>
    <n v="1.8193655999999999E-2"/>
    <n v="2.1872867000000001E-2"/>
    <n v="2.1397772999999998E-2"/>
    <n v="1.7944285000000001E-2"/>
    <n v="2.3272495000000001E-2"/>
    <n v="6"/>
    <n v="3"/>
    <n v="4"/>
    <n v="1"/>
    <n v="2"/>
    <e v="#N/A"/>
    <s v="D.x"/>
    <s v="C"/>
    <s v="C"/>
    <s v="C"/>
    <s v="C"/>
    <n v="7"/>
    <n v="3"/>
    <n v="3"/>
    <n v="3"/>
    <n v="3"/>
    <n v="3"/>
    <n v="4"/>
    <n v="0.8"/>
    <x v="2"/>
  </r>
  <r>
    <n v="60"/>
    <x v="81"/>
    <s v="CAR"/>
    <n v="0.17894283599999999"/>
    <n v="0.128315652"/>
    <n v="0.105019947"/>
    <n v="0.13166752900000001"/>
    <n v="0.136758294"/>
    <n v="0.14172544000000001"/>
    <n v="7.0661920000000003E-2"/>
    <n v="0.116328274"/>
    <n v="2.3688583999999999E-2"/>
    <n v="1.0961502E-2"/>
    <n v="1.7069792E-2"/>
    <n v="1.7626416999999998E-2"/>
    <n v="2.2050344E-2"/>
    <n v="1.5776393E-2"/>
    <n v="2.0224013999999998E-2"/>
    <n v="3"/>
    <n v="3"/>
    <n v="4"/>
    <n v="1"/>
    <n v="2"/>
    <n v="3"/>
    <s v="C"/>
    <s v="C"/>
    <s v="C"/>
    <s v="C"/>
    <s v="C"/>
    <n v="3"/>
    <n v="3"/>
    <n v="3"/>
    <n v="3"/>
    <n v="3"/>
    <n v="3"/>
    <n v="5"/>
    <n v="1"/>
    <x v="2"/>
  </r>
  <r>
    <n v="61"/>
    <x v="82"/>
    <s v="C.AM"/>
    <n v="0.44538025599999997"/>
    <n v="0.118023794"/>
    <n v="0.10379666799999999"/>
    <n v="0.13116928"/>
    <n v="0.12870413999999999"/>
    <n v="0.10721168"/>
    <n v="6.5344966000000004E-2"/>
    <n v="0.109616502"/>
    <n v="1.4957405999999999E-2"/>
    <n v="9.9880090000000008E-3"/>
    <n v="1.4924933E-2"/>
    <n v="1.9229962999999999E-2"/>
    <n v="2.4078097999999999E-2"/>
    <n v="1.5478014E-2"/>
    <n v="2.2436785000000001E-2"/>
    <n v="6"/>
    <n v="3"/>
    <n v="4"/>
    <n v="1"/>
    <n v="2"/>
    <e v="#N/A"/>
    <s v="D.x"/>
    <s v="C"/>
    <s v="C"/>
    <s v="C"/>
    <s v="C"/>
    <n v="7"/>
    <n v="3"/>
    <n v="3"/>
    <n v="3"/>
    <n v="3"/>
    <n v="3"/>
    <n v="4"/>
    <n v="0.8"/>
    <x v="2"/>
  </r>
  <r>
    <n v="64"/>
    <x v="83"/>
    <s v="S.AS"/>
    <n v="-0.51936622399999999"/>
    <n v="0.164022311"/>
    <n v="6.5892536000000002E-2"/>
    <n v="7.7071925999999999E-2"/>
    <n v="0.109910891"/>
    <n v="0.16115969199999999"/>
    <n v="6.3566368999999998E-2"/>
    <n v="0.105250793"/>
    <n v="1.9839569000000001E-2"/>
    <n v="7.0379910000000004E-3"/>
    <n v="1.8538624E-2"/>
    <n v="2.2167506999999999E-2"/>
    <n v="2.1393894E-2"/>
    <n v="1.6677724000000001E-2"/>
    <n v="1.9445193999999999E-2"/>
    <n v="3"/>
    <n v="3"/>
    <n v="4"/>
    <n v="1"/>
    <n v="2"/>
    <n v="3"/>
    <s v="C"/>
    <s v="C"/>
    <s v="C"/>
    <s v="C"/>
    <s v="C"/>
    <n v="3"/>
    <n v="3"/>
    <n v="3"/>
    <n v="3"/>
    <n v="3"/>
    <n v="3"/>
    <n v="5"/>
    <n v="1"/>
    <x v="2"/>
  </r>
  <r>
    <n v="66"/>
    <x v="84"/>
    <s v="S.AS"/>
    <n v="-0.53860635999999995"/>
    <n v="0.16135026199999999"/>
    <n v="0.11438369299999999"/>
    <n v="0.12329390599999999"/>
    <n v="0.116454658"/>
    <n v="0.171436796"/>
    <n v="6.8078320999999997E-2"/>
    <n v="0.13644023599999999"/>
    <n v="1.9452071000000001E-2"/>
    <n v="1.1642065E-2"/>
    <n v="1.8734600000000001E-2"/>
    <n v="2.0556171000000002E-2"/>
    <n v="2.4627066E-2"/>
    <n v="1.6746991999999999E-2"/>
    <n v="2.4441655999999999E-2"/>
    <n v="3"/>
    <n v="3"/>
    <n v="4"/>
    <n v="1"/>
    <n v="2"/>
    <n v="3"/>
    <s v="C"/>
    <s v="C"/>
    <s v="C"/>
    <s v="C"/>
    <s v="C"/>
    <n v="3"/>
    <n v="3"/>
    <n v="3"/>
    <n v="3"/>
    <n v="3"/>
    <n v="3"/>
    <n v="5"/>
    <n v="1"/>
    <x v="2"/>
  </r>
  <r>
    <n v="67"/>
    <x v="85"/>
    <s v="W.AS"/>
    <n v="-0.79906115"/>
    <n v="0.13544804299999999"/>
    <n v="0.10654989400000001"/>
    <n v="0.117135422"/>
    <n v="0.12737214699999999"/>
    <n v="0.17829763200000001"/>
    <n v="6.6900422000000001E-2"/>
    <n v="0.117614263"/>
    <n v="2.6519688999999999E-2"/>
    <n v="1.2598155999999999E-2"/>
    <n v="1.8633482E-2"/>
    <n v="1.7764130999999999E-2"/>
    <n v="2.5790303000000001E-2"/>
    <n v="1.4985775999999999E-2"/>
    <n v="1.7784947999999998E-2"/>
    <n v="3"/>
    <n v="3"/>
    <n v="4"/>
    <n v="1"/>
    <n v="2"/>
    <n v="3"/>
    <s v="C"/>
    <s v="C"/>
    <s v="C"/>
    <s v="C"/>
    <s v="C"/>
    <n v="3"/>
    <n v="3"/>
    <n v="3"/>
    <n v="3"/>
    <n v="3"/>
    <n v="3"/>
    <n v="5"/>
    <n v="1"/>
    <x v="2"/>
  </r>
  <r>
    <n v="78"/>
    <x v="86"/>
    <s v="W.AS"/>
    <n v="-0.43558633299999999"/>
    <n v="0.17247666"/>
    <n v="0.11254488"/>
    <n v="0.128925874"/>
    <n v="0.12589435600000001"/>
    <n v="0.170550225"/>
    <n v="6.5612386999999994E-2"/>
    <n v="0.12035918"/>
    <n v="1.9720494000000002E-2"/>
    <n v="1.0560567999999999E-2"/>
    <n v="1.8952587999999999E-2"/>
    <n v="2.1568361000000001E-2"/>
    <n v="2.4589934000000001E-2"/>
    <n v="1.5472402999999999E-2"/>
    <n v="2.0312229000000001E-2"/>
    <n v="3"/>
    <n v="3"/>
    <n v="4"/>
    <n v="1"/>
    <n v="2"/>
    <n v="3"/>
    <s v="C"/>
    <s v="C"/>
    <s v="C"/>
    <s v="C"/>
    <s v="C"/>
    <n v="3"/>
    <n v="3"/>
    <n v="3"/>
    <n v="3"/>
    <n v="3"/>
    <n v="3"/>
    <n v="5"/>
    <n v="1"/>
    <x v="2"/>
  </r>
  <r>
    <n v="80"/>
    <x v="87"/>
    <s v="W.AF"/>
    <n v="0.11954364000000001"/>
    <n v="0.103016528"/>
    <n v="0.123128531"/>
    <n v="0.12606859300000001"/>
    <n v="0.113927635"/>
    <n v="0.14370987399999999"/>
    <n v="6.6942034999999997E-2"/>
    <n v="0.13661456"/>
    <n v="2.2142192000000002E-2"/>
    <n v="1.4372031E-2"/>
    <n v="1.9016999999999999E-2"/>
    <n v="2.1298814999999999E-2"/>
    <n v="2.4523645E-2"/>
    <n v="1.7954723999999998E-2"/>
    <n v="2.1435181000000001E-2"/>
    <n v="3"/>
    <n v="3"/>
    <n v="4"/>
    <n v="1"/>
    <n v="2"/>
    <n v="3"/>
    <s v="C"/>
    <s v="C"/>
    <s v="C"/>
    <s v="C"/>
    <s v="C"/>
    <n v="3"/>
    <n v="3"/>
    <n v="3"/>
    <n v="3"/>
    <n v="3"/>
    <n v="3"/>
    <n v="5"/>
    <n v="1"/>
    <x v="2"/>
  </r>
  <r>
    <n v="91"/>
    <x v="88"/>
    <s v="C.AM"/>
    <n v="7.9321119999999998E-3"/>
    <n v="0.157560643"/>
    <n v="0.11076900100000001"/>
    <n v="0.12923109599999999"/>
    <n v="0.136875357"/>
    <n v="0.15820685900000001"/>
    <n v="6.6948856000000001E-2"/>
    <n v="0.120117163"/>
    <n v="1.9182593000000001E-2"/>
    <n v="1.1076935E-2"/>
    <n v="1.9552561999999999E-2"/>
    <n v="2.2416937000000001E-2"/>
    <n v="2.4800564000000001E-2"/>
    <n v="1.6803933E-2"/>
    <n v="2.1843642999999999E-2"/>
    <n v="3"/>
    <n v="3"/>
    <n v="4"/>
    <n v="1"/>
    <n v="2"/>
    <n v="3"/>
    <s v="C"/>
    <s v="C"/>
    <s v="C"/>
    <s v="C"/>
    <s v="C"/>
    <n v="3"/>
    <n v="3"/>
    <n v="3"/>
    <n v="3"/>
    <n v="3"/>
    <n v="3"/>
    <n v="5"/>
    <n v="1"/>
    <x v="2"/>
  </r>
  <r>
    <n v="95"/>
    <x v="89"/>
    <s v="SEA"/>
    <n v="-0.54074332899999999"/>
    <n v="0.166827962"/>
    <n v="9.6100471000000007E-2"/>
    <n v="0.10987290299999999"/>
    <n v="0.12136812499999999"/>
    <n v="0.160309009"/>
    <n v="6.6669541999999998E-2"/>
    <n v="0.11238730500000001"/>
    <n v="2.2434829999999999E-2"/>
    <n v="1.0640963E-2"/>
    <n v="1.8228745000000001E-2"/>
    <n v="2.3551438000000001E-2"/>
    <n v="2.5744686999999999E-2"/>
    <n v="1.6768984000000001E-2"/>
    <n v="1.8505595E-2"/>
    <n v="3"/>
    <n v="3"/>
    <n v="4"/>
    <n v="1"/>
    <n v="2"/>
    <n v="3"/>
    <s v="C"/>
    <s v="C"/>
    <s v="C"/>
    <s v="C"/>
    <s v="C"/>
    <n v="3"/>
    <n v="3"/>
    <n v="3"/>
    <n v="3"/>
    <n v="3"/>
    <n v="3"/>
    <n v="5"/>
    <n v="1"/>
    <x v="2"/>
  </r>
  <r>
    <n v="99"/>
    <x v="90"/>
    <s v="C.AM"/>
    <n v="0.35326238799999998"/>
    <n v="0.12719045400000001"/>
    <n v="0.105802576"/>
    <n v="0.12559003899999999"/>
    <n v="0.117381216"/>
    <n v="9.4724463999999994E-2"/>
    <n v="6.1127194000000003E-2"/>
    <n v="0.107980985"/>
    <n v="1.1595304000000001E-2"/>
    <n v="8.4146280000000004E-3"/>
    <n v="1.354143E-2"/>
    <n v="1.8918086000000001E-2"/>
    <n v="2.0766506000000001E-2"/>
    <n v="1.6623309999999999E-2"/>
    <n v="2.0783024000000001E-2"/>
    <n v="6"/>
    <n v="3"/>
    <n v="4"/>
    <n v="1"/>
    <n v="2"/>
    <e v="#N/A"/>
    <s v="D.x"/>
    <s v="C"/>
    <s v="C"/>
    <s v="C"/>
    <s v="C"/>
    <n v="7"/>
    <n v="3"/>
    <n v="3"/>
    <n v="3"/>
    <n v="3"/>
    <n v="3"/>
    <n v="4"/>
    <n v="0.8"/>
    <x v="2"/>
  </r>
  <r>
    <n v="104"/>
    <x v="91"/>
    <s v="S.AS"/>
    <n v="-0.33776336099999998"/>
    <n v="0.16846492299999999"/>
    <n v="9.4746714999999995E-2"/>
    <n v="0.111401529"/>
    <n v="0.122678232"/>
    <n v="0.17070859799999999"/>
    <n v="6.3661305000000001E-2"/>
    <n v="0.123532236"/>
    <n v="2.1311786999999999E-2"/>
    <n v="1.079567E-2"/>
    <n v="1.9614321000000001E-2"/>
    <n v="2.2333893E-2"/>
    <n v="2.3629349000000001E-2"/>
    <n v="1.6071163999999999E-2"/>
    <n v="2.2590570000000001E-2"/>
    <n v="3"/>
    <n v="3"/>
    <n v="4"/>
    <n v="1"/>
    <n v="2"/>
    <n v="3"/>
    <s v="C"/>
    <s v="C"/>
    <s v="C"/>
    <s v="C"/>
    <s v="C"/>
    <n v="3"/>
    <n v="3"/>
    <n v="3"/>
    <n v="3"/>
    <n v="3"/>
    <n v="3"/>
    <n v="5"/>
    <n v="1"/>
    <x v="2"/>
  </r>
  <r>
    <n v="105"/>
    <x v="92"/>
    <s v="C.AM"/>
    <n v="0.31757300300000002"/>
    <n v="0.12607109399999999"/>
    <n v="0.10190461100000001"/>
    <n v="0.12659811300000001"/>
    <n v="0.11631631000000001"/>
    <n v="0.12932495599999999"/>
    <n v="6.5237355999999996E-2"/>
    <n v="0.128609208"/>
    <n v="2.0533453E-2"/>
    <n v="9.3397930000000007E-3"/>
    <n v="1.8091744E-2"/>
    <n v="2.2141335000000002E-2"/>
    <n v="2.7996749000000001E-2"/>
    <n v="1.8150017000000001E-2"/>
    <n v="2.5903845000000002E-2"/>
    <n v="3"/>
    <n v="3"/>
    <n v="4"/>
    <n v="1"/>
    <n v="2"/>
    <n v="3"/>
    <s v="C"/>
    <s v="C"/>
    <s v="C"/>
    <s v="C"/>
    <s v="C"/>
    <n v="3"/>
    <n v="3"/>
    <n v="3"/>
    <n v="3"/>
    <n v="3"/>
    <n v="3"/>
    <n v="5"/>
    <n v="1"/>
    <x v="2"/>
  </r>
  <r>
    <n v="107"/>
    <x v="93"/>
    <s v="S.AM"/>
    <n v="0.57096245800000001"/>
    <n v="0.13344663900000001"/>
    <n v="0.107645119"/>
    <n v="0.13132217600000001"/>
    <n v="0.112498268"/>
    <n v="0.102542815"/>
    <n v="6.6472644999999997E-2"/>
    <n v="0.100901224"/>
    <n v="8.5737409999999993E-3"/>
    <n v="4.8047699999999999E-3"/>
    <n v="1.3309112E-2"/>
    <n v="2.0058078E-2"/>
    <n v="2.2168713999999999E-2"/>
    <n v="1.8086876000000002E-2"/>
    <n v="2.2941161000000002E-2"/>
    <n v="6"/>
    <n v="3"/>
    <n v="4"/>
    <n v="5"/>
    <n v="2"/>
    <e v="#N/A"/>
    <s v="D.x"/>
    <s v="C"/>
    <s v="C"/>
    <s v="E"/>
    <s v="C"/>
    <n v="7"/>
    <n v="3"/>
    <n v="3"/>
    <n v="5"/>
    <n v="3"/>
    <n v="3"/>
    <n v="3"/>
    <n v="0.6"/>
    <x v="2"/>
  </r>
  <r>
    <n v="108"/>
    <x v="94"/>
    <s v="S.AM"/>
    <n v="0.31823216599999998"/>
    <n v="0.14470416799999999"/>
    <n v="0.105751066"/>
    <n v="0.12822070099999999"/>
    <n v="0.126155182"/>
    <n v="0.12950963700000001"/>
    <n v="6.7393493999999998E-2"/>
    <n v="0.104497296"/>
    <n v="1.7689020999999999E-2"/>
    <n v="7.5520580000000004E-3"/>
    <n v="1.523644E-2"/>
    <n v="1.9039385999999998E-2"/>
    <n v="2.4364876000000001E-2"/>
    <n v="1.5492076E-2"/>
    <n v="2.1507141E-2"/>
    <n v="6"/>
    <n v="3"/>
    <n v="4"/>
    <n v="1"/>
    <n v="2"/>
    <e v="#N/A"/>
    <s v="D.x"/>
    <s v="C"/>
    <s v="C"/>
    <s v="C"/>
    <s v="C"/>
    <n v="7"/>
    <n v="3"/>
    <n v="3"/>
    <n v="3"/>
    <n v="3"/>
    <n v="3"/>
    <n v="4"/>
    <n v="0.8"/>
    <x v="2"/>
  </r>
  <r>
    <n v="109"/>
    <x v="95"/>
    <s v="SEA"/>
    <n v="9.541262E-3"/>
    <n v="0.15932648299999999"/>
    <n v="0.11099677099999999"/>
    <n v="0.130038494"/>
    <n v="0.124878105"/>
    <n v="0.157005108"/>
    <n v="6.7454313000000002E-2"/>
    <n v="0.12109524300000001"/>
    <n v="1.9524764999999999E-2"/>
    <n v="9.995004E-3"/>
    <n v="1.6928141000000001E-2"/>
    <n v="2.2444604E-2"/>
    <n v="2.3996428E-2"/>
    <n v="1.5972887000000002E-2"/>
    <n v="2.2042411000000001E-2"/>
    <n v="3"/>
    <n v="3"/>
    <n v="4"/>
    <n v="1"/>
    <n v="2"/>
    <n v="3"/>
    <s v="C"/>
    <s v="C"/>
    <s v="C"/>
    <s v="C"/>
    <s v="C"/>
    <n v="3"/>
    <n v="3"/>
    <n v="3"/>
    <n v="3"/>
    <n v="3"/>
    <n v="3"/>
    <n v="5"/>
    <n v="1"/>
    <x v="2"/>
  </r>
  <r>
    <n v="117"/>
    <x v="96"/>
    <s v="W.AS"/>
    <n v="-0.50716300800000003"/>
    <n v="0.169700659"/>
    <n v="0.110238698"/>
    <n v="0.121219667"/>
    <n v="0.12964077900000001"/>
    <n v="0.17143140000000001"/>
    <n v="6.4630734999999995E-2"/>
    <n v="0.10796908299999999"/>
    <n v="2.0320451999999999E-2"/>
    <n v="9.8234759999999994E-3"/>
    <n v="1.6817250999999998E-2"/>
    <n v="2.0471914000000001E-2"/>
    <n v="2.3707299000000001E-2"/>
    <n v="1.4384443E-2"/>
    <n v="1.8459860000000002E-2"/>
    <n v="3"/>
    <n v="3"/>
    <n v="4"/>
    <n v="1"/>
    <n v="2"/>
    <n v="3"/>
    <s v="C"/>
    <s v="C"/>
    <s v="C"/>
    <s v="C"/>
    <s v="C"/>
    <n v="3"/>
    <n v="3"/>
    <n v="3"/>
    <n v="3"/>
    <n v="3"/>
    <n v="3"/>
    <n v="5"/>
    <n v="1"/>
    <x v="2"/>
  </r>
  <r>
    <n v="133"/>
    <x v="97"/>
    <s v="W.AS"/>
    <n v="-1.1865095320000001"/>
    <n v="0.17013910099999999"/>
    <n v="0.10444336799999999"/>
    <n v="0.11705096"/>
    <n v="0.11186"/>
    <n v="0.17385318"/>
    <n v="6.7298023999999998E-2"/>
    <n v="9.8414803999999995E-2"/>
    <n v="2.1552733000000001E-2"/>
    <n v="1.0026913E-2"/>
    <n v="1.4570478E-2"/>
    <n v="1.4787982E-2"/>
    <n v="2.3200096999999999E-2"/>
    <n v="1.6129128999999999E-2"/>
    <n v="1.7134817E-2"/>
    <n v="3"/>
    <n v="3"/>
    <n v="4"/>
    <n v="1"/>
    <n v="2"/>
    <n v="3"/>
    <s v="C"/>
    <s v="C"/>
    <s v="C"/>
    <s v="C"/>
    <s v="C"/>
    <n v="3"/>
    <n v="3"/>
    <n v="3"/>
    <n v="3"/>
    <n v="3"/>
    <n v="3"/>
    <n v="5"/>
    <n v="1"/>
    <x v="2"/>
  </r>
  <r>
    <n v="135"/>
    <x v="98"/>
    <s v="SEA"/>
    <n v="9.4686988E-2"/>
    <n v="0.15759158500000001"/>
    <n v="0.11172180299999999"/>
    <n v="0.13342479700000001"/>
    <n v="0.11970663099999999"/>
    <n v="0.151287479"/>
    <n v="6.6855240999999996E-2"/>
    <n v="0.119509032"/>
    <n v="1.9932697999999999E-2"/>
    <n v="7.9481359999999997E-3"/>
    <n v="1.8952668999999998E-2"/>
    <n v="2.2601031000000001E-2"/>
    <n v="2.4587083999999999E-2"/>
    <n v="1.5011818E-2"/>
    <n v="2.2628415999999998E-2"/>
    <n v="3"/>
    <n v="3"/>
    <n v="4"/>
    <n v="1"/>
    <n v="2"/>
    <n v="3"/>
    <s v="C"/>
    <s v="C"/>
    <s v="C"/>
    <s v="C"/>
    <s v="C"/>
    <n v="3"/>
    <n v="3"/>
    <n v="3"/>
    <n v="3"/>
    <n v="3"/>
    <n v="3"/>
    <n v="5"/>
    <n v="1"/>
    <x v="2"/>
  </r>
  <r>
    <n v="145"/>
    <x v="99"/>
    <s v="S.AM"/>
    <n v="0.41586094299999998"/>
    <n v="0.122688647"/>
    <n v="0.103021087"/>
    <n v="0.123274124"/>
    <n v="0.12120354799999999"/>
    <n v="0.130091491"/>
    <n v="6.1545871000000002E-2"/>
    <n v="0.125795084"/>
    <n v="1.5140257000000001E-2"/>
    <n v="1.1758536999999999E-2"/>
    <n v="1.6591974999999998E-2"/>
    <n v="2.1023406000000001E-2"/>
    <n v="2.4569150000000001E-2"/>
    <n v="1.6836881000000001E-2"/>
    <n v="2.3612444999999999E-2"/>
    <n v="6"/>
    <n v="3"/>
    <n v="4"/>
    <n v="1"/>
    <n v="2"/>
    <e v="#N/A"/>
    <s v="D.x"/>
    <s v="C"/>
    <s v="C"/>
    <s v="C"/>
    <s v="C"/>
    <n v="7"/>
    <n v="3"/>
    <n v="3"/>
    <n v="3"/>
    <n v="3"/>
    <n v="3"/>
    <n v="4"/>
    <n v="0.8"/>
    <x v="2"/>
  </r>
  <r>
    <n v="146"/>
    <x v="100"/>
    <s v="S.AM"/>
    <n v="1.7181615000000001E-2"/>
    <n v="0.15301303399999999"/>
    <n v="0.110956262"/>
    <n v="0.127370181"/>
    <n v="0.119155108"/>
    <n v="0.150885305"/>
    <n v="6.6093983999999995E-2"/>
    <n v="0.111964408"/>
    <n v="1.8120465999999998E-2"/>
    <n v="1.079635E-2"/>
    <n v="1.7541307999999999E-2"/>
    <n v="1.8551568000000001E-2"/>
    <n v="2.3515734E-2"/>
    <n v="1.6595737999999999E-2"/>
    <n v="2.3133552000000002E-2"/>
    <n v="3"/>
    <n v="3"/>
    <n v="4"/>
    <n v="1"/>
    <n v="2"/>
    <n v="3"/>
    <s v="C"/>
    <s v="C"/>
    <s v="C"/>
    <s v="C"/>
    <s v="C"/>
    <n v="3"/>
    <n v="3"/>
    <n v="3"/>
    <n v="3"/>
    <n v="3"/>
    <n v="3"/>
    <n v="5"/>
    <n v="1"/>
    <x v="2"/>
  </r>
  <r>
    <n v="148"/>
    <x v="101"/>
    <s v="W.AS"/>
    <n v="-0.79056516499999996"/>
    <n v="0.10153025"/>
    <n v="8.3154512E-2"/>
    <n v="9.0602677000000006E-2"/>
    <n v="0.105964342"/>
    <n v="0.16658619799999999"/>
    <n v="6.1421679E-2"/>
    <n v="0.13916830699999999"/>
    <n v="3.0804674000000001E-2"/>
    <n v="1.3457043E-2"/>
    <n v="2.6078819999999999E-2"/>
    <n v="2.6220508E-2"/>
    <n v="3.0131542000000001E-2"/>
    <n v="2.5049989000000002E-2"/>
    <n v="1.9300081E-2"/>
    <n v="3"/>
    <n v="3"/>
    <n v="4"/>
    <n v="1"/>
    <n v="2"/>
    <n v="3"/>
    <s v="C"/>
    <s v="C"/>
    <s v="C"/>
    <s v="C"/>
    <s v="C"/>
    <n v="3"/>
    <n v="3"/>
    <n v="3"/>
    <n v="3"/>
    <n v="3"/>
    <n v="3"/>
    <n v="5"/>
    <n v="1"/>
    <x v="2"/>
  </r>
  <r>
    <n v="149"/>
    <x v="102"/>
    <s v="S.EU"/>
    <n v="-0.55499498300000005"/>
    <n v="0.12932405199999999"/>
    <n v="7.7748551999999999E-2"/>
    <n v="9.7014691E-2"/>
    <n v="9.0976708000000003E-2"/>
    <n v="0.15156883299999999"/>
    <n v="6.3065023999999997E-2"/>
    <n v="0.114591495"/>
    <n v="2.314683E-2"/>
    <n v="8.0705199999999994E-3"/>
    <n v="2.0186526999999999E-2"/>
    <n v="2.2210923E-2"/>
    <n v="2.1409284000000001E-2"/>
    <n v="1.7876232999999998E-2"/>
    <n v="1.3735539E-2"/>
    <n v="3"/>
    <n v="3"/>
    <n v="4"/>
    <n v="1"/>
    <n v="2"/>
    <n v="3"/>
    <s v="C"/>
    <s v="C"/>
    <s v="C"/>
    <s v="C"/>
    <s v="C"/>
    <n v="3"/>
    <n v="3"/>
    <n v="3"/>
    <n v="3"/>
    <n v="3"/>
    <n v="3"/>
    <n v="5"/>
    <n v="1"/>
    <x v="2"/>
  </r>
  <r>
    <n v="2"/>
    <x v="103"/>
    <s v="S.EU"/>
    <n v="-0.69761366499999999"/>
    <n v="0.174570266"/>
    <n v="3.2547333999999997E-2"/>
    <n v="5.2093448000000001E-2"/>
    <n v="0.103971943"/>
    <n v="0.16388546600000001"/>
    <n v="5.1472606999999997E-2"/>
    <n v="1.6339296E-2"/>
    <n v="3.0771112E-2"/>
    <n v="8.8526319999999992E-3"/>
    <n v="5.0787660000000002E-3"/>
    <n v="5.7609499999999999E-3"/>
    <n v="8.8883239999999995E-3"/>
    <n v="4.2842700000000002E-5"/>
    <n v="1.310947E-3"/>
    <n v="1"/>
    <n v="4"/>
    <n v="5"/>
    <n v="4"/>
    <n v="6"/>
    <n v="4"/>
    <s v="A"/>
    <s v="D"/>
    <s v="D"/>
    <s v="A"/>
    <s v="D"/>
    <n v="1"/>
    <n v="4"/>
    <n v="4"/>
    <n v="1"/>
    <n v="4"/>
    <n v="4"/>
    <n v="3"/>
    <n v="0.6"/>
    <x v="3"/>
  </r>
  <r>
    <n v="13"/>
    <x v="104"/>
    <s v="E.EU"/>
    <n v="-1.4999050220000001"/>
    <n v="0.152182558"/>
    <n v="7.7842933000000003E-2"/>
    <n v="0.100469934"/>
    <n v="0.107148876"/>
    <n v="0.14299129899999999"/>
    <n v="5.1444851E-2"/>
    <n v="3.9751017999999999E-2"/>
    <n v="1.9722012000000001E-2"/>
    <n v="6.4451339999999999E-3"/>
    <n v="8.8272609999999994E-3"/>
    <n v="7.2338619999999998E-3"/>
    <n v="1.2988909E-2"/>
    <n v="-3.1090250000000001E-3"/>
    <n v="7.7849319999999996E-3"/>
    <n v="1"/>
    <n v="4"/>
    <n v="5"/>
    <n v="4"/>
    <n v="6"/>
    <n v="4"/>
    <s v="A"/>
    <s v="D"/>
    <s v="D"/>
    <s v="A"/>
    <s v="D"/>
    <n v="1"/>
    <n v="4"/>
    <n v="4"/>
    <n v="1"/>
    <n v="4"/>
    <n v="4"/>
    <n v="3"/>
    <n v="0.6"/>
    <x v="3"/>
  </r>
  <r>
    <n v="21"/>
    <x v="105"/>
    <s v="E.EU"/>
    <n v="-0.79867991800000004"/>
    <n v="0.155650276"/>
    <n v="5.4859612000000002E-2"/>
    <n v="8.3544702999999998E-2"/>
    <n v="8.3514192000000001E-2"/>
    <n v="0.13276436999999999"/>
    <n v="4.5099764000000001E-2"/>
    <n v="2.9884117000000002E-2"/>
    <n v="2.1088497000000001E-2"/>
    <n v="6.4699120000000004E-3"/>
    <n v="1.1139039999999999E-2"/>
    <n v="7.5108789999999998E-3"/>
    <n v="1.1880514999999999E-2"/>
    <n v="-5.1381430000000004E-3"/>
    <n v="5.0001610000000004E-3"/>
    <n v="1"/>
    <n v="4"/>
    <n v="5"/>
    <n v="4"/>
    <n v="6"/>
    <n v="4"/>
    <s v="A"/>
    <s v="D"/>
    <s v="D"/>
    <s v="A"/>
    <s v="D"/>
    <n v="1"/>
    <n v="4"/>
    <n v="4"/>
    <n v="1"/>
    <n v="4"/>
    <n v="4"/>
    <n v="3"/>
    <n v="0.6"/>
    <x v="3"/>
  </r>
  <r>
    <n v="38"/>
    <x v="106"/>
    <s v="E.EU"/>
    <n v="-1.9742143110000001"/>
    <n v="9.519619E-2"/>
    <n v="5.5325172999999998E-2"/>
    <n v="6.6840262999999997E-2"/>
    <n v="8.4620326999999995E-2"/>
    <n v="0.14144050799999999"/>
    <n v="3.7947473000000002E-2"/>
    <n v="3.7153651000000003E-2"/>
    <n v="2.8126683999999999E-2"/>
    <n v="9.2435940000000008E-3"/>
    <n v="1.2442617E-2"/>
    <n v="5.1439440000000001E-3"/>
    <n v="1.3468954E-2"/>
    <n v="-5.6442599999999999E-3"/>
    <n v="6.4521299999999995E-4"/>
    <n v="1"/>
    <n v="4"/>
    <n v="5"/>
    <n v="4"/>
    <n v="6"/>
    <n v="4"/>
    <s v="A"/>
    <s v="D"/>
    <s v="D"/>
    <s v="A"/>
    <s v="D"/>
    <n v="1"/>
    <n v="4"/>
    <n v="4"/>
    <n v="1"/>
    <n v="4"/>
    <n v="4"/>
    <n v="3"/>
    <n v="0.6"/>
    <x v="3"/>
  </r>
  <r>
    <n v="62"/>
    <x v="107"/>
    <s v="E.EU"/>
    <n v="-0.80256257399999997"/>
    <n v="0.151372547"/>
    <n v="5.0175925000000003E-2"/>
    <n v="8.1675697000000005E-2"/>
    <n v="8.1861283000000007E-2"/>
    <n v="0.13563335300000001"/>
    <n v="4.4024224000000001E-2"/>
    <n v="2.7660489999999999E-2"/>
    <n v="2.0965866999999999E-2"/>
    <n v="6.4872469999999998E-3"/>
    <n v="1.1714402E-2"/>
    <n v="7.931011E-3"/>
    <n v="1.1426607E-2"/>
    <n v="-4.5290460000000001E-3"/>
    <n v="4.0191519999999998E-3"/>
    <n v="1"/>
    <n v="4"/>
    <n v="5"/>
    <n v="4"/>
    <n v="6"/>
    <n v="4"/>
    <s v="A"/>
    <s v="D"/>
    <s v="D"/>
    <s v="A"/>
    <s v="D"/>
    <n v="1"/>
    <n v="4"/>
    <n v="4"/>
    <n v="1"/>
    <n v="4"/>
    <n v="4"/>
    <n v="3"/>
    <n v="0.6"/>
    <x v="3"/>
  </r>
  <r>
    <n v="92"/>
    <x v="108"/>
    <s v="E.AS"/>
    <n v="-1.24251556"/>
    <n v="0.19011302699999999"/>
    <n v="0.121316833"/>
    <n v="0.15048608199999999"/>
    <n v="0.14759988299999999"/>
    <n v="0.15910956100000001"/>
    <n v="6.8819404000000001E-2"/>
    <n v="4.3654966000000003E-2"/>
    <n v="2.1942880000000001E-2"/>
    <n v="8.0287540000000008E-3"/>
    <n v="1.0307350999999999E-2"/>
    <n v="1.0499703000000001E-2"/>
    <n v="1.6942410000000001E-2"/>
    <n v="-4.1313449999999998E-3"/>
    <n v="1.258658E-2"/>
    <n v="4"/>
    <n v="4"/>
    <n v="5"/>
    <n v="3"/>
    <n v="6"/>
    <n v="4"/>
    <s v="F.x"/>
    <s v="D"/>
    <s v="D"/>
    <s v="D.x"/>
    <s v="D"/>
    <n v="8"/>
    <n v="4"/>
    <n v="4"/>
    <n v="7"/>
    <n v="4"/>
    <n v="4"/>
    <n v="3"/>
    <n v="0.6"/>
    <x v="3"/>
  </r>
  <r>
    <n v="110"/>
    <x v="109"/>
    <s v="E.EU"/>
    <n v="-0.95815816099999995"/>
    <n v="0.13147568800000001"/>
    <n v="4.4824449000000002E-2"/>
    <n v="7.1886786999999994E-2"/>
    <n v="7.6006998000000006E-2"/>
    <n v="0.12630997599999999"/>
    <n v="4.1446862000000001E-2"/>
    <n v="4.2911530000000003E-2"/>
    <n v="1.8952162000000002E-2"/>
    <n v="5.9159970000000001E-3"/>
    <n v="1.0742290999999999E-2"/>
    <n v="9.3138730000000003E-3"/>
    <n v="9.4814229999999992E-3"/>
    <n v="-3.8947069999999999E-3"/>
    <n v="3.2034199999999998E-3"/>
    <n v="1"/>
    <n v="4"/>
    <n v="5"/>
    <n v="4"/>
    <n v="6"/>
    <n v="4"/>
    <s v="A"/>
    <s v="D"/>
    <s v="D"/>
    <s v="A"/>
    <s v="D"/>
    <n v="1"/>
    <n v="4"/>
    <n v="4"/>
    <n v="1"/>
    <n v="4"/>
    <n v="4"/>
    <n v="3"/>
    <n v="0.6"/>
    <x v="3"/>
  </r>
  <r>
    <n v="113"/>
    <x v="110"/>
    <s v="E.EU"/>
    <n v="-0.45916431600000002"/>
    <n v="0.15097518300000001"/>
    <n v="6.7392858E-2"/>
    <n v="9.9860398000000003E-2"/>
    <n v="8.1708299999999998E-2"/>
    <n v="0.134667339"/>
    <n v="5.2280859999999998E-2"/>
    <n v="5.4191702000000001E-2"/>
    <n v="2.2406874E-2"/>
    <n v="7.1769329999999999E-3"/>
    <n v="1.5292388000000001E-2"/>
    <n v="2.0740212000000001E-2"/>
    <n v="1.7503985E-2"/>
    <n v="7.3405659999999998E-3"/>
    <n v="9.3257410000000002E-3"/>
    <n v="6"/>
    <n v="4"/>
    <n v="5"/>
    <n v="4"/>
    <n v="6"/>
    <n v="6"/>
    <s v="D.x"/>
    <s v="D"/>
    <s v="D"/>
    <s v="A"/>
    <s v="D"/>
    <n v="7"/>
    <n v="4"/>
    <n v="4"/>
    <n v="1"/>
    <n v="4"/>
    <n v="4"/>
    <n v="3"/>
    <n v="0.6"/>
    <x v="3"/>
  </r>
  <r>
    <n v="114"/>
    <x v="111"/>
    <s v="E.EU"/>
    <n v="-1.352385484"/>
    <n v="0.13357348699999999"/>
    <n v="5.2509888999999997E-2"/>
    <n v="7.7678245000000007E-2"/>
    <n v="0.101095082"/>
    <n v="0.130600365"/>
    <n v="4.8482500999999997E-2"/>
    <n v="4.1291579000000002E-2"/>
    <n v="1.948575E-2"/>
    <n v="6.3386839999999998E-3"/>
    <n v="8.7910039999999998E-3"/>
    <n v="7.5584629999999996E-3"/>
    <n v="1.1982390000000001E-2"/>
    <n v="-3.8070740000000001E-3"/>
    <n v="6.6807510000000004E-3"/>
    <n v="1"/>
    <n v="4"/>
    <n v="5"/>
    <n v="4"/>
    <n v="6"/>
    <n v="4"/>
    <s v="A"/>
    <s v="D"/>
    <s v="D"/>
    <s v="A"/>
    <s v="D"/>
    <n v="1"/>
    <n v="4"/>
    <n v="4"/>
    <n v="1"/>
    <n v="4"/>
    <n v="4"/>
    <n v="3"/>
    <n v="0.6"/>
    <x v="3"/>
  </r>
  <r>
    <n v="141"/>
    <x v="112"/>
    <s v="E.EU"/>
    <n v="-1.2737841009999999"/>
    <n v="0.14480153100000001"/>
    <n v="7.0451848999999997E-2"/>
    <n v="9.1814049999999994E-2"/>
    <n v="8.4025323999999998E-2"/>
    <n v="0.13225192999999999"/>
    <n v="4.4995693000000003E-2"/>
    <n v="3.7659313999999999E-2"/>
    <n v="1.9609271000000001E-2"/>
    <n v="6.5806069999999996E-3"/>
    <n v="8.9464169999999999E-3"/>
    <n v="6.843137E-3"/>
    <n v="1.0214936000000001E-2"/>
    <n v="-4.1983819999999996E-3"/>
    <n v="6.0698590000000004E-3"/>
    <n v="1"/>
    <n v="4"/>
    <n v="5"/>
    <n v="4"/>
    <n v="6"/>
    <n v="4"/>
    <s v="A"/>
    <s v="D"/>
    <s v="D"/>
    <s v="A"/>
    <s v="D"/>
    <n v="1"/>
    <n v="4"/>
    <n v="4"/>
    <n v="1"/>
    <n v="4"/>
    <n v="4"/>
    <n v="3"/>
    <n v="0.6"/>
    <x v="3"/>
  </r>
  <r>
    <n v="4"/>
    <x v="113"/>
    <s v="M.AF"/>
    <n v="-0.81622153399999997"/>
    <n v="0.23449352600000001"/>
    <n v="0.14659448"/>
    <n v="0.17261736699999999"/>
    <n v="0.180693891"/>
    <n v="0.147630663"/>
    <n v="0.103587975"/>
    <n v="6.6732310000000003E-2"/>
    <n v="1.8219953000000001E-2"/>
    <n v="7.084931E-3"/>
    <n v="9.0718880000000002E-3"/>
    <n v="4.1200056999999998E-2"/>
    <n v="2.6763645999999999E-2"/>
    <n v="1.9088346999999999E-2"/>
    <n v="2.2496445E-2"/>
    <n v="5"/>
    <n v="5"/>
    <n v="3"/>
    <n v="6"/>
    <n v="4"/>
    <n v="5"/>
    <s v="E"/>
    <s v="E"/>
    <s v="E"/>
    <s v="E"/>
    <s v="E"/>
    <n v="5"/>
    <n v="5"/>
    <n v="5"/>
    <n v="5"/>
    <n v="5"/>
    <n v="5"/>
    <n v="5"/>
    <n v="1"/>
    <x v="4"/>
  </r>
  <r>
    <n v="9"/>
    <x v="114"/>
    <s v="CAR"/>
    <n v="1.4222810000000001E-3"/>
    <n v="0.20605238400000001"/>
    <n v="0.14663568299999999"/>
    <n v="0.181412139"/>
    <n v="0.16657165199999999"/>
    <n v="0.142305721"/>
    <n v="8.4889557000000004E-2"/>
    <n v="8.0806272999999998E-2"/>
    <n v="1.8192406000000001E-2"/>
    <n v="6.0208149999999997E-3"/>
    <n v="1.2118955000000001E-2"/>
    <n v="3.4467932999999999E-2"/>
    <n v="2.6260004999999999E-2"/>
    <n v="1.3543973000000001E-2"/>
    <n v="2.4722078000000001E-2"/>
    <n v="5"/>
    <n v="5"/>
    <n v="3"/>
    <n v="6"/>
    <n v="4"/>
    <n v="5"/>
    <s v="E"/>
    <s v="E"/>
    <s v="E"/>
    <s v="E"/>
    <s v="E"/>
    <n v="5"/>
    <n v="5"/>
    <n v="5"/>
    <n v="5"/>
    <n v="5"/>
    <n v="5"/>
    <n v="5"/>
    <n v="1"/>
    <x v="4"/>
  </r>
  <r>
    <n v="10"/>
    <x v="115"/>
    <s v="W.AS"/>
    <n v="-0.64537004200000003"/>
    <n v="0.24468278700000001"/>
    <n v="0.158620913"/>
    <n v="0.18251632500000001"/>
    <n v="0.15820909699999999"/>
    <n v="0.15662831099999999"/>
    <n v="8.4638027000000005E-2"/>
    <n v="8.3163846E-2"/>
    <n v="1.8925094E-2"/>
    <n v="6.4790569999999999E-3"/>
    <n v="1.1921426000000001E-2"/>
    <n v="3.5567695000000003E-2"/>
    <n v="2.9374369000000001E-2"/>
    <n v="2.0638709000000002E-2"/>
    <n v="2.5425159999999999E-2"/>
    <n v="5"/>
    <n v="5"/>
    <n v="3"/>
    <n v="6"/>
    <n v="4"/>
    <n v="5"/>
    <s v="E"/>
    <s v="E"/>
    <s v="E"/>
    <s v="E"/>
    <s v="E"/>
    <n v="5"/>
    <n v="5"/>
    <n v="5"/>
    <n v="5"/>
    <n v="5"/>
    <n v="5"/>
    <n v="5"/>
    <n v="1"/>
    <x v="4"/>
  </r>
  <r>
    <n v="11"/>
    <x v="116"/>
    <s v="S.AS"/>
    <n v="-0.63437895300000002"/>
    <n v="0.261349304"/>
    <n v="0.161865393"/>
    <n v="0.194594346"/>
    <n v="0.14867001299999999"/>
    <n v="0.15176368800000001"/>
    <n v="8.9142256000000003E-2"/>
    <n v="8.0347065999999995E-2"/>
    <n v="1.7626122000000001E-2"/>
    <n v="5.850676E-3"/>
    <n v="1.0815974000000001E-2"/>
    <n v="3.6891084999999997E-2"/>
    <n v="2.7984808E-2"/>
    <n v="1.5128852E-2"/>
    <n v="2.2280471999999999E-2"/>
    <n v="5"/>
    <n v="5"/>
    <n v="3"/>
    <n v="6"/>
    <n v="4"/>
    <n v="5"/>
    <s v="E"/>
    <s v="E"/>
    <s v="E"/>
    <s v="E"/>
    <s v="E"/>
    <n v="5"/>
    <n v="5"/>
    <n v="5"/>
    <n v="5"/>
    <n v="5"/>
    <n v="5"/>
    <n v="5"/>
    <n v="1"/>
    <x v="4"/>
  </r>
  <r>
    <n v="12"/>
    <x v="117"/>
    <s v="CAR"/>
    <n v="-1.5793548000000001E-2"/>
    <n v="0.19755096799999999"/>
    <n v="0.13635835900000001"/>
    <n v="0.16876854799999999"/>
    <n v="0.16459553599999999"/>
    <n v="0.141511413"/>
    <n v="8.2241261999999996E-2"/>
    <n v="8.4547559999999994E-2"/>
    <n v="1.9371084E-2"/>
    <n v="7.8830600000000008E-3"/>
    <n v="1.2485232000000001E-2"/>
    <n v="2.9571548999999999E-2"/>
    <n v="2.5826288999999999E-2"/>
    <n v="2.1981809000000001E-2"/>
    <n v="2.2157151E-2"/>
    <n v="5"/>
    <n v="6"/>
    <n v="3"/>
    <n v="6"/>
    <n v="4"/>
    <n v="6"/>
    <s v="E"/>
    <s v="B"/>
    <s v="E"/>
    <s v="E"/>
    <s v="E"/>
    <n v="5"/>
    <n v="2"/>
    <n v="5"/>
    <n v="5"/>
    <n v="5"/>
    <n v="5"/>
    <n v="4"/>
    <n v="0.8"/>
    <x v="4"/>
  </r>
  <r>
    <n v="17"/>
    <x v="118"/>
    <s v="S.AS"/>
    <n v="-0.44029581499999998"/>
    <n v="0.22795151799999999"/>
    <n v="0.136611654"/>
    <n v="0.17739648799999999"/>
    <n v="0.16680098300000001"/>
    <n v="0.14169846"/>
    <n v="8.4588075999999998E-2"/>
    <n v="8.4888029000000004E-2"/>
    <n v="1.8072428000000001E-2"/>
    <n v="6.4728190000000003E-3"/>
    <n v="1.1507262000000001E-2"/>
    <n v="3.2840566000000002E-2"/>
    <n v="2.8485644000000001E-2"/>
    <n v="2.6842362000000002E-2"/>
    <n v="2.6761218999999999E-2"/>
    <n v="5"/>
    <n v="5"/>
    <n v="3"/>
    <n v="6"/>
    <n v="4"/>
    <n v="5"/>
    <s v="E"/>
    <s v="E"/>
    <s v="E"/>
    <s v="E"/>
    <s v="E"/>
    <n v="5"/>
    <n v="5"/>
    <n v="5"/>
    <n v="5"/>
    <n v="5"/>
    <n v="5"/>
    <n v="5"/>
    <n v="1"/>
    <x v="4"/>
  </r>
  <r>
    <n v="19"/>
    <x v="119"/>
    <s v="S.AF"/>
    <n v="-0.122720523"/>
    <n v="0.21059025200000001"/>
    <n v="0.13323763999999999"/>
    <n v="0.16204940700000001"/>
    <n v="0.168296377"/>
    <n v="0.153222056"/>
    <n v="7.9088369000000006E-2"/>
    <n v="6.9958028000000005E-2"/>
    <n v="9.8035310000000007E-3"/>
    <n v="2.3603249999999999E-3"/>
    <n v="1.5372378000000001E-2"/>
    <n v="2.7113491E-2"/>
    <n v="2.3389188000000002E-2"/>
    <n v="1.3478636E-2"/>
    <n v="2.6142235E-2"/>
    <n v="5"/>
    <n v="5"/>
    <n v="3"/>
    <n v="5"/>
    <n v="4"/>
    <n v="5"/>
    <s v="E"/>
    <s v="E"/>
    <s v="E"/>
    <s v="E"/>
    <s v="E"/>
    <n v="5"/>
    <n v="5"/>
    <n v="5"/>
    <n v="5"/>
    <n v="5"/>
    <n v="5"/>
    <n v="5"/>
    <n v="1"/>
    <x v="4"/>
  </r>
  <r>
    <n v="31"/>
    <x v="120"/>
    <s v="E.AS"/>
    <n v="-0.57697372899999999"/>
    <n v="0.24782664300000001"/>
    <n v="9.7644735999999996E-2"/>
    <n v="0.13317205400000001"/>
    <n v="0.142560728"/>
    <n v="0.16869089900000001"/>
    <n v="9.0266532999999996E-2"/>
    <n v="7.7320180000000002E-2"/>
    <n v="2.1697957E-2"/>
    <n v="5.2254629999999996E-3"/>
    <n v="8.4720960000000001E-3"/>
    <n v="3.4187413999999999E-2"/>
    <n v="2.4560603E-2"/>
    <n v="1.0677476999999999E-2"/>
    <n v="2.3545683000000001E-2"/>
    <n v="5"/>
    <n v="5"/>
    <n v="6"/>
    <n v="6"/>
    <n v="1"/>
    <n v="5"/>
    <s v="E"/>
    <s v="E"/>
    <s v="E.x"/>
    <s v="E"/>
    <s v="E.x"/>
    <n v="5"/>
    <n v="5"/>
    <n v="9"/>
    <n v="5"/>
    <n v="9"/>
    <n v="5"/>
    <n v="3"/>
    <n v="0.6"/>
    <x v="4"/>
  </r>
  <r>
    <n v="41"/>
    <x v="121"/>
    <s v="E.AF"/>
    <n v="-0.60686403200000005"/>
    <n v="0.276228747"/>
    <n v="0.16463471900000001"/>
    <n v="0.19217241700000001"/>
    <n v="0.16463508199999999"/>
    <n v="0.15294586299999999"/>
    <n v="8.8699422E-2"/>
    <n v="7.9627247999999998E-2"/>
    <n v="1.8295223999999999E-2"/>
    <n v="6.0200940000000001E-3"/>
    <n v="9.1819599999999994E-3"/>
    <n v="3.1094018000000001E-2"/>
    <n v="2.7446110999999999E-2"/>
    <n v="1.3642036999999999E-2"/>
    <n v="2.3540320999999999E-2"/>
    <n v="5"/>
    <n v="5"/>
    <n v="6"/>
    <n v="6"/>
    <n v="1"/>
    <n v="5"/>
    <s v="E"/>
    <s v="E"/>
    <s v="E.x"/>
    <s v="E"/>
    <s v="E.x"/>
    <n v="5"/>
    <n v="5"/>
    <n v="9"/>
    <n v="5"/>
    <n v="9"/>
    <n v="5"/>
    <n v="3"/>
    <n v="0.6"/>
    <x v="4"/>
  </r>
  <r>
    <n v="46"/>
    <x v="122"/>
    <s v="M.AF"/>
    <n v="-0.305341164"/>
    <n v="0.14743859400000001"/>
    <n v="0.113250111"/>
    <n v="0.14894506099999999"/>
    <n v="0.16984089199999999"/>
    <n v="0.153896071"/>
    <n v="0.12486970999999999"/>
    <n v="9.3337790000000004E-2"/>
    <n v="2.2001401E-2"/>
    <n v="7.5319979999999998E-3"/>
    <n v="1.3119989E-2"/>
    <n v="3.9587334000000002E-2"/>
    <n v="2.8017502E-2"/>
    <n v="1.6913224000000001E-2"/>
    <n v="1.6772388999999999E-2"/>
    <n v="5"/>
    <n v="6"/>
    <n v="3"/>
    <n v="6"/>
    <n v="4"/>
    <n v="6"/>
    <s v="E"/>
    <s v="B"/>
    <s v="E"/>
    <s v="E"/>
    <s v="E"/>
    <n v="5"/>
    <n v="2"/>
    <n v="5"/>
    <n v="5"/>
    <n v="5"/>
    <n v="5"/>
    <n v="4"/>
    <n v="0.8"/>
    <x v="4"/>
  </r>
  <r>
    <n v="48"/>
    <x v="123"/>
    <s v="MEL"/>
    <n v="0.14815487999999999"/>
    <n v="0.164189794"/>
    <n v="0.151021722"/>
    <n v="0.18918267899999999"/>
    <n v="0.13190421699999999"/>
    <n v="0.12724755400000001"/>
    <n v="8.4437893E-2"/>
    <n v="8.6035337000000003E-2"/>
    <n v="1.7781887999999999E-2"/>
    <n v="6.6409080000000001E-3"/>
    <n v="1.1004668E-2"/>
    <n v="3.4164452999999997E-2"/>
    <n v="2.6134345999999999E-2"/>
    <n v="2.0858018999999998E-2"/>
    <n v="2.2409689E-2"/>
    <n v="5"/>
    <n v="5"/>
    <n v="3"/>
    <n v="6"/>
    <n v="4"/>
    <n v="5"/>
    <s v="E"/>
    <s v="E"/>
    <s v="E"/>
    <s v="E"/>
    <s v="E"/>
    <n v="5"/>
    <n v="5"/>
    <n v="5"/>
    <n v="5"/>
    <n v="5"/>
    <n v="5"/>
    <n v="5"/>
    <n v="1"/>
    <x v="4"/>
  </r>
  <r>
    <n v="52"/>
    <x v="124"/>
    <s v="W.AF"/>
    <n v="-0.31559252900000001"/>
    <n v="0.20498264799999999"/>
    <n v="0.122604596"/>
    <n v="0.147249988"/>
    <n v="0.16294277800000001"/>
    <n v="0.14345697199999999"/>
    <n v="7.2410908999999996E-2"/>
    <n v="7.6517838000000005E-2"/>
    <n v="2.2111459E-2"/>
    <n v="8.5100479999999992E-3"/>
    <n v="7.3081049999999996E-3"/>
    <n v="2.5886670000000001E-2"/>
    <n v="2.4144293000000001E-2"/>
    <n v="1.3491782000000001E-2"/>
    <n v="2.367621E-2"/>
    <n v="5"/>
    <n v="5"/>
    <n v="6"/>
    <n v="6"/>
    <n v="1"/>
    <n v="5"/>
    <s v="E"/>
    <s v="E"/>
    <s v="E.x"/>
    <s v="E"/>
    <s v="E.x"/>
    <n v="5"/>
    <n v="5"/>
    <n v="9"/>
    <n v="5"/>
    <n v="9"/>
    <n v="5"/>
    <n v="3"/>
    <n v="0.6"/>
    <x v="4"/>
  </r>
  <r>
    <n v="58"/>
    <x v="125"/>
    <s v="W.AF"/>
    <n v="-0.59420120300000001"/>
    <n v="0.23126049000000001"/>
    <n v="0.15611945899999999"/>
    <n v="0.18862169300000001"/>
    <n v="0.16545145"/>
    <n v="0.15802802199999999"/>
    <n v="0.108663946"/>
    <n v="8.0742324000000004E-2"/>
    <n v="1.9543996000000001E-2"/>
    <n v="6.4491150000000001E-3"/>
    <n v="7.096883E-3"/>
    <n v="3.4003647999999997E-2"/>
    <n v="2.7151705000000002E-2"/>
    <n v="1.4462638999999999E-2"/>
    <n v="2.0559277000000001E-2"/>
    <n v="5"/>
    <n v="5"/>
    <n v="6"/>
    <n v="6"/>
    <n v="1"/>
    <n v="5"/>
    <s v="E"/>
    <s v="E"/>
    <s v="E.x"/>
    <s v="E"/>
    <s v="E.x"/>
    <n v="5"/>
    <n v="5"/>
    <n v="9"/>
    <n v="5"/>
    <n v="9"/>
    <n v="5"/>
    <n v="3"/>
    <n v="0.6"/>
    <x v="4"/>
  </r>
  <r>
    <n v="59"/>
    <x v="126"/>
    <s v="S.AM"/>
    <n v="-0.42133326500000001"/>
    <n v="0.21697619200000001"/>
    <n v="0.13917542299999999"/>
    <n v="0.16883034999999999"/>
    <n v="0.16305819399999999"/>
    <n v="0.16531996099999999"/>
    <n v="8.4850157999999995E-2"/>
    <n v="9.1522884999999998E-2"/>
    <n v="2.0229094E-2"/>
    <n v="7.8107690000000004E-3"/>
    <n v="1.2201506000000001E-2"/>
    <n v="3.0149222999999999E-2"/>
    <n v="2.8366737E-2"/>
    <n v="2.1167498E-2"/>
    <n v="2.2324505000000001E-2"/>
    <n v="5"/>
    <n v="6"/>
    <n v="3"/>
    <n v="6"/>
    <n v="4"/>
    <n v="6"/>
    <s v="E"/>
    <s v="B"/>
    <s v="E"/>
    <s v="E"/>
    <s v="E"/>
    <n v="5"/>
    <n v="2"/>
    <n v="5"/>
    <n v="5"/>
    <n v="5"/>
    <n v="5"/>
    <n v="4"/>
    <n v="0.8"/>
    <x v="4"/>
  </r>
  <r>
    <n v="79"/>
    <x v="127"/>
    <s v="S.AF"/>
    <n v="-0.10763212"/>
    <n v="0.172791995"/>
    <n v="0.15146846899999999"/>
    <n v="0.19451717700000001"/>
    <n v="0.14811791199999999"/>
    <n v="0.13906389399999999"/>
    <n v="9.3344645000000004E-2"/>
    <n v="8.2238515999999998E-2"/>
    <n v="1.0518055E-2"/>
    <n v="2.9968590000000002E-3"/>
    <n v="1.1244384E-2"/>
    <n v="2.8319331E-2"/>
    <n v="3.1534962E-2"/>
    <n v="1.7959956999999999E-2"/>
    <n v="2.3590691E-2"/>
    <n v="5"/>
    <n v="5"/>
    <n v="3"/>
    <n v="5"/>
    <n v="4"/>
    <n v="5"/>
    <s v="E"/>
    <s v="E"/>
    <s v="E"/>
    <s v="E"/>
    <s v="E"/>
    <n v="5"/>
    <n v="5"/>
    <n v="5"/>
    <n v="5"/>
    <n v="5"/>
    <n v="5"/>
    <n v="5"/>
    <n v="1"/>
    <x v="4"/>
  </r>
  <r>
    <n v="84"/>
    <x v="128"/>
    <s v="E.AF"/>
    <n v="0.316386573"/>
    <n v="0.13011758200000001"/>
    <n v="0.121819619"/>
    <n v="0.15655960399999999"/>
    <n v="0.12989084000000001"/>
    <n v="9.8424645000000005E-2"/>
    <n v="7.8611219999999996E-2"/>
    <n v="8.5999471999999993E-2"/>
    <n v="5.1732280000000002E-3"/>
    <n v="2.6117290000000001E-3"/>
    <n v="1.0596220999999999E-2"/>
    <n v="2.9879072E-2"/>
    <n v="2.4695008000000001E-2"/>
    <n v="2.3763889E-2"/>
    <n v="2.1154718999999999E-2"/>
    <n v="5"/>
    <n v="5"/>
    <n v="3"/>
    <n v="5"/>
    <n v="4"/>
    <n v="5"/>
    <s v="E"/>
    <s v="E"/>
    <s v="E"/>
    <s v="E"/>
    <s v="E"/>
    <n v="5"/>
    <n v="5"/>
    <n v="5"/>
    <n v="5"/>
    <n v="5"/>
    <n v="5"/>
    <n v="5"/>
    <n v="1"/>
    <x v="4"/>
  </r>
  <r>
    <n v="86"/>
    <x v="129"/>
    <s v="S.AS"/>
    <n v="-0.380762875"/>
    <n v="0.23552643400000001"/>
    <n v="0.14806487900000001"/>
    <n v="0.176093213"/>
    <n v="0.157004636"/>
    <n v="0.15571349900000001"/>
    <n v="8.0248142999999994E-2"/>
    <n v="9.4106594000000002E-2"/>
    <n v="2.0068902E-2"/>
    <n v="8.2338020000000001E-3"/>
    <n v="1.2468309E-2"/>
    <n v="3.3935400999999997E-2"/>
    <n v="3.0846315999999999E-2"/>
    <n v="1.3594157000000001E-2"/>
    <n v="2.6301090999999999E-2"/>
    <n v="5"/>
    <n v="5"/>
    <n v="3"/>
    <n v="6"/>
    <n v="4"/>
    <n v="5"/>
    <s v="E"/>
    <s v="E"/>
    <s v="E"/>
    <s v="E"/>
    <s v="E"/>
    <n v="5"/>
    <n v="5"/>
    <n v="5"/>
    <n v="5"/>
    <n v="5"/>
    <n v="5"/>
    <n v="5"/>
    <n v="1"/>
    <x v="4"/>
  </r>
  <r>
    <n v="88"/>
    <x v="130"/>
    <s v="S.EU"/>
    <n v="0.49336616300000002"/>
    <n v="0.19823793200000001"/>
    <n v="0.10834868"/>
    <n v="0.145399103"/>
    <n v="0.100158675"/>
    <n v="0.114196785"/>
    <n v="6.4797612000000004E-2"/>
    <n v="7.4643582E-2"/>
    <n v="1.3295744999999999E-2"/>
    <n v="5.4573729999999997E-3"/>
    <n v="8.1579400000000007E-3"/>
    <n v="3.0250955E-2"/>
    <n v="2.1884087E-2"/>
    <n v="2.1264630999999999E-2"/>
    <n v="1.6719369000000001E-2"/>
    <n v="5"/>
    <n v="5"/>
    <n v="3"/>
    <n v="5"/>
    <n v="4"/>
    <n v="5"/>
    <s v="E"/>
    <s v="E"/>
    <s v="E"/>
    <s v="E"/>
    <s v="E"/>
    <n v="5"/>
    <n v="5"/>
    <n v="5"/>
    <n v="5"/>
    <n v="5"/>
    <n v="5"/>
    <n v="5"/>
    <n v="1"/>
    <x v="4"/>
  </r>
  <r>
    <n v="94"/>
    <x v="131"/>
    <s v="E.AF"/>
    <n v="-0.77253803099999996"/>
    <n v="0.26116323899999999"/>
    <n v="0.163589017"/>
    <n v="0.193865596"/>
    <n v="0.16980361799999999"/>
    <n v="0.158413991"/>
    <n v="9.1987449999999998E-2"/>
    <n v="7.3009442999999993E-2"/>
    <n v="1.8839455000000001E-2"/>
    <n v="6.9665370000000001E-3"/>
    <n v="8.8301049999999996E-3"/>
    <n v="3.1326736000000001E-2"/>
    <n v="2.8780561999999999E-2"/>
    <n v="1.2847369000000001E-2"/>
    <n v="2.3974649000000001E-2"/>
    <n v="5"/>
    <n v="5"/>
    <n v="6"/>
    <n v="6"/>
    <n v="1"/>
    <n v="5"/>
    <s v="E"/>
    <s v="E"/>
    <s v="E.x"/>
    <s v="E"/>
    <s v="E.x"/>
    <n v="5"/>
    <n v="5"/>
    <n v="9"/>
    <n v="5"/>
    <n v="9"/>
    <n v="5"/>
    <n v="3"/>
    <n v="0.6"/>
    <x v="4"/>
  </r>
  <r>
    <n v="103"/>
    <x v="132"/>
    <s v="W.AS"/>
    <n v="-0.684405598"/>
    <n v="0.24545198400000001"/>
    <n v="0.157720948"/>
    <n v="0.18165461999999999"/>
    <n v="0.148613885"/>
    <n v="0.160006074"/>
    <n v="8.7855265000000002E-2"/>
    <n v="8.3009107999999998E-2"/>
    <n v="1.8879856E-2"/>
    <n v="6.3078869999999999E-3"/>
    <n v="1.1290713000000001E-2"/>
    <n v="3.5455017999999998E-2"/>
    <n v="2.8573268999999998E-2"/>
    <n v="2.1063591999999999E-2"/>
    <n v="2.4858267999999999E-2"/>
    <n v="5"/>
    <n v="5"/>
    <n v="3"/>
    <n v="6"/>
    <n v="4"/>
    <n v="5"/>
    <s v="E"/>
    <s v="E"/>
    <s v="E"/>
    <s v="E"/>
    <s v="E"/>
    <n v="5"/>
    <n v="5"/>
    <n v="5"/>
    <n v="5"/>
    <n v="5"/>
    <n v="5"/>
    <n v="5"/>
    <n v="1"/>
    <x v="4"/>
  </r>
  <r>
    <n v="106"/>
    <x v="133"/>
    <s v="MEL"/>
    <n v="5.3936069999999999E-3"/>
    <n v="0.16651021599999999"/>
    <n v="0.161039391"/>
    <n v="0.19877711300000001"/>
    <n v="0.15324006200000001"/>
    <n v="0.13324209000000001"/>
    <n v="8.7445767999999993E-2"/>
    <n v="7.7555189999999996E-2"/>
    <n v="1.6815981000000001E-2"/>
    <n v="7.1875319999999999E-3"/>
    <n v="9.9321300000000008E-3"/>
    <n v="3.5425213999999997E-2"/>
    <n v="3.0608479000000001E-2"/>
    <n v="1.4920948999999999E-2"/>
    <n v="2.3272599000000001E-2"/>
    <n v="5"/>
    <n v="5"/>
    <n v="3"/>
    <n v="6"/>
    <n v="4"/>
    <n v="5"/>
    <s v="E"/>
    <s v="E"/>
    <s v="E"/>
    <s v="E"/>
    <s v="E"/>
    <n v="5"/>
    <n v="5"/>
    <n v="5"/>
    <n v="5"/>
    <n v="5"/>
    <n v="5"/>
    <n v="5"/>
    <n v="1"/>
    <x v="4"/>
  </r>
  <r>
    <n v="112"/>
    <x v="134"/>
    <s v="W.AS"/>
    <n v="-0.72423523000000001"/>
    <n v="0.24586160600000001"/>
    <n v="0.157516515"/>
    <n v="0.183593803"/>
    <n v="0.15317737200000001"/>
    <n v="0.154303094"/>
    <n v="8.6405817999999995E-2"/>
    <n v="8.4633734000000002E-2"/>
    <n v="1.8336931000000001E-2"/>
    <n v="6.2844149999999998E-3"/>
    <n v="1.1667312000000001E-2"/>
    <n v="3.5476889999999997E-2"/>
    <n v="2.9535987E-2"/>
    <n v="2.2906290999999999E-2"/>
    <n v="2.6666105999999998E-2"/>
    <n v="5"/>
    <n v="5"/>
    <n v="3"/>
    <n v="6"/>
    <n v="4"/>
    <n v="5"/>
    <s v="E"/>
    <s v="E"/>
    <s v="E"/>
    <s v="E"/>
    <s v="E"/>
    <n v="5"/>
    <n v="5"/>
    <n v="5"/>
    <n v="5"/>
    <n v="5"/>
    <n v="5"/>
    <n v="5"/>
    <n v="1"/>
    <x v="4"/>
  </r>
  <r>
    <n v="116"/>
    <x v="135"/>
    <s v="POL"/>
    <n v="0.289809186"/>
    <n v="0.18246854300000001"/>
    <n v="0.14943728000000001"/>
    <n v="0.180484857"/>
    <n v="0.14455536999999999"/>
    <n v="0.1276883"/>
    <n v="8.2524585999999997E-2"/>
    <n v="7.8011326000000006E-2"/>
    <n v="1.4838531E-2"/>
    <n v="6.8721700000000004E-3"/>
    <n v="8.9762430000000001E-3"/>
    <n v="3.4507086999999999E-2"/>
    <n v="2.3918489000000001E-2"/>
    <n v="1.1218201000000001E-2"/>
    <n v="2.2573548999999998E-2"/>
    <n v="5"/>
    <n v="5"/>
    <n v="3"/>
    <n v="6"/>
    <n v="4"/>
    <n v="5"/>
    <s v="E"/>
    <s v="E"/>
    <s v="E"/>
    <s v="E"/>
    <s v="E"/>
    <n v="5"/>
    <n v="5"/>
    <n v="5"/>
    <n v="5"/>
    <n v="5"/>
    <n v="5"/>
    <n v="5"/>
    <n v="1"/>
    <x v="4"/>
  </r>
  <r>
    <n v="130"/>
    <x v="136"/>
    <s v="S.AM"/>
    <n v="-0.36168133499999999"/>
    <n v="0.23482840299999999"/>
    <n v="0.159221423"/>
    <n v="0.18805379699999999"/>
    <n v="0.178350922"/>
    <n v="0.13133065499999999"/>
    <n v="9.8414182000000003E-2"/>
    <n v="7.6161714000000005E-2"/>
    <n v="1.7887956E-2"/>
    <n v="6.5291120000000001E-3"/>
    <n v="9.7570480000000008E-3"/>
    <n v="4.1558758000000001E-2"/>
    <n v="3.3070527000000002E-2"/>
    <n v="1.7939920000000002E-2"/>
    <n v="2.323836E-2"/>
    <n v="5"/>
    <n v="5"/>
    <n v="3"/>
    <n v="6"/>
    <n v="4"/>
    <n v="5"/>
    <s v="E"/>
    <s v="E"/>
    <s v="E"/>
    <s v="E"/>
    <s v="E"/>
    <n v="5"/>
    <n v="5"/>
    <n v="5"/>
    <n v="5"/>
    <n v="5"/>
    <n v="5"/>
    <n v="5"/>
    <n v="1"/>
    <x v="4"/>
  </r>
  <r>
    <n v="131"/>
    <x v="137"/>
    <s v="S.AF"/>
    <n v="-1.13089E-2"/>
    <n v="0.17974343000000001"/>
    <n v="0.150594112"/>
    <n v="0.18248914099999999"/>
    <n v="0.13942564299999999"/>
    <n v="0.14263705500000001"/>
    <n v="9.0575370000000002E-2"/>
    <n v="8.6894150000000003E-2"/>
    <n v="1.0944901999999999E-2"/>
    <n v="2.8469139999999999E-3"/>
    <n v="1.2581991000000001E-2"/>
    <n v="3.1804113000000002E-2"/>
    <n v="2.8943620999999999E-2"/>
    <n v="2.3482768000000001E-2"/>
    <n v="2.3857311999999999E-2"/>
    <n v="5"/>
    <n v="5"/>
    <n v="3"/>
    <n v="5"/>
    <n v="4"/>
    <n v="5"/>
    <s v="E"/>
    <s v="E"/>
    <s v="E"/>
    <s v="E"/>
    <s v="E"/>
    <n v="5"/>
    <n v="5"/>
    <n v="5"/>
    <n v="5"/>
    <n v="5"/>
    <n v="5"/>
    <n v="5"/>
    <n v="1"/>
    <x v="4"/>
  </r>
  <r>
    <n v="142"/>
    <x v="138"/>
    <s v="W.AS"/>
    <n v="-0.669137023"/>
    <n v="0.24327695799999999"/>
    <n v="0.15681277800000001"/>
    <n v="0.178496453"/>
    <n v="0.16061376799999999"/>
    <n v="0.15668900599999999"/>
    <n v="8.5721219000000001E-2"/>
    <n v="9.0888431000000006E-2"/>
    <n v="1.9668356000000001E-2"/>
    <n v="6.5074979999999996E-3"/>
    <n v="1.2084558E-2"/>
    <n v="3.5187492000000001E-2"/>
    <n v="3.0666572999999999E-2"/>
    <n v="2.7920331E-2"/>
    <n v="2.5623063000000001E-2"/>
    <n v="5"/>
    <n v="6"/>
    <n v="3"/>
    <n v="6"/>
    <n v="4"/>
    <n v="6"/>
    <s v="E"/>
    <s v="B"/>
    <s v="E"/>
    <s v="E"/>
    <s v="E"/>
    <n v="5"/>
    <n v="2"/>
    <n v="5"/>
    <n v="5"/>
    <n v="5"/>
    <n v="5"/>
    <n v="4"/>
    <n v="0.8"/>
    <x v="4"/>
  </r>
  <r>
    <n v="5"/>
    <x v="139"/>
    <s v="CAR"/>
    <n v="-0.30436603699999998"/>
    <n v="0.23384153799999999"/>
    <n v="0.166370462"/>
    <n v="0.20834193400000001"/>
    <n v="0.177121315"/>
    <n v="0.14373106799999999"/>
    <n v="9.1368105000000005E-2"/>
    <n v="5.0976069999999998E-2"/>
    <n v="1.6345287E-2"/>
    <n v="6.3861500000000002E-3"/>
    <n v="6.6208279999999996E-3"/>
    <n v="1.9757002999999999E-2"/>
    <n v="2.3020598E-2"/>
    <n v="4.4016539999999996E-3"/>
    <n v="1.9115281000000001E-2"/>
    <n v="4"/>
    <n v="5"/>
    <n v="6"/>
    <n v="3"/>
    <n v="1"/>
    <e v="#N/A"/>
    <s v="F.x"/>
    <s v="E"/>
    <s v="E.x"/>
    <s v="D.x"/>
    <s v="E.x"/>
    <n v="8"/>
    <n v="5"/>
    <n v="9"/>
    <n v="7"/>
    <n v="9"/>
    <n v="9"/>
    <n v="2"/>
    <n v="0.4"/>
    <x v="5"/>
  </r>
  <r>
    <n v="15"/>
    <x v="140"/>
    <s v="C.AM"/>
    <n v="-0.20989777400000001"/>
    <n v="0.26418044699999998"/>
    <n v="0.15320825599999999"/>
    <n v="0.18928773300000001"/>
    <n v="0.19136799099999999"/>
    <n v="0.156993841"/>
    <n v="8.2438994000000002E-2"/>
    <n v="4.5264227999999997E-2"/>
    <n v="1.4217755E-2"/>
    <n v="6.4028760000000001E-3"/>
    <n v="4.5843699999999999E-3"/>
    <n v="1.8910850999999999E-2"/>
    <n v="1.9683299000000001E-2"/>
    <n v="4.0946710000000002E-3"/>
    <n v="1.7469215999999999E-2"/>
    <n v="4"/>
    <n v="5"/>
    <n v="6"/>
    <n v="3"/>
    <n v="1"/>
    <e v="#N/A"/>
    <s v="F.x"/>
    <s v="E"/>
    <s v="E.x"/>
    <s v="D.x"/>
    <s v="E.x"/>
    <n v="8"/>
    <n v="5"/>
    <n v="9"/>
    <n v="7"/>
    <n v="9"/>
    <n v="9"/>
    <n v="2"/>
    <n v="0.4"/>
    <x v="5"/>
  </r>
  <r>
    <n v="27"/>
    <x v="141"/>
    <s v="W.AF"/>
    <n v="-0.59587681000000003"/>
    <n v="0.24619375700000001"/>
    <n v="0.15270874600000001"/>
    <n v="0.18405659399999999"/>
    <n v="0.17606914300000001"/>
    <n v="0.14870736200000001"/>
    <n v="9.2866452000000002E-2"/>
    <n v="6.5309435999999998E-2"/>
    <n v="1.9548966000000001E-2"/>
    <n v="6.4856059999999997E-3"/>
    <n v="6.7188120000000002E-3"/>
    <n v="3.4942836999999997E-2"/>
    <n v="2.6310500000000001E-2"/>
    <n v="7.5645260000000002E-3"/>
    <n v="1.8950259000000001E-2"/>
    <n v="4"/>
    <n v="5"/>
    <n v="6"/>
    <n v="3"/>
    <n v="1"/>
    <e v="#N/A"/>
    <s v="F.x"/>
    <s v="E"/>
    <s v="E.x"/>
    <s v="D.x"/>
    <s v="E.x"/>
    <n v="8"/>
    <n v="5"/>
    <n v="9"/>
    <n v="7"/>
    <n v="9"/>
    <n v="9"/>
    <n v="2"/>
    <n v="0.4"/>
    <x v="5"/>
  </r>
  <r>
    <n v="33"/>
    <x v="142"/>
    <s v="E.AF"/>
    <n v="-0.56289596799999997"/>
    <n v="0.27823634000000003"/>
    <n v="0.144353758"/>
    <n v="0.16467241199999999"/>
    <n v="0.18536939499999999"/>
    <n v="0.14195816"/>
    <n v="8.7415751E-2"/>
    <n v="7.2400044999999996E-2"/>
    <n v="2.2143749000000001E-2"/>
    <n v="9.7607170000000004E-3"/>
    <n v="9.9748849999999993E-3"/>
    <n v="3.3171553999999999E-2"/>
    <n v="2.3338866E-2"/>
    <n v="9.9165130000000001E-3"/>
    <n v="2.015306E-2"/>
    <n v="4"/>
    <n v="5"/>
    <n v="6"/>
    <n v="6"/>
    <n v="1"/>
    <n v="6"/>
    <s v="F.x"/>
    <s v="E"/>
    <s v="E.x"/>
    <s v="E"/>
    <s v="E.x"/>
    <n v="8"/>
    <n v="5"/>
    <n v="9"/>
    <n v="5"/>
    <n v="9"/>
    <n v="5"/>
    <n v="2"/>
    <n v="0.4"/>
    <x v="5"/>
  </r>
  <r>
    <n v="55"/>
    <x v="143"/>
    <s v="CAR"/>
    <n v="-0.155954549"/>
    <n v="0.18617083800000001"/>
    <n v="0.14777406400000001"/>
    <n v="0.180993617"/>
    <n v="0.17751594300000001"/>
    <n v="0.16074760699999999"/>
    <n v="8.2338028999999993E-2"/>
    <n v="6.9444666000000002E-2"/>
    <n v="1.8900973000000001E-2"/>
    <n v="8.2495810000000006E-3"/>
    <n v="6.5689049999999999E-3"/>
    <n v="2.7283524999999999E-2"/>
    <n v="2.3373329000000002E-2"/>
    <n v="1.2897583000000001E-2"/>
    <n v="2.0503331E-2"/>
    <n v="4"/>
    <n v="5"/>
    <n v="6"/>
    <n v="6"/>
    <n v="1"/>
    <n v="6"/>
    <s v="F.x"/>
    <s v="E"/>
    <s v="E.x"/>
    <s v="E"/>
    <s v="E.x"/>
    <n v="8"/>
    <n v="5"/>
    <n v="9"/>
    <n v="5"/>
    <n v="9"/>
    <n v="5"/>
    <n v="2"/>
    <n v="0.4"/>
    <x v="5"/>
  </r>
  <r>
    <n v="119"/>
    <x v="144"/>
    <s v="E.AF"/>
    <n v="-0.75172440600000001"/>
    <n v="0.21246737199999999"/>
    <n v="0.16649829299999999"/>
    <n v="0.19526294"/>
    <n v="0.14310657199999999"/>
    <n v="0.120983198"/>
    <n v="0.15841555600000001"/>
    <n v="5.5884808000000001E-2"/>
    <n v="2.1374827999999998E-2"/>
    <n v="6.4841530000000003E-3"/>
    <n v="6.6057160000000002E-3"/>
    <n v="3.9269494000000002E-2"/>
    <n v="2.1925831999999999E-2"/>
    <n v="8.6521700000000005E-4"/>
    <n v="2.7443700000000001E-2"/>
    <n v="4"/>
    <n v="5"/>
    <n v="6"/>
    <n v="3"/>
    <n v="1"/>
    <e v="#N/A"/>
    <s v="F.x"/>
    <s v="E"/>
    <s v="E.x"/>
    <s v="D.x"/>
    <s v="E.x"/>
    <n v="8"/>
    <n v="5"/>
    <n v="9"/>
    <n v="7"/>
    <n v="9"/>
    <n v="9"/>
    <n v="2"/>
    <n v="0.4"/>
    <x v="5"/>
  </r>
  <r>
    <n v="122"/>
    <x v="145"/>
    <s v="MEL"/>
    <n v="6.6457301999999996E-2"/>
    <n v="0.20058715599999999"/>
    <n v="0.150517393"/>
    <n v="0.194819348"/>
    <n v="0.19773929500000001"/>
    <n v="0.14087277000000001"/>
    <n v="7.8217582999999993E-2"/>
    <n v="6.5578812E-2"/>
    <n v="1.977251E-2"/>
    <n v="5.1175650000000001E-3"/>
    <n v="5.6274330000000003E-3"/>
    <n v="2.1740084999999999E-2"/>
    <n v="2.3228181000000001E-2"/>
    <n v="6.1583640000000004E-3"/>
    <n v="3.1746325999999998E-2"/>
    <n v="4"/>
    <n v="5"/>
    <n v="6"/>
    <n v="3"/>
    <n v="1"/>
    <e v="#N/A"/>
    <s v="F.x"/>
    <s v="E"/>
    <s v="E.x"/>
    <s v="D.x"/>
    <s v="E.x"/>
    <n v="8"/>
    <n v="5"/>
    <n v="9"/>
    <n v="7"/>
    <n v="9"/>
    <n v="9"/>
    <n v="2"/>
    <n v="0.4"/>
    <x v="5"/>
  </r>
  <r>
    <n v="127"/>
    <x v="146"/>
    <s v="CAR"/>
    <n v="-0.29845128199999998"/>
    <n v="0.23807788099999999"/>
    <n v="0.16050824899999999"/>
    <n v="0.206112827"/>
    <n v="0.160908938"/>
    <n v="0.15396923500000001"/>
    <n v="8.7156095000000003E-2"/>
    <n v="6.601535E-2"/>
    <n v="1.5707552999999999E-2"/>
    <n v="5.5900109999999998E-3"/>
    <n v="6.9911039999999997E-3"/>
    <n v="2.2790807999999999E-2"/>
    <n v="2.4992078000000001E-2"/>
    <n v="5.5983949999999999E-3"/>
    <n v="2.1919312999999999E-2"/>
    <n v="4"/>
    <n v="5"/>
    <n v="6"/>
    <n v="3"/>
    <n v="1"/>
    <e v="#N/A"/>
    <s v="F.x"/>
    <s v="E"/>
    <s v="E.x"/>
    <s v="D.x"/>
    <s v="E.x"/>
    <n v="8"/>
    <n v="5"/>
    <n v="9"/>
    <n v="7"/>
    <n v="9"/>
    <n v="9"/>
    <n v="2"/>
    <n v="0.4"/>
    <x v="5"/>
  </r>
  <r>
    <n v="128"/>
    <x v="147"/>
    <s v="CAR"/>
    <n v="-0.16427797"/>
    <n v="0.21402543299999999"/>
    <n v="0.17443386599999999"/>
    <n v="0.22137004599999999"/>
    <n v="0.169376252"/>
    <n v="0.12930918999999999"/>
    <n v="0.100922368"/>
    <n v="5.9398461999999999E-2"/>
    <n v="2.0519461999999999E-2"/>
    <n v="6.62877E-3"/>
    <n v="7.9846919999999998E-3"/>
    <n v="2.2109156000000001E-2"/>
    <n v="2.415204E-2"/>
    <n v="3.2623550000000002E-3"/>
    <n v="2.2822431000000001E-2"/>
    <n v="4"/>
    <n v="5"/>
    <n v="6"/>
    <n v="3"/>
    <n v="1"/>
    <e v="#N/A"/>
    <s v="F.x"/>
    <s v="E"/>
    <s v="E.x"/>
    <s v="D.x"/>
    <s v="E.x"/>
    <n v="8"/>
    <n v="5"/>
    <n v="9"/>
    <n v="7"/>
    <n v="9"/>
    <n v="9"/>
    <n v="2"/>
    <n v="0.4"/>
    <x v="5"/>
  </r>
  <r>
    <n v="139"/>
    <x v="148"/>
    <s v="W.AS"/>
    <n v="0.79908609600000002"/>
    <n v="0.159281539"/>
    <n v="3.5123541000000001E-2"/>
    <n v="5.9920910000000001E-2"/>
    <n v="9.2132582000000005E-2"/>
    <n v="0.11058817999999999"/>
    <n v="4.7832284000000003E-2"/>
    <n v="9.9755781000000002E-2"/>
    <n v="1.6449618999999999E-2"/>
    <n v="9.2175439999999994E-3"/>
    <n v="1.4411419999999999E-2"/>
    <n v="1.2195331E-2"/>
    <n v="1.5170186E-2"/>
    <n v="1.4691888E-2"/>
    <n v="1.4780865000000001E-2"/>
    <n v="6"/>
    <n v="1"/>
    <n v="4"/>
    <n v="4"/>
    <n v="2"/>
    <n v="4"/>
    <s v="D.x"/>
    <s v="A"/>
    <s v="C"/>
    <s v="A"/>
    <s v="C"/>
    <n v="7"/>
    <n v="1"/>
    <n v="3"/>
    <n v="1"/>
    <n v="3"/>
    <n v="1"/>
    <n v="2"/>
    <n v="0.4"/>
    <x v="5"/>
  </r>
  <r>
    <n v="147"/>
    <x v="149"/>
    <s v="SEA"/>
    <n v="-1.4366574590000001"/>
    <n v="0.279671542"/>
    <n v="0.160571139"/>
    <n v="0.16688033499999999"/>
    <n v="0.147145426"/>
    <n v="0.160223953"/>
    <n v="9.3658766000000004E-2"/>
    <n v="6.2570634E-2"/>
    <n v="1.7769414000000001E-2"/>
    <n v="6.8999730000000002E-3"/>
    <n v="6.9445979999999997E-3"/>
    <n v="2.4758616000000001E-2"/>
    <n v="2.3414618000000002E-2"/>
    <n v="2.8681069999999999E-3"/>
    <n v="2.0911132999999998E-2"/>
    <n v="4"/>
    <n v="5"/>
    <n v="6"/>
    <n v="3"/>
    <n v="1"/>
    <e v="#N/A"/>
    <s v="F.x"/>
    <s v="E"/>
    <s v="E.x"/>
    <s v="D.x"/>
    <s v="E.x"/>
    <n v="8"/>
    <n v="5"/>
    <n v="9"/>
    <n v="7"/>
    <n v="9"/>
    <n v="9"/>
    <n v="2"/>
    <n v="0.4"/>
    <x v="5"/>
  </r>
  <r>
    <n v="151"/>
    <x v="150"/>
    <s v="E.AF"/>
    <n v="-0.91272412599999997"/>
    <n v="0.28657593100000001"/>
    <n v="0.15728430600000001"/>
    <n v="0.192253387"/>
    <n v="0.15421354400000001"/>
    <n v="0.15931851"/>
    <n v="9.2167346999999997E-2"/>
    <n v="5.6199166000000002E-2"/>
    <n v="1.7095875E-2"/>
    <n v="5.8888739999999997E-3"/>
    <n v="8.3917720000000005E-3"/>
    <n v="2.4808302000000001E-2"/>
    <n v="2.4699496000000001E-2"/>
    <n v="5.5847020000000004E-3"/>
    <n v="2.0843256000000001E-2"/>
    <n v="4"/>
    <n v="5"/>
    <n v="6"/>
    <n v="3"/>
    <n v="1"/>
    <e v="#N/A"/>
    <s v="F.x"/>
    <s v="E"/>
    <s v="E.x"/>
    <s v="D.x"/>
    <s v="E.x"/>
    <n v="8"/>
    <n v="5"/>
    <n v="9"/>
    <n v="7"/>
    <n v="9"/>
    <n v="9"/>
    <n v="2"/>
    <n v="0.4"/>
    <x v="5"/>
  </r>
  <r>
    <m/>
    <x v="151"/>
    <s v="Avg"/>
    <n v="-9.8245637205298053E-2"/>
    <n v="0.16583196230463568"/>
    <n v="0.10907181202649001"/>
    <n v="0.13485807596026489"/>
    <n v="0.12352611383443711"/>
    <n v="0.13376265974172191"/>
    <n v="6.8612893867549693E-2"/>
    <n v="9.0469910523178862E-2"/>
    <n v="1.7194751304635762E-2"/>
    <n v="7.6151873178807953E-3"/>
    <n v="1.3852036284768211E-2"/>
    <n v="2.3697865264900662E-2"/>
    <n v="2.2352494324503314E-2"/>
    <n v="1.496399075960265E-2"/>
    <n v="1.9635338476821185E-2"/>
    <m/>
    <m/>
    <m/>
    <m/>
    <m/>
    <m/>
    <m/>
    <m/>
    <m/>
    <m/>
    <m/>
    <m/>
    <m/>
    <m/>
    <m/>
    <m/>
    <m/>
    <m/>
    <m/>
    <x v="6"/>
  </r>
  <r>
    <m/>
    <x v="151"/>
    <s v="Max"/>
    <n v="2.3243641190000002"/>
    <n v="0.28657593100000001"/>
    <n v="0.17443386599999999"/>
    <n v="0.22137004599999999"/>
    <n v="0.19773929500000001"/>
    <n v="0.180657923"/>
    <n v="0.15841555600000001"/>
    <n v="0.13916830699999999"/>
    <n v="3.6360972999999998E-2"/>
    <n v="1.7424372E-2"/>
    <n v="2.6078819999999999E-2"/>
    <n v="4.1558758000000001E-2"/>
    <n v="3.3070527000000002E-2"/>
    <n v="2.7920331E-2"/>
    <n v="3.1746325999999998E-2"/>
    <m/>
    <m/>
    <m/>
    <m/>
    <m/>
    <m/>
    <m/>
    <m/>
    <m/>
    <m/>
    <m/>
    <m/>
    <m/>
    <m/>
    <m/>
    <m/>
    <m/>
    <m/>
    <m/>
    <x v="6"/>
  </r>
  <r>
    <m/>
    <x v="151"/>
    <s v="Min"/>
    <n v="-1.9742143110000001"/>
    <n v="-0.15679100300000001"/>
    <n v="-3.4459923000000003E-2"/>
    <n v="-1.8193119000000001E-2"/>
    <n v="-3.478473E-2"/>
    <n v="-5.8020637999999999E-2"/>
    <n v="-3.5231761E-2"/>
    <n v="1.6339296E-2"/>
    <n v="-2.5718739000000001E-2"/>
    <n v="-1.831989E-3"/>
    <n v="-1.2194009999999999E-3"/>
    <n v="3.6658060000000002E-3"/>
    <n v="-7.0730200000000004E-4"/>
    <n v="-5.6442599999999999E-3"/>
    <n v="-5.9572900000000003E-4"/>
    <m/>
    <m/>
    <m/>
    <m/>
    <m/>
    <m/>
    <m/>
    <m/>
    <m/>
    <m/>
    <m/>
    <m/>
    <m/>
    <m/>
    <m/>
    <m/>
    <m/>
    <m/>
    <m/>
    <x v="6"/>
  </r>
  <r>
    <m/>
    <x v="151"/>
    <s v="Stdev"/>
    <n v="0.7747584549348403"/>
    <n v="5.88680049689492E-2"/>
    <n v="4.3271389559569336E-2"/>
    <n v="4.527726966748527E-2"/>
    <n v="4.2301778595299003E-2"/>
    <n v="4.4910194328825759E-2"/>
    <n v="2.4471189770630775E-2"/>
    <n v="2.47807015989332E-2"/>
    <n v="7.8990588862175512E-3"/>
    <n v="2.653147120370682E-3"/>
    <n v="4.5677764846529384E-3"/>
    <n v="7.7686537534096215E-3"/>
    <n v="7.0988765656810511E-3"/>
    <n v="6.8230651004493065E-3"/>
    <n v="6.1065047339500366E-3"/>
    <m/>
    <m/>
    <m/>
    <m/>
    <m/>
    <m/>
    <m/>
    <m/>
    <m/>
    <m/>
    <m/>
    <m/>
    <m/>
    <m/>
    <m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16" firstHeaderRow="1" firstDataRow="1" firstDataCol="1" rowPageCount="1" colPageCount="1"/>
  <pivotFields count="38">
    <pivotField showAll="0"/>
    <pivotField axis="axisRow" showAll="0">
      <items count="153">
        <item x="67"/>
        <item x="103"/>
        <item x="23"/>
        <item x="113"/>
        <item x="139"/>
        <item x="68"/>
        <item x="0"/>
        <item x="1"/>
        <item x="114"/>
        <item x="115"/>
        <item x="116"/>
        <item x="117"/>
        <item x="104"/>
        <item x="2"/>
        <item x="140"/>
        <item x="24"/>
        <item x="118"/>
        <item x="69"/>
        <item x="119"/>
        <item x="70"/>
        <item x="105"/>
        <item x="25"/>
        <item x="26"/>
        <item x="27"/>
        <item x="28"/>
        <item x="3"/>
        <item x="141"/>
        <item x="29"/>
        <item x="30"/>
        <item x="71"/>
        <item x="120"/>
        <item x="72"/>
        <item x="142"/>
        <item x="31"/>
        <item x="73"/>
        <item x="74"/>
        <item x="32"/>
        <item x="106"/>
        <item x="33"/>
        <item x="4"/>
        <item x="121"/>
        <item x="75"/>
        <item x="76"/>
        <item x="77"/>
        <item x="78"/>
        <item x="122"/>
        <item x="79"/>
        <item x="123"/>
        <item x="5"/>
        <item x="6"/>
        <item x="34"/>
        <item x="124"/>
        <item x="35"/>
        <item x="7"/>
        <item x="143"/>
        <item x="80"/>
        <item x="36"/>
        <item x="125"/>
        <item x="126"/>
        <item x="81"/>
        <item x="82"/>
        <item x="107"/>
        <item x="8"/>
        <item x="83"/>
        <item x="37"/>
        <item x="84"/>
        <item x="85"/>
        <item x="9"/>
        <item x="10"/>
        <item x="11"/>
        <item x="38"/>
        <item x="39"/>
        <item x="12"/>
        <item x="40"/>
        <item x="41"/>
        <item x="42"/>
        <item x="43"/>
        <item x="86"/>
        <item x="127"/>
        <item x="87"/>
        <item x="44"/>
        <item x="13"/>
        <item x="45"/>
        <item x="128"/>
        <item x="46"/>
        <item x="129"/>
        <item x="47"/>
        <item x="130"/>
        <item x="48"/>
        <item x="49"/>
        <item x="88"/>
        <item x="108"/>
        <item x="50"/>
        <item x="131"/>
        <item x="89"/>
        <item x="51"/>
        <item x="14"/>
        <item x="15"/>
        <item x="90"/>
        <item x="52"/>
        <item x="53"/>
        <item x="16"/>
        <item x="132"/>
        <item x="91"/>
        <item x="92"/>
        <item x="133"/>
        <item x="93"/>
        <item x="94"/>
        <item x="95"/>
        <item x="109"/>
        <item x="17"/>
        <item x="134"/>
        <item x="110"/>
        <item x="111"/>
        <item x="54"/>
        <item x="135"/>
        <item x="96"/>
        <item x="55"/>
        <item x="144"/>
        <item x="56"/>
        <item x="57"/>
        <item x="145"/>
        <item x="58"/>
        <item x="18"/>
        <item x="19"/>
        <item x="59"/>
        <item x="146"/>
        <item x="147"/>
        <item x="60"/>
        <item x="136"/>
        <item x="137"/>
        <item x="20"/>
        <item x="97"/>
        <item x="61"/>
        <item x="98"/>
        <item x="62"/>
        <item x="63"/>
        <item x="64"/>
        <item x="148"/>
        <item x="65"/>
        <item x="112"/>
        <item x="138"/>
        <item x="21"/>
        <item x="22"/>
        <item x="99"/>
        <item x="100"/>
        <item x="149"/>
        <item x="101"/>
        <item x="102"/>
        <item x="66"/>
        <item x="150"/>
        <item x="1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</pivotFields>
  <rowFields count="1">
    <field x="1"/>
  </rowFields>
  <rowItems count="13">
    <i>
      <x v="4"/>
    </i>
    <i>
      <x v="14"/>
    </i>
    <i>
      <x v="26"/>
    </i>
    <i>
      <x v="32"/>
    </i>
    <i>
      <x v="54"/>
    </i>
    <i>
      <x v="118"/>
    </i>
    <i>
      <x v="121"/>
    </i>
    <i>
      <x v="126"/>
    </i>
    <i>
      <x v="127"/>
    </i>
    <i>
      <x v="138"/>
    </i>
    <i>
      <x v="146"/>
    </i>
    <i>
      <x v="150"/>
    </i>
    <i t="grand">
      <x/>
    </i>
  </rowItems>
  <colItems count="1">
    <i/>
  </colItems>
  <pageFields count="1">
    <pageField fld="3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3:Q10" firstHeaderRow="0" firstDataRow="1" firstDataCol="1"/>
  <pivotFields count="38"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</pivotFields>
  <rowFields count="1">
    <field x="3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Average of Idealpoint" fld="3" subtotal="average" baseField="37" baseItem="0"/>
    <dataField name="Average of me" fld="4" subtotal="average" baseField="37" baseItem="0"/>
    <dataField name="Average of nu" fld="5" subtotal="average" baseField="37" baseItem="0"/>
    <dataField name="Average of di" fld="6" subtotal="average" baseField="37" baseItem="0"/>
    <dataField name="Average of hr" fld="7" subtotal="average" baseField="37" baseItem="0"/>
    <dataField name="Average of co" fld="8" subtotal="average" baseField="37" baseItem="0"/>
    <dataField name="Average of ec" fld="9" subtotal="average" baseField="37" baseItem="0"/>
    <dataField name="Average of ps" fld="10" subtotal="average" baseField="37" baseItem="0"/>
    <dataField name="Average of af" fld="11" subtotal="average" baseField="37" baseItem="0"/>
    <dataField name="Average of sc" fld="12" subtotal="average" baseField="37" baseItem="0"/>
    <dataField name="Average of sp" fld="13" subtotal="average" baseField="37" baseItem="0"/>
    <dataField name="Average of un" fld="14" subtotal="average" baseField="37" baseItem="0"/>
    <dataField name="Average of int" fld="15" subtotal="average" baseField="37" baseItem="0"/>
    <dataField name="Average of bu" fld="16" subtotal="average" baseField="37" baseItem="0"/>
    <dataField name="Average of pc" fld="17" subtotal="average" baseField="3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4" workbookViewId="0">
      <selection activeCell="A35" sqref="A35"/>
    </sheetView>
  </sheetViews>
  <sheetFormatPr defaultColWidth="8.85546875"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</row>
    <row r="3" spans="1:11" x14ac:dyDescent="0.25">
      <c r="A3" t="s">
        <v>11</v>
      </c>
    </row>
    <row r="4" spans="1:11" x14ac:dyDescent="0.25">
      <c r="A4" t="s">
        <v>12</v>
      </c>
    </row>
    <row r="5" spans="1:11" x14ac:dyDescent="0.25">
      <c r="A5" t="s">
        <v>13</v>
      </c>
    </row>
    <row r="6" spans="1:11" x14ac:dyDescent="0.25">
      <c r="A6" t="s">
        <v>14</v>
      </c>
    </row>
    <row r="7" spans="1:11" x14ac:dyDescent="0.25">
      <c r="A7" t="s">
        <v>15</v>
      </c>
    </row>
    <row r="8" spans="1:11" x14ac:dyDescent="0.25">
      <c r="A8" t="s">
        <v>16</v>
      </c>
    </row>
    <row r="9" spans="1:11" x14ac:dyDescent="0.25">
      <c r="A9" t="s">
        <v>17</v>
      </c>
    </row>
    <row r="10" spans="1:11" x14ac:dyDescent="0.25">
      <c r="A10" t="s">
        <v>18</v>
      </c>
    </row>
    <row r="11" spans="1:11" x14ac:dyDescent="0.25">
      <c r="A11" t="s">
        <v>19</v>
      </c>
    </row>
    <row r="12" spans="1:11" x14ac:dyDescent="0.25">
      <c r="A12" t="s">
        <v>20</v>
      </c>
    </row>
    <row r="13" spans="1:11" x14ac:dyDescent="0.25">
      <c r="A13" t="s">
        <v>21</v>
      </c>
    </row>
    <row r="14" spans="1:11" x14ac:dyDescent="0.25">
      <c r="A14" t="s">
        <v>22</v>
      </c>
    </row>
    <row r="15" spans="1:11" x14ac:dyDescent="0.25">
      <c r="A15" t="s">
        <v>23</v>
      </c>
    </row>
    <row r="16" spans="1:11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0" spans="1:1" x14ac:dyDescent="0.25">
      <c r="A20" t="s">
        <v>28</v>
      </c>
    </row>
    <row r="21" spans="1:1" x14ac:dyDescent="0.25">
      <c r="A21" t="s">
        <v>38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39</v>
      </c>
    </row>
    <row r="32" spans="1:1" x14ac:dyDescent="0.25">
      <c r="A32" t="s">
        <v>40</v>
      </c>
    </row>
    <row r="33" spans="1:1" x14ac:dyDescent="0.25">
      <c r="A33" t="s">
        <v>41</v>
      </c>
    </row>
    <row r="34" spans="1:1" x14ac:dyDescent="0.25">
      <c r="A34" t="s">
        <v>42</v>
      </c>
    </row>
    <row r="35" spans="1:1" x14ac:dyDescent="0.25">
      <c r="A35" t="s">
        <v>43</v>
      </c>
    </row>
    <row r="36" spans="1:1" x14ac:dyDescent="0.25">
      <c r="A36" t="s">
        <v>44</v>
      </c>
    </row>
    <row r="37" spans="1:1" x14ac:dyDescent="0.25">
      <c r="A37" t="s">
        <v>45</v>
      </c>
    </row>
    <row r="38" spans="1:1" x14ac:dyDescent="0.25">
      <c r="A38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I31" sqref="I31"/>
    </sheetView>
  </sheetViews>
  <sheetFormatPr defaultColWidth="8.85546875" defaultRowHeight="15" x14ac:dyDescent="0.25"/>
  <cols>
    <col min="1" max="1" width="13.28515625" bestFit="1" customWidth="1"/>
    <col min="2" max="16" width="10" customWidth="1"/>
  </cols>
  <sheetData>
    <row r="1" spans="1:16" x14ac:dyDescent="0.25">
      <c r="B1" s="37" t="s">
        <v>64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x14ac:dyDescent="0.25">
      <c r="A2" t="s">
        <v>65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 t="s">
        <v>59</v>
      </c>
      <c r="O2" t="s">
        <v>60</v>
      </c>
      <c r="P2" t="s">
        <v>61</v>
      </c>
    </row>
    <row r="3" spans="1:16" x14ac:dyDescent="0.25">
      <c r="A3">
        <v>1</v>
      </c>
      <c r="B3">
        <v>2250</v>
      </c>
      <c r="C3">
        <v>1196.82461201448</v>
      </c>
      <c r="D3">
        <v>937.10647677641202</v>
      </c>
      <c r="E3">
        <v>701.35017156083802</v>
      </c>
      <c r="F3">
        <v>806.91370620847999</v>
      </c>
      <c r="G3">
        <v>559.53941502011105</v>
      </c>
      <c r="H3">
        <v>465.82719175830903</v>
      </c>
      <c r="I3">
        <v>713.23768069417997</v>
      </c>
      <c r="J3">
        <v>413.79838487741199</v>
      </c>
      <c r="K3">
        <v>398.43982528107801</v>
      </c>
      <c r="L3">
        <v>385.93256000540799</v>
      </c>
      <c r="M3">
        <v>333.853000095916</v>
      </c>
      <c r="N3">
        <v>357.13616203759102</v>
      </c>
      <c r="O3">
        <v>338.54672873269601</v>
      </c>
      <c r="P3">
        <v>341.03222780205101</v>
      </c>
    </row>
    <row r="4" spans="1:16" x14ac:dyDescent="0.25">
      <c r="A4">
        <v>2</v>
      </c>
      <c r="B4">
        <v>2250</v>
      </c>
      <c r="C4">
        <v>1196.82461201448</v>
      </c>
      <c r="D4">
        <v>937.10647677641202</v>
      </c>
      <c r="E4">
        <v>862.77621359031798</v>
      </c>
      <c r="F4">
        <v>809.97287195647095</v>
      </c>
      <c r="G4">
        <v>516.408232143399</v>
      </c>
      <c r="H4">
        <v>585.02624951825305</v>
      </c>
      <c r="I4">
        <v>434.07480277795099</v>
      </c>
      <c r="J4">
        <v>417.81221641441601</v>
      </c>
      <c r="K4">
        <v>498.09948627316697</v>
      </c>
      <c r="L4">
        <v>390.28876887719503</v>
      </c>
      <c r="M4">
        <v>373.48671582160301</v>
      </c>
      <c r="N4">
        <v>436.61637951826998</v>
      </c>
      <c r="O4">
        <v>428.10860196312399</v>
      </c>
      <c r="P4">
        <v>334.699966191415</v>
      </c>
    </row>
    <row r="5" spans="1:16" x14ac:dyDescent="0.25">
      <c r="A5">
        <v>3</v>
      </c>
      <c r="B5">
        <v>2250</v>
      </c>
      <c r="C5">
        <v>1196.82461201448</v>
      </c>
      <c r="D5">
        <v>960.335476078694</v>
      </c>
      <c r="E5">
        <v>845.796761207911</v>
      </c>
      <c r="F5">
        <v>787.21538308695199</v>
      </c>
      <c r="G5">
        <v>574.10215977989799</v>
      </c>
      <c r="H5">
        <v>465.82719175830903</v>
      </c>
      <c r="I5">
        <v>460.19131584285299</v>
      </c>
      <c r="J5">
        <v>423.04217009375401</v>
      </c>
      <c r="K5">
        <v>406.970476916488</v>
      </c>
      <c r="L5">
        <v>461.84498637462798</v>
      </c>
      <c r="M5">
        <v>371.68033959261402</v>
      </c>
      <c r="N5">
        <v>448.67010201268101</v>
      </c>
      <c r="O5">
        <v>311.28611374122301</v>
      </c>
      <c r="P5">
        <v>336.25325771485302</v>
      </c>
    </row>
    <row r="6" spans="1:16" x14ac:dyDescent="0.25">
      <c r="A6">
        <v>4</v>
      </c>
      <c r="B6">
        <v>2250</v>
      </c>
      <c r="C6">
        <v>1196.82461201448</v>
      </c>
      <c r="D6">
        <v>937.10647677641202</v>
      </c>
      <c r="E6">
        <v>847.09969281959502</v>
      </c>
      <c r="F6">
        <v>787.21538308695199</v>
      </c>
      <c r="G6">
        <v>616.72196285652694</v>
      </c>
      <c r="H6">
        <v>555.199353995259</v>
      </c>
      <c r="I6">
        <v>541.00222803835095</v>
      </c>
      <c r="J6">
        <v>502.01461896114699</v>
      </c>
      <c r="K6">
        <v>425.89935357496501</v>
      </c>
      <c r="L6">
        <v>368.504444922868</v>
      </c>
      <c r="M6">
        <v>369.28600061040299</v>
      </c>
      <c r="N6">
        <v>361.901468061782</v>
      </c>
      <c r="O6">
        <v>460.27412959677798</v>
      </c>
      <c r="P6">
        <v>336.44212003644998</v>
      </c>
    </row>
    <row r="7" spans="1:16" x14ac:dyDescent="0.25">
      <c r="A7">
        <v>5</v>
      </c>
      <c r="B7">
        <v>2250</v>
      </c>
      <c r="C7">
        <v>1196.82461201448</v>
      </c>
      <c r="D7">
        <v>937.10647677641202</v>
      </c>
      <c r="E7">
        <v>701.35017156083802</v>
      </c>
      <c r="F7">
        <v>670.58017838131002</v>
      </c>
      <c r="G7">
        <v>516.398712063159</v>
      </c>
      <c r="H7">
        <v>534.35452897366599</v>
      </c>
      <c r="I7">
        <v>536.12902105404396</v>
      </c>
      <c r="J7">
        <v>433.14028845370899</v>
      </c>
      <c r="K7">
        <v>409.82355994698997</v>
      </c>
      <c r="L7">
        <v>354.13614705404001</v>
      </c>
      <c r="M7">
        <v>371.14527811044002</v>
      </c>
      <c r="N7">
        <v>444.959668186383</v>
      </c>
      <c r="O7">
        <v>349.333590624566</v>
      </c>
      <c r="P7">
        <v>334.13504822020599</v>
      </c>
    </row>
    <row r="8" spans="1:16" x14ac:dyDescent="0.25">
      <c r="A8">
        <v>6</v>
      </c>
      <c r="B8">
        <v>2250</v>
      </c>
      <c r="C8">
        <v>1196.82461201448</v>
      </c>
      <c r="D8">
        <v>937.10647677641202</v>
      </c>
      <c r="E8">
        <v>847.09969281959502</v>
      </c>
      <c r="F8">
        <v>610.886298813439</v>
      </c>
      <c r="G8">
        <v>574.10215977989799</v>
      </c>
      <c r="H8">
        <v>733.54012011145005</v>
      </c>
      <c r="I8">
        <v>572.79292867777701</v>
      </c>
      <c r="J8">
        <v>427.90725933116101</v>
      </c>
      <c r="K8">
        <v>403.197630491729</v>
      </c>
      <c r="L8">
        <v>381.91297943906102</v>
      </c>
      <c r="M8">
        <v>451.15005145308999</v>
      </c>
      <c r="N8">
        <v>334.21700292990403</v>
      </c>
      <c r="O8">
        <v>343.740959975637</v>
      </c>
      <c r="P8">
        <v>333.98577699250598</v>
      </c>
    </row>
    <row r="9" spans="1:16" x14ac:dyDescent="0.25">
      <c r="A9">
        <v>7</v>
      </c>
      <c r="B9">
        <v>2250</v>
      </c>
      <c r="C9">
        <v>1196.82461201448</v>
      </c>
      <c r="D9">
        <v>937.10647677641202</v>
      </c>
      <c r="E9">
        <v>847.09969281959502</v>
      </c>
      <c r="F9">
        <v>639.25885968409898</v>
      </c>
      <c r="G9">
        <v>574.10215977989799</v>
      </c>
      <c r="H9">
        <v>590.28591277646103</v>
      </c>
      <c r="I9">
        <v>434.07480277795099</v>
      </c>
      <c r="J9">
        <v>422.34507594551201</v>
      </c>
      <c r="K9">
        <v>407.48219661240802</v>
      </c>
      <c r="L9">
        <v>403.01098017665203</v>
      </c>
      <c r="M9">
        <v>362.07939119802398</v>
      </c>
      <c r="N9">
        <v>317.059331082987</v>
      </c>
      <c r="O9">
        <v>353.82901993706099</v>
      </c>
      <c r="P9">
        <v>336.65789995294</v>
      </c>
    </row>
    <row r="10" spans="1:16" x14ac:dyDescent="0.25">
      <c r="A10">
        <v>8</v>
      </c>
      <c r="B10">
        <v>2250</v>
      </c>
      <c r="C10">
        <v>1196.82461201448</v>
      </c>
      <c r="D10">
        <v>937.10647677641202</v>
      </c>
      <c r="E10">
        <v>866.705303124598</v>
      </c>
      <c r="F10">
        <v>787.21538308695199</v>
      </c>
      <c r="G10">
        <v>516.408232143399</v>
      </c>
      <c r="H10">
        <v>737.10389844925498</v>
      </c>
      <c r="I10">
        <v>434.07480277795099</v>
      </c>
      <c r="J10">
        <v>417.68515059903501</v>
      </c>
      <c r="K10">
        <v>394.17783562640398</v>
      </c>
      <c r="L10">
        <v>380.71791270758001</v>
      </c>
      <c r="M10">
        <v>504.40812377754099</v>
      </c>
      <c r="N10">
        <v>334.452978077453</v>
      </c>
      <c r="O10">
        <v>345.41147327753902</v>
      </c>
      <c r="P10">
        <v>356.165468635021</v>
      </c>
    </row>
    <row r="11" spans="1:16" x14ac:dyDescent="0.25">
      <c r="A11">
        <v>9</v>
      </c>
      <c r="B11">
        <v>2250</v>
      </c>
      <c r="C11">
        <v>1196.82461201448</v>
      </c>
      <c r="D11">
        <v>937.10647677641202</v>
      </c>
      <c r="E11">
        <v>867.35925175276395</v>
      </c>
      <c r="F11">
        <v>610.53369936475701</v>
      </c>
      <c r="G11">
        <v>516.408232143399</v>
      </c>
      <c r="H11">
        <v>523.99771391180298</v>
      </c>
      <c r="I11">
        <v>448.06528112060101</v>
      </c>
      <c r="J11">
        <v>515.46828314285199</v>
      </c>
      <c r="K11">
        <v>473.30373723800801</v>
      </c>
      <c r="L11">
        <v>465.97468347047698</v>
      </c>
      <c r="M11">
        <v>375.29072111425199</v>
      </c>
      <c r="N11">
        <v>338.15975991498902</v>
      </c>
      <c r="O11">
        <v>343.46024685351398</v>
      </c>
      <c r="P11">
        <v>331.221122174377</v>
      </c>
    </row>
    <row r="12" spans="1:16" x14ac:dyDescent="0.25">
      <c r="A12">
        <v>10</v>
      </c>
      <c r="B12">
        <v>2250</v>
      </c>
      <c r="C12">
        <v>1196.82461201448</v>
      </c>
      <c r="D12">
        <v>937.10647677641202</v>
      </c>
      <c r="E12">
        <v>845.796761207911</v>
      </c>
      <c r="F12">
        <v>610.53369936475701</v>
      </c>
      <c r="G12">
        <v>760.71084293860895</v>
      </c>
      <c r="H12">
        <v>479.58779736527498</v>
      </c>
      <c r="I12">
        <v>434.20186859333199</v>
      </c>
      <c r="J12">
        <v>484.096357273845</v>
      </c>
      <c r="K12">
        <v>412.88085911285299</v>
      </c>
      <c r="L12">
        <v>381.12014520707902</v>
      </c>
      <c r="M12">
        <v>372.16678138898999</v>
      </c>
      <c r="N12">
        <v>329.33098276263797</v>
      </c>
      <c r="O12">
        <v>364.43080494687598</v>
      </c>
      <c r="P12">
        <v>329.21155153970898</v>
      </c>
    </row>
    <row r="14" spans="1:16" x14ac:dyDescent="0.25">
      <c r="B14" s="37" t="s">
        <v>63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A15" t="s">
        <v>65</v>
      </c>
      <c r="B15" t="s">
        <v>47</v>
      </c>
      <c r="C15" t="s">
        <v>48</v>
      </c>
      <c r="D15" s="6" t="s">
        <v>49</v>
      </c>
      <c r="E15" t="s">
        <v>50</v>
      </c>
      <c r="F15" t="s">
        <v>51</v>
      </c>
      <c r="G15" s="2" t="s">
        <v>52</v>
      </c>
      <c r="H15" t="s">
        <v>53</v>
      </c>
      <c r="I15" t="s">
        <v>54</v>
      </c>
      <c r="J15" t="s">
        <v>55</v>
      </c>
      <c r="K15" t="s">
        <v>56</v>
      </c>
      <c r="L15" t="s">
        <v>57</v>
      </c>
      <c r="M15" t="s">
        <v>58</v>
      </c>
      <c r="N15" t="s">
        <v>59</v>
      </c>
      <c r="O15" t="s">
        <v>60</v>
      </c>
      <c r="P15" t="s">
        <v>61</v>
      </c>
    </row>
    <row r="16" spans="1:16" x14ac:dyDescent="0.25">
      <c r="A16">
        <v>1</v>
      </c>
      <c r="B16" s="1">
        <v>0</v>
      </c>
      <c r="C16" s="1">
        <f t="shared" ref="C16:P16" si="0">(B3-C3)/B3</f>
        <v>0.46807795021578669</v>
      </c>
      <c r="D16" s="1">
        <f t="shared" si="0"/>
        <v>0.21700601126585597</v>
      </c>
      <c r="E16" s="1">
        <f t="shared" si="0"/>
        <v>0.25157899455199695</v>
      </c>
      <c r="F16" s="1">
        <f t="shared" si="0"/>
        <v>-0.1505147341914993</v>
      </c>
      <c r="G16" s="1">
        <f t="shared" si="0"/>
        <v>0.30656845866546173</v>
      </c>
      <c r="H16" s="1">
        <f t="shared" si="0"/>
        <v>0.16748100445870073</v>
      </c>
      <c r="I16" s="1">
        <f t="shared" si="0"/>
        <v>-0.53112075317457641</v>
      </c>
      <c r="J16" s="1">
        <f t="shared" si="0"/>
        <v>0.41983100994514155</v>
      </c>
      <c r="K16" s="1">
        <f t="shared" si="0"/>
        <v>3.7116045295546421E-2</v>
      </c>
      <c r="L16" s="1">
        <f t="shared" si="0"/>
        <v>3.1390600241446284E-2</v>
      </c>
      <c r="M16" s="1">
        <f t="shared" si="0"/>
        <v>0.13494471652965018</v>
      </c>
      <c r="N16" s="1">
        <f t="shared" si="0"/>
        <v>-6.9740759960179366E-2</v>
      </c>
      <c r="O16" s="1">
        <f t="shared" si="0"/>
        <v>5.2051389024386573E-2</v>
      </c>
      <c r="P16" s="1">
        <f t="shared" si="0"/>
        <v>-7.3416720895786852E-3</v>
      </c>
    </row>
    <row r="17" spans="1:16" x14ac:dyDescent="0.25">
      <c r="A17">
        <v>2</v>
      </c>
      <c r="B17" s="1">
        <v>0</v>
      </c>
      <c r="C17" s="1">
        <f t="shared" ref="C17:P17" si="1">(B4-C4)/B4</f>
        <v>0.46807795021578669</v>
      </c>
      <c r="D17" s="1">
        <f t="shared" si="1"/>
        <v>0.21700601126585597</v>
      </c>
      <c r="E17" s="1">
        <f t="shared" si="1"/>
        <v>7.9318908820036671E-2</v>
      </c>
      <c r="F17" s="1">
        <f t="shared" si="1"/>
        <v>6.1201665973281277E-2</v>
      </c>
      <c r="G17" s="1">
        <f t="shared" si="1"/>
        <v>0.36243761979826961</v>
      </c>
      <c r="H17" s="1">
        <f t="shared" si="1"/>
        <v>-0.13287552967552196</v>
      </c>
      <c r="I17" s="1">
        <f t="shared" si="1"/>
        <v>0.25802508325840912</v>
      </c>
      <c r="J17" s="1">
        <f t="shared" si="1"/>
        <v>3.7464939820185859E-2</v>
      </c>
      <c r="K17" s="1">
        <f t="shared" si="1"/>
        <v>-0.19216113532476586</v>
      </c>
      <c r="L17" s="1">
        <f t="shared" si="1"/>
        <v>0.21644414492900432</v>
      </c>
      <c r="M17" s="1">
        <f t="shared" si="1"/>
        <v>4.3050311449978729E-2</v>
      </c>
      <c r="N17" s="1">
        <f t="shared" si="1"/>
        <v>-0.16902786905765352</v>
      </c>
      <c r="O17" s="1">
        <f t="shared" si="1"/>
        <v>1.948570405107761E-2</v>
      </c>
      <c r="P17" s="1">
        <f t="shared" si="1"/>
        <v>0.21818911216307429</v>
      </c>
    </row>
    <row r="18" spans="1:16" x14ac:dyDescent="0.25">
      <c r="A18">
        <v>3</v>
      </c>
      <c r="B18" s="1">
        <v>0</v>
      </c>
      <c r="C18" s="1">
        <f t="shared" ref="C18:P18" si="2">(B5-C5)/B5</f>
        <v>0.46807795021578669</v>
      </c>
      <c r="D18" s="1">
        <f t="shared" si="2"/>
        <v>0.19759715296774391</v>
      </c>
      <c r="E18" s="1">
        <f t="shared" si="2"/>
        <v>0.11926948209648063</v>
      </c>
      <c r="F18" s="1">
        <f t="shared" si="2"/>
        <v>6.9261766901657279E-2</v>
      </c>
      <c r="G18" s="1">
        <f t="shared" si="2"/>
        <v>0.27071780847493238</v>
      </c>
      <c r="H18" s="1">
        <f t="shared" si="2"/>
        <v>0.18859878190163912</v>
      </c>
      <c r="I18" s="1">
        <f t="shared" si="2"/>
        <v>1.2098640901968154E-2</v>
      </c>
      <c r="J18" s="1">
        <f t="shared" si="2"/>
        <v>8.0725438464781321E-2</v>
      </c>
      <c r="K18" s="1">
        <f t="shared" si="2"/>
        <v>3.7990759109675108E-2</v>
      </c>
      <c r="L18" s="1">
        <f t="shared" si="2"/>
        <v>-0.13483658538061585</v>
      </c>
      <c r="M18" s="1">
        <f t="shared" si="2"/>
        <v>0.19522707714071932</v>
      </c>
      <c r="N18" s="1">
        <f t="shared" si="2"/>
        <v>-0.20713972254882465</v>
      </c>
      <c r="O18" s="1">
        <f t="shared" si="2"/>
        <v>0.30620268133572903</v>
      </c>
      <c r="P18" s="1">
        <f t="shared" si="2"/>
        <v>-8.0206417413099224E-2</v>
      </c>
    </row>
    <row r="19" spans="1:16" x14ac:dyDescent="0.25">
      <c r="A19">
        <v>4</v>
      </c>
      <c r="B19" s="1">
        <v>0</v>
      </c>
      <c r="C19" s="1">
        <f t="shared" ref="C19:P19" si="3">(B6-C6)/B6</f>
        <v>0.46807795021578669</v>
      </c>
      <c r="D19" s="1">
        <f t="shared" si="3"/>
        <v>0.21700601126585597</v>
      </c>
      <c r="E19" s="1">
        <f t="shared" si="3"/>
        <v>9.6047552959440355E-2</v>
      </c>
      <c r="F19" s="1">
        <f t="shared" si="3"/>
        <v>7.0693343699979913E-2</v>
      </c>
      <c r="G19" s="1">
        <f t="shared" si="3"/>
        <v>0.21657785644617308</v>
      </c>
      <c r="H19" s="1">
        <f t="shared" si="3"/>
        <v>9.9757447547851388E-2</v>
      </c>
      <c r="I19" s="1">
        <f t="shared" si="3"/>
        <v>2.5571222038974644E-2</v>
      </c>
      <c r="J19" s="1">
        <f t="shared" si="3"/>
        <v>7.2065524052592575E-2</v>
      </c>
      <c r="K19" s="1">
        <f t="shared" si="3"/>
        <v>0.1516196192527072</v>
      </c>
      <c r="L19" s="1">
        <f t="shared" si="3"/>
        <v>0.13476167120313459</v>
      </c>
      <c r="M19" s="1">
        <f t="shared" si="3"/>
        <v>-2.120885374119647E-3</v>
      </c>
      <c r="N19" s="1">
        <f t="shared" si="3"/>
        <v>1.9996784433785462E-2</v>
      </c>
      <c r="O19" s="1">
        <f t="shared" si="3"/>
        <v>-0.27182167030668775</v>
      </c>
      <c r="P19" s="1">
        <f t="shared" si="3"/>
        <v>0.26903969090943852</v>
      </c>
    </row>
    <row r="20" spans="1:16" x14ac:dyDescent="0.25">
      <c r="A20">
        <v>5</v>
      </c>
      <c r="B20" s="1">
        <v>0</v>
      </c>
      <c r="C20" s="1">
        <f t="shared" ref="C20:P20" si="4">(B7-C7)/B7</f>
        <v>0.46807795021578669</v>
      </c>
      <c r="D20" s="1">
        <f t="shared" si="4"/>
        <v>0.21700601126585597</v>
      </c>
      <c r="E20" s="1">
        <f t="shared" si="4"/>
        <v>0.25157899455199695</v>
      </c>
      <c r="F20" s="1">
        <f t="shared" si="4"/>
        <v>4.3872511089646016E-2</v>
      </c>
      <c r="G20" s="1">
        <f t="shared" si="4"/>
        <v>0.22992249292295555</v>
      </c>
      <c r="H20" s="1">
        <f t="shared" si="4"/>
        <v>-3.4771227137202619E-2</v>
      </c>
      <c r="I20" s="1">
        <f t="shared" si="4"/>
        <v>-3.3208141489625481E-3</v>
      </c>
      <c r="J20" s="1">
        <f t="shared" si="4"/>
        <v>0.19209691801025128</v>
      </c>
      <c r="K20" s="1">
        <f t="shared" si="4"/>
        <v>5.3831816453645237E-2</v>
      </c>
      <c r="L20" s="1">
        <f t="shared" si="4"/>
        <v>0.13588143370808903</v>
      </c>
      <c r="M20" s="1">
        <f t="shared" si="4"/>
        <v>-4.8029920689808804E-2</v>
      </c>
      <c r="N20" s="1">
        <f t="shared" si="4"/>
        <v>-0.19888274061236572</v>
      </c>
      <c r="O20" s="1">
        <f t="shared" si="4"/>
        <v>0.21490953989511138</v>
      </c>
      <c r="P20" s="1">
        <f t="shared" si="4"/>
        <v>4.3507245831089031E-2</v>
      </c>
    </row>
    <row r="21" spans="1:16" x14ac:dyDescent="0.25">
      <c r="A21">
        <v>6</v>
      </c>
      <c r="B21" s="1">
        <v>0</v>
      </c>
      <c r="C21" s="1">
        <f t="shared" ref="C21:P21" si="5">(B8-C8)/B8</f>
        <v>0.46807795021578669</v>
      </c>
      <c r="D21" s="1">
        <f t="shared" si="5"/>
        <v>0.21700601126585597</v>
      </c>
      <c r="E21" s="1">
        <f t="shared" si="5"/>
        <v>9.6047552959440355E-2</v>
      </c>
      <c r="F21" s="1">
        <f t="shared" si="5"/>
        <v>0.27884958052565589</v>
      </c>
      <c r="G21" s="1">
        <f t="shared" si="5"/>
        <v>6.0214378854115805E-2</v>
      </c>
      <c r="H21" s="1">
        <f t="shared" si="5"/>
        <v>-0.2777170536907197</v>
      </c>
      <c r="I21" s="1">
        <f t="shared" si="5"/>
        <v>0.21913892236630492</v>
      </c>
      <c r="J21" s="1">
        <f t="shared" si="5"/>
        <v>0.25294598116123218</v>
      </c>
      <c r="K21" s="1">
        <f t="shared" si="5"/>
        <v>5.7745290131451181E-2</v>
      </c>
      <c r="L21" s="1">
        <f t="shared" si="5"/>
        <v>5.2789623358425478E-2</v>
      </c>
      <c r="M21" s="1">
        <f t="shared" si="5"/>
        <v>-0.18129017797646391</v>
      </c>
      <c r="N21" s="1">
        <f t="shared" si="5"/>
        <v>0.25918881788123771</v>
      </c>
      <c r="O21" s="1">
        <f t="shared" si="5"/>
        <v>-2.849632712351995E-2</v>
      </c>
      <c r="P21" s="1">
        <f t="shared" si="5"/>
        <v>2.8379460462967319E-2</v>
      </c>
    </row>
    <row r="22" spans="1:16" x14ac:dyDescent="0.25">
      <c r="A22">
        <v>7</v>
      </c>
      <c r="B22" s="1">
        <v>0</v>
      </c>
      <c r="C22" s="1">
        <f t="shared" ref="C22:P22" si="6">(B9-C9)/B9</f>
        <v>0.46807795021578669</v>
      </c>
      <c r="D22" s="1">
        <f t="shared" si="6"/>
        <v>0.21700601126585597</v>
      </c>
      <c r="E22" s="1">
        <f t="shared" si="6"/>
        <v>9.6047552959440355E-2</v>
      </c>
      <c r="F22" s="1">
        <f t="shared" si="6"/>
        <v>0.24535581218745578</v>
      </c>
      <c r="G22" s="1">
        <f t="shared" si="6"/>
        <v>0.10192537642168827</v>
      </c>
      <c r="H22" s="1">
        <f t="shared" si="6"/>
        <v>-2.8189674469727911E-2</v>
      </c>
      <c r="I22" s="1">
        <f t="shared" si="6"/>
        <v>0.26463635099092492</v>
      </c>
      <c r="J22" s="1">
        <f t="shared" si="6"/>
        <v>2.7022362867810307E-2</v>
      </c>
      <c r="K22" s="1">
        <f t="shared" si="6"/>
        <v>3.5191316720883221E-2</v>
      </c>
      <c r="L22" s="1">
        <f t="shared" si="6"/>
        <v>1.0972789665235256E-2</v>
      </c>
      <c r="M22" s="1">
        <f t="shared" si="6"/>
        <v>0.10156445107447563</v>
      </c>
      <c r="N22" s="1">
        <f t="shared" si="6"/>
        <v>0.12433753814619945</v>
      </c>
      <c r="O22" s="1">
        <f t="shared" si="6"/>
        <v>-0.11597100368716133</v>
      </c>
      <c r="P22" s="1">
        <f t="shared" si="6"/>
        <v>4.8529428103933889E-2</v>
      </c>
    </row>
    <row r="23" spans="1:16" x14ac:dyDescent="0.25">
      <c r="A23">
        <v>8</v>
      </c>
      <c r="B23" s="1">
        <v>0</v>
      </c>
      <c r="C23" s="1">
        <f t="shared" ref="C23:P23" si="7">(B10-C10)/B10</f>
        <v>0.46807795021578669</v>
      </c>
      <c r="D23" s="1">
        <f t="shared" si="7"/>
        <v>0.21700601126585597</v>
      </c>
      <c r="E23" s="1">
        <f t="shared" si="7"/>
        <v>7.5126120026391963E-2</v>
      </c>
      <c r="F23" s="1">
        <f t="shared" si="7"/>
        <v>9.1715049799595494E-2</v>
      </c>
      <c r="G23" s="1">
        <f t="shared" si="7"/>
        <v>0.3440064266549539</v>
      </c>
      <c r="H23" s="1">
        <f t="shared" si="7"/>
        <v>-0.42736666956264174</v>
      </c>
      <c r="I23" s="1">
        <f t="shared" si="7"/>
        <v>0.41110770992912565</v>
      </c>
      <c r="J23" s="1">
        <f t="shared" si="7"/>
        <v>3.775766774304113E-2</v>
      </c>
      <c r="K23" s="1">
        <f t="shared" si="7"/>
        <v>5.6279987303636134E-2</v>
      </c>
      <c r="L23" s="1">
        <f t="shared" si="7"/>
        <v>3.4146828416758271E-2</v>
      </c>
      <c r="M23" s="1">
        <f t="shared" si="7"/>
        <v>-0.32488676508626574</v>
      </c>
      <c r="N23" s="1">
        <f t="shared" si="7"/>
        <v>0.33693974717790881</v>
      </c>
      <c r="O23" s="1">
        <f t="shared" si="7"/>
        <v>-3.2765428680226132E-2</v>
      </c>
      <c r="P23" s="1">
        <f t="shared" si="7"/>
        <v>-3.113386841334341E-2</v>
      </c>
    </row>
    <row r="24" spans="1:16" x14ac:dyDescent="0.25">
      <c r="A24">
        <v>9</v>
      </c>
      <c r="B24" s="1">
        <v>0</v>
      </c>
      <c r="C24" s="1">
        <f t="shared" ref="C24:P24" si="8">(B11-C11)/B11</f>
        <v>0.46807795021578669</v>
      </c>
      <c r="D24" s="1">
        <f t="shared" si="8"/>
        <v>0.21700601126585597</v>
      </c>
      <c r="E24" s="1">
        <f t="shared" si="8"/>
        <v>7.4428281899805229E-2</v>
      </c>
      <c r="F24" s="1">
        <f t="shared" si="8"/>
        <v>0.29610055103351068</v>
      </c>
      <c r="G24" s="1">
        <f t="shared" si="8"/>
        <v>0.15416915940806034</v>
      </c>
      <c r="H24" s="1">
        <f t="shared" si="8"/>
        <v>-1.4696670765497175E-2</v>
      </c>
      <c r="I24" s="1">
        <f t="shared" si="8"/>
        <v>0.14490985509143381</v>
      </c>
      <c r="J24" s="1">
        <f t="shared" si="8"/>
        <v>-0.15043120916148112</v>
      </c>
      <c r="K24" s="1">
        <f t="shared" si="8"/>
        <v>8.1798526279373229E-2</v>
      </c>
      <c r="L24" s="1">
        <f t="shared" si="8"/>
        <v>1.5484884633069166E-2</v>
      </c>
      <c r="M24" s="1">
        <f t="shared" si="8"/>
        <v>0.19461135030090213</v>
      </c>
      <c r="N24" s="1">
        <f t="shared" si="8"/>
        <v>9.8939193297984493E-2</v>
      </c>
      <c r="O24" s="1">
        <f t="shared" si="8"/>
        <v>-1.5674505268922181E-2</v>
      </c>
      <c r="P24" s="1">
        <f t="shared" si="8"/>
        <v>3.5634763531620511E-2</v>
      </c>
    </row>
    <row r="25" spans="1:16" x14ac:dyDescent="0.25">
      <c r="A25">
        <v>10</v>
      </c>
      <c r="B25" s="1">
        <v>0</v>
      </c>
      <c r="C25" s="1">
        <f t="shared" ref="C25:P25" si="9">(B12-C12)/B12</f>
        <v>0.46807795021578669</v>
      </c>
      <c r="D25" s="1">
        <f t="shared" si="9"/>
        <v>0.21700601126585597</v>
      </c>
      <c r="E25" s="1">
        <f t="shared" si="9"/>
        <v>9.7437930300728212E-2</v>
      </c>
      <c r="F25" s="1">
        <f t="shared" si="9"/>
        <v>0.2781555482751753</v>
      </c>
      <c r="G25" s="1">
        <f t="shared" si="9"/>
        <v>-0.24597682933817902</v>
      </c>
      <c r="H25" s="1">
        <f t="shared" si="9"/>
        <v>0.36955309390275276</v>
      </c>
      <c r="I25" s="1">
        <f t="shared" si="9"/>
        <v>9.4635286846915093E-2</v>
      </c>
      <c r="J25" s="1">
        <f t="shared" si="9"/>
        <v>-0.11491081059175164</v>
      </c>
      <c r="K25" s="1">
        <f t="shared" si="9"/>
        <v>0.14711017154113107</v>
      </c>
      <c r="L25" s="1">
        <f t="shared" si="9"/>
        <v>7.692464594754389E-2</v>
      </c>
      <c r="M25" s="1">
        <f t="shared" si="9"/>
        <v>2.3492234484808673E-2</v>
      </c>
      <c r="N25" s="1">
        <f t="shared" si="9"/>
        <v>0.1150983934312501</v>
      </c>
      <c r="O25" s="1">
        <f t="shared" si="9"/>
        <v>-0.10657916813595353</v>
      </c>
      <c r="P25" s="1">
        <f t="shared" si="9"/>
        <v>9.6641812187915899E-2</v>
      </c>
    </row>
    <row r="26" spans="1:16" x14ac:dyDescent="0.25">
      <c r="A26" t="s">
        <v>62</v>
      </c>
      <c r="B26" s="5">
        <f>AVERAGE(B16:B25)</f>
        <v>0</v>
      </c>
      <c r="C26" s="5">
        <f t="shared" ref="C26:P26" si="10">AVERAGE(C16:C25)</f>
        <v>0.46807795021578669</v>
      </c>
      <c r="D26" s="5">
        <f t="shared" si="10"/>
        <v>0.21506512543604481</v>
      </c>
      <c r="E26" s="5">
        <f>AVERAGE(E16:E25)</f>
        <v>0.12368813711257579</v>
      </c>
      <c r="F26" s="5">
        <f t="shared" si="10"/>
        <v>0.12846910952944582</v>
      </c>
      <c r="G26" s="5">
        <f t="shared" si="10"/>
        <v>0.18005627483084316</v>
      </c>
      <c r="H26" s="5">
        <f t="shared" si="10"/>
        <v>-9.02264974903671E-3</v>
      </c>
      <c r="I26" s="5">
        <f t="shared" si="10"/>
        <v>8.9568150410051742E-2</v>
      </c>
      <c r="J26" s="5">
        <f t="shared" si="10"/>
        <v>8.5456782231180334E-2</v>
      </c>
      <c r="K26" s="5">
        <f t="shared" si="10"/>
        <v>4.665223967632829E-2</v>
      </c>
      <c r="L26" s="5">
        <f t="shared" si="10"/>
        <v>5.7396003672209053E-2</v>
      </c>
      <c r="M26" s="5">
        <f t="shared" si="10"/>
        <v>1.3656239185387659E-2</v>
      </c>
      <c r="N26" s="5">
        <f t="shared" si="10"/>
        <v>3.097093821893428E-2</v>
      </c>
      <c r="O26" s="5">
        <f t="shared" si="10"/>
        <v>2.1341211103833692E-3</v>
      </c>
      <c r="P26" s="5">
        <f t="shared" si="10"/>
        <v>6.2123955527401811E-2</v>
      </c>
    </row>
  </sheetData>
  <mergeCells count="2">
    <mergeCell ref="B1:P1"/>
    <mergeCell ref="B14:P14"/>
  </mergeCells>
  <conditionalFormatting sqref="B16:P25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topLeftCell="B58" zoomScale="150" zoomScaleNormal="150" workbookViewId="0">
      <selection activeCell="K71" sqref="K71"/>
    </sheetView>
  </sheetViews>
  <sheetFormatPr defaultColWidth="8.85546875" defaultRowHeight="15" x14ac:dyDescent="0.25"/>
  <cols>
    <col min="1" max="1" width="28.85546875" customWidth="1"/>
    <col min="2" max="2" width="4.28515625" customWidth="1"/>
    <col min="3" max="3" width="16.28515625" bestFit="1" customWidth="1"/>
    <col min="4" max="4" width="22.28515625" customWidth="1"/>
    <col min="5" max="10" width="21" customWidth="1"/>
  </cols>
  <sheetData>
    <row r="1" spans="1:10" x14ac:dyDescent="0.25">
      <c r="A1" s="3" t="s">
        <v>288</v>
      </c>
      <c r="B1" s="4">
        <v>6</v>
      </c>
      <c r="E1" s="29"/>
      <c r="F1" s="2"/>
      <c r="G1" s="30"/>
      <c r="H1" s="32"/>
      <c r="I1" s="31"/>
      <c r="J1" s="15"/>
    </row>
    <row r="2" spans="1:10" x14ac:dyDescent="0.25">
      <c r="E2" s="23">
        <f>44-COUNTBLANK(E4:E47)</f>
        <v>23</v>
      </c>
      <c r="F2" s="23">
        <f t="shared" ref="F2:J2" si="0">44-COUNTBLANK(F4:F47)</f>
        <v>44</v>
      </c>
      <c r="G2" s="23">
        <f t="shared" si="0"/>
        <v>36</v>
      </c>
      <c r="H2" s="23">
        <f t="shared" si="0"/>
        <v>10</v>
      </c>
      <c r="I2" s="23">
        <f t="shared" si="0"/>
        <v>26</v>
      </c>
      <c r="J2" s="23">
        <f t="shared" si="0"/>
        <v>12</v>
      </c>
    </row>
    <row r="3" spans="1:10" x14ac:dyDescent="0.25">
      <c r="A3" s="3" t="s">
        <v>217</v>
      </c>
      <c r="E3" s="38" t="s">
        <v>259</v>
      </c>
      <c r="F3" s="39" t="s">
        <v>260</v>
      </c>
      <c r="G3" s="16" t="s">
        <v>261</v>
      </c>
      <c r="H3" s="40" t="s">
        <v>262</v>
      </c>
      <c r="I3" s="41" t="s">
        <v>263</v>
      </c>
      <c r="J3" s="42" t="s">
        <v>264</v>
      </c>
    </row>
    <row r="4" spans="1:10" x14ac:dyDescent="0.25">
      <c r="A4" s="4" t="s">
        <v>70</v>
      </c>
      <c r="E4" s="9" t="s">
        <v>72</v>
      </c>
      <c r="F4" s="9" t="s">
        <v>68</v>
      </c>
      <c r="G4" s="9" t="s">
        <v>66</v>
      </c>
      <c r="H4" s="9" t="s">
        <v>67</v>
      </c>
      <c r="I4" s="9" t="s">
        <v>69</v>
      </c>
      <c r="J4" s="9" t="s">
        <v>70</v>
      </c>
    </row>
    <row r="5" spans="1:10" x14ac:dyDescent="0.25">
      <c r="A5" s="4" t="s">
        <v>80</v>
      </c>
      <c r="E5" s="9" t="s">
        <v>73</v>
      </c>
      <c r="F5" s="9" t="s">
        <v>81</v>
      </c>
      <c r="G5" s="9" t="s">
        <v>71</v>
      </c>
      <c r="H5" s="9" t="s">
        <v>78</v>
      </c>
      <c r="I5" s="9" t="s">
        <v>74</v>
      </c>
      <c r="J5" s="9" t="s">
        <v>80</v>
      </c>
    </row>
    <row r="6" spans="1:10" x14ac:dyDescent="0.25">
      <c r="A6" s="4" t="s">
        <v>92</v>
      </c>
      <c r="E6" s="9" t="s">
        <v>79</v>
      </c>
      <c r="F6" s="9" t="s">
        <v>87</v>
      </c>
      <c r="G6" s="9" t="s">
        <v>83</v>
      </c>
      <c r="H6" s="9" t="s">
        <v>86</v>
      </c>
      <c r="I6" s="9" t="s">
        <v>75</v>
      </c>
      <c r="J6" s="9" t="s">
        <v>92</v>
      </c>
    </row>
    <row r="7" spans="1:10" x14ac:dyDescent="0.25">
      <c r="A7" s="4" t="s">
        <v>98</v>
      </c>
      <c r="E7" s="9" t="s">
        <v>91</v>
      </c>
      <c r="F7" s="9" t="s">
        <v>88</v>
      </c>
      <c r="G7" s="9" t="s">
        <v>85</v>
      </c>
      <c r="H7" s="9" t="s">
        <v>103</v>
      </c>
      <c r="I7" s="9" t="s">
        <v>76</v>
      </c>
      <c r="J7" s="9" t="s">
        <v>98</v>
      </c>
    </row>
    <row r="8" spans="1:10" x14ac:dyDescent="0.25">
      <c r="A8" s="4" t="s">
        <v>120</v>
      </c>
      <c r="E8" s="9" t="s">
        <v>105</v>
      </c>
      <c r="F8" s="9" t="s">
        <v>89</v>
      </c>
      <c r="G8" s="9" t="s">
        <v>95</v>
      </c>
      <c r="H8" s="9" t="s">
        <v>127</v>
      </c>
      <c r="I8" s="9" t="s">
        <v>77</v>
      </c>
      <c r="J8" s="9" t="s">
        <v>120</v>
      </c>
    </row>
    <row r="9" spans="1:10" x14ac:dyDescent="0.25">
      <c r="A9" s="4" t="s">
        <v>184</v>
      </c>
      <c r="E9" s="9" t="s">
        <v>114</v>
      </c>
      <c r="F9" s="9" t="s">
        <v>90</v>
      </c>
      <c r="G9" s="9" t="s">
        <v>97</v>
      </c>
      <c r="H9" s="9" t="s">
        <v>157</v>
      </c>
      <c r="I9" s="9" t="s">
        <v>82</v>
      </c>
      <c r="J9" s="9" t="s">
        <v>184</v>
      </c>
    </row>
    <row r="10" spans="1:10" x14ac:dyDescent="0.25">
      <c r="A10" s="4" t="s">
        <v>187</v>
      </c>
      <c r="E10" s="9" t="s">
        <v>115</v>
      </c>
      <c r="F10" s="9" t="s">
        <v>93</v>
      </c>
      <c r="G10" s="9" t="s">
        <v>100</v>
      </c>
      <c r="H10" s="9" t="s">
        <v>175</v>
      </c>
      <c r="I10" s="9" t="s">
        <v>84</v>
      </c>
      <c r="J10" s="9" t="s">
        <v>187</v>
      </c>
    </row>
    <row r="11" spans="1:10" x14ac:dyDescent="0.25">
      <c r="A11" s="4" t="s">
        <v>192</v>
      </c>
      <c r="E11" s="9" t="s">
        <v>119</v>
      </c>
      <c r="F11" s="9" t="s">
        <v>94</v>
      </c>
      <c r="G11" s="9" t="s">
        <v>101</v>
      </c>
      <c r="H11" s="9" t="s">
        <v>178</v>
      </c>
      <c r="I11" s="9" t="s">
        <v>96</v>
      </c>
      <c r="J11" s="9" t="s">
        <v>192</v>
      </c>
    </row>
    <row r="12" spans="1:10" x14ac:dyDescent="0.25">
      <c r="A12" s="4" t="s">
        <v>193</v>
      </c>
      <c r="E12" s="9" t="s">
        <v>128</v>
      </c>
      <c r="F12" s="9" t="s">
        <v>99</v>
      </c>
      <c r="G12" s="9" t="s">
        <v>107</v>
      </c>
      <c r="H12" s="9" t="s">
        <v>179</v>
      </c>
      <c r="I12" s="9" t="s">
        <v>106</v>
      </c>
      <c r="J12" s="9" t="s">
        <v>193</v>
      </c>
    </row>
    <row r="13" spans="1:10" x14ac:dyDescent="0.25">
      <c r="A13" s="4" t="s">
        <v>204</v>
      </c>
      <c r="E13" s="9" t="s">
        <v>133</v>
      </c>
      <c r="F13" s="9" t="s">
        <v>102</v>
      </c>
      <c r="G13" s="9" t="s">
        <v>108</v>
      </c>
      <c r="H13" s="9" t="s">
        <v>206</v>
      </c>
      <c r="I13" s="9" t="s">
        <v>111</v>
      </c>
      <c r="J13" s="9" t="s">
        <v>204</v>
      </c>
    </row>
    <row r="14" spans="1:10" x14ac:dyDescent="0.25">
      <c r="A14" s="4" t="s">
        <v>212</v>
      </c>
      <c r="E14" s="9" t="s">
        <v>134</v>
      </c>
      <c r="F14" s="9" t="s">
        <v>104</v>
      </c>
      <c r="G14" s="9" t="s">
        <v>109</v>
      </c>
      <c r="H14" s="9"/>
      <c r="I14" s="9" t="s">
        <v>113</v>
      </c>
      <c r="J14" s="9" t="s">
        <v>212</v>
      </c>
    </row>
    <row r="15" spans="1:10" x14ac:dyDescent="0.25">
      <c r="A15" s="4" t="s">
        <v>216</v>
      </c>
      <c r="E15" s="9" t="s">
        <v>135</v>
      </c>
      <c r="F15" s="9" t="s">
        <v>116</v>
      </c>
      <c r="G15" s="9" t="s">
        <v>110</v>
      </c>
      <c r="H15" s="9"/>
      <c r="I15" s="9" t="s">
        <v>117</v>
      </c>
      <c r="J15" s="9" t="s">
        <v>216</v>
      </c>
    </row>
    <row r="16" spans="1:10" x14ac:dyDescent="0.25">
      <c r="A16" s="4" t="s">
        <v>218</v>
      </c>
      <c r="E16" s="9" t="s">
        <v>138</v>
      </c>
      <c r="F16" s="9" t="s">
        <v>118</v>
      </c>
      <c r="G16" s="9" t="s">
        <v>112</v>
      </c>
      <c r="H16" s="9"/>
      <c r="I16" s="9" t="s">
        <v>123</v>
      </c>
      <c r="J16" s="9"/>
    </row>
    <row r="17" spans="5:10" x14ac:dyDescent="0.25">
      <c r="E17" s="9" t="s">
        <v>147</v>
      </c>
      <c r="F17" s="9" t="s">
        <v>122</v>
      </c>
      <c r="G17" s="9" t="s">
        <v>121</v>
      </c>
      <c r="H17" s="9"/>
      <c r="I17" s="9" t="s">
        <v>124</v>
      </c>
      <c r="J17" s="9"/>
    </row>
    <row r="18" spans="5:10" x14ac:dyDescent="0.25">
      <c r="E18" s="9" t="s">
        <v>162</v>
      </c>
      <c r="F18" s="9" t="s">
        <v>130</v>
      </c>
      <c r="G18" s="9" t="s">
        <v>125</v>
      </c>
      <c r="H18" s="9"/>
      <c r="I18" s="9" t="s">
        <v>144</v>
      </c>
      <c r="J18" s="9"/>
    </row>
    <row r="19" spans="5:10" x14ac:dyDescent="0.25">
      <c r="E19" s="9" t="s">
        <v>163</v>
      </c>
      <c r="F19" s="9" t="s">
        <v>136</v>
      </c>
      <c r="G19" s="9" t="s">
        <v>126</v>
      </c>
      <c r="H19" s="9"/>
      <c r="I19" s="9" t="s">
        <v>149</v>
      </c>
      <c r="J19" s="9"/>
    </row>
    <row r="20" spans="5:10" x14ac:dyDescent="0.25">
      <c r="E20" s="9" t="s">
        <v>167</v>
      </c>
      <c r="F20" s="9" t="s">
        <v>137</v>
      </c>
      <c r="G20" s="9" t="s">
        <v>129</v>
      </c>
      <c r="H20" s="9"/>
      <c r="I20" s="9" t="s">
        <v>151</v>
      </c>
      <c r="J20" s="9"/>
    </row>
    <row r="21" spans="5:10" x14ac:dyDescent="0.25">
      <c r="E21" s="9" t="s">
        <v>176</v>
      </c>
      <c r="F21" s="9" t="s">
        <v>139</v>
      </c>
      <c r="G21" s="9" t="s">
        <v>131</v>
      </c>
      <c r="H21" s="9"/>
      <c r="I21" s="9" t="s">
        <v>153</v>
      </c>
      <c r="J21" s="9"/>
    </row>
    <row r="22" spans="5:10" x14ac:dyDescent="0.25">
      <c r="E22" s="9" t="s">
        <v>189</v>
      </c>
      <c r="F22" s="9" t="s">
        <v>140</v>
      </c>
      <c r="G22" s="9" t="s">
        <v>132</v>
      </c>
      <c r="H22" s="9"/>
      <c r="I22" s="9" t="s">
        <v>159</v>
      </c>
      <c r="J22" s="9"/>
    </row>
    <row r="23" spans="5:10" x14ac:dyDescent="0.25">
      <c r="E23" s="9" t="s">
        <v>190</v>
      </c>
      <c r="F23" s="9" t="s">
        <v>141</v>
      </c>
      <c r="G23" s="9" t="s">
        <v>143</v>
      </c>
      <c r="H23" s="9"/>
      <c r="I23" s="9" t="s">
        <v>168</v>
      </c>
      <c r="J23" s="9"/>
    </row>
    <row r="24" spans="5:10" x14ac:dyDescent="0.25">
      <c r="E24" s="9" t="s">
        <v>197</v>
      </c>
      <c r="F24" s="9" t="s">
        <v>142</v>
      </c>
      <c r="G24" s="9" t="s">
        <v>145</v>
      </c>
      <c r="H24" s="9"/>
      <c r="I24" s="9" t="s">
        <v>171</v>
      </c>
      <c r="J24" s="9"/>
    </row>
    <row r="25" spans="5:10" x14ac:dyDescent="0.25">
      <c r="E25" s="9" t="s">
        <v>208</v>
      </c>
      <c r="F25" s="9" t="s">
        <v>146</v>
      </c>
      <c r="G25" s="9" t="s">
        <v>156</v>
      </c>
      <c r="H25" s="9"/>
      <c r="I25" s="9" t="s">
        <v>177</v>
      </c>
      <c r="J25" s="9"/>
    </row>
    <row r="26" spans="5:10" x14ac:dyDescent="0.25">
      <c r="E26" s="9" t="s">
        <v>209</v>
      </c>
      <c r="F26" s="9" t="s">
        <v>148</v>
      </c>
      <c r="G26" s="9" t="s">
        <v>160</v>
      </c>
      <c r="H26" s="9"/>
      <c r="I26" s="9" t="s">
        <v>181</v>
      </c>
      <c r="J26" s="9"/>
    </row>
    <row r="27" spans="5:10" x14ac:dyDescent="0.25">
      <c r="E27" s="9"/>
      <c r="F27" s="9" t="s">
        <v>150</v>
      </c>
      <c r="G27" s="9" t="s">
        <v>164</v>
      </c>
      <c r="H27" s="9"/>
      <c r="I27" s="9" t="s">
        <v>195</v>
      </c>
      <c r="J27" s="9"/>
    </row>
    <row r="28" spans="5:10" x14ac:dyDescent="0.25">
      <c r="E28" s="9"/>
      <c r="F28" s="9" t="s">
        <v>152</v>
      </c>
      <c r="G28" s="9" t="s">
        <v>169</v>
      </c>
      <c r="H28" s="9"/>
      <c r="I28" s="9" t="s">
        <v>196</v>
      </c>
      <c r="J28" s="9"/>
    </row>
    <row r="29" spans="5:10" x14ac:dyDescent="0.25">
      <c r="E29" s="9"/>
      <c r="F29" s="9" t="s">
        <v>154</v>
      </c>
      <c r="G29" s="9" t="s">
        <v>170</v>
      </c>
      <c r="H29" s="9"/>
      <c r="I29" s="9" t="s">
        <v>207</v>
      </c>
      <c r="J29" s="9"/>
    </row>
    <row r="30" spans="5:10" x14ac:dyDescent="0.25">
      <c r="E30" s="9"/>
      <c r="F30" s="9" t="s">
        <v>155</v>
      </c>
      <c r="G30" s="9" t="s">
        <v>172</v>
      </c>
      <c r="H30" s="9"/>
      <c r="I30" s="9"/>
      <c r="J30" s="9"/>
    </row>
    <row r="31" spans="5:10" x14ac:dyDescent="0.25">
      <c r="E31" s="9"/>
      <c r="F31" s="9" t="s">
        <v>158</v>
      </c>
      <c r="G31" s="9" t="s">
        <v>173</v>
      </c>
      <c r="H31" s="9"/>
      <c r="I31" s="9"/>
      <c r="J31" s="9"/>
    </row>
    <row r="32" spans="5:10" x14ac:dyDescent="0.25">
      <c r="E32" s="9"/>
      <c r="F32" s="9" t="s">
        <v>161</v>
      </c>
      <c r="G32" s="9" t="s">
        <v>174</v>
      </c>
      <c r="H32" s="9"/>
      <c r="I32" s="9"/>
      <c r="J32" s="9"/>
    </row>
    <row r="33" spans="5:10" x14ac:dyDescent="0.25">
      <c r="E33" s="9"/>
      <c r="F33" s="9" t="s">
        <v>165</v>
      </c>
      <c r="G33" s="9" t="s">
        <v>182</v>
      </c>
      <c r="H33" s="9"/>
      <c r="I33" s="9"/>
      <c r="J33" s="9"/>
    </row>
    <row r="34" spans="5:10" x14ac:dyDescent="0.25">
      <c r="E34" s="9"/>
      <c r="F34" s="9" t="s">
        <v>166</v>
      </c>
      <c r="G34" s="9" t="s">
        <v>198</v>
      </c>
      <c r="H34" s="9"/>
      <c r="I34" s="9"/>
      <c r="J34" s="9"/>
    </row>
    <row r="35" spans="5:10" x14ac:dyDescent="0.25">
      <c r="E35" s="9"/>
      <c r="F35" s="9" t="s">
        <v>180</v>
      </c>
      <c r="G35" s="9" t="s">
        <v>200</v>
      </c>
      <c r="H35" s="9"/>
      <c r="I35" s="9"/>
      <c r="J35" s="9"/>
    </row>
    <row r="36" spans="5:10" x14ac:dyDescent="0.25">
      <c r="E36" s="9"/>
      <c r="F36" s="9" t="s">
        <v>183</v>
      </c>
      <c r="G36" s="9" t="s">
        <v>210</v>
      </c>
      <c r="H36" s="9"/>
      <c r="I36" s="9"/>
      <c r="J36" s="9"/>
    </row>
    <row r="37" spans="5:10" x14ac:dyDescent="0.25">
      <c r="E37" s="9"/>
      <c r="F37" s="9" t="s">
        <v>185</v>
      </c>
      <c r="G37" s="9" t="s">
        <v>211</v>
      </c>
      <c r="H37" s="9"/>
      <c r="I37" s="9"/>
      <c r="J37" s="9"/>
    </row>
    <row r="38" spans="5:10" x14ac:dyDescent="0.25">
      <c r="E38" s="9"/>
      <c r="F38" s="9" t="s">
        <v>186</v>
      </c>
      <c r="G38" s="9" t="s">
        <v>213</v>
      </c>
      <c r="H38" s="9"/>
      <c r="I38" s="9"/>
      <c r="J38" s="9"/>
    </row>
    <row r="39" spans="5:10" x14ac:dyDescent="0.25">
      <c r="E39" s="9"/>
      <c r="F39" s="9" t="s">
        <v>188</v>
      </c>
      <c r="G39" s="9" t="s">
        <v>214</v>
      </c>
      <c r="H39" s="9"/>
      <c r="I39" s="9"/>
      <c r="J39" s="9"/>
    </row>
    <row r="40" spans="5:10" x14ac:dyDescent="0.25">
      <c r="E40" s="9"/>
      <c r="F40" s="9" t="s">
        <v>191</v>
      </c>
      <c r="G40" s="9"/>
      <c r="H40" s="9"/>
      <c r="I40" s="9"/>
      <c r="J40" s="9"/>
    </row>
    <row r="41" spans="5:10" x14ac:dyDescent="0.25">
      <c r="E41" s="9"/>
      <c r="F41" s="9" t="s">
        <v>194</v>
      </c>
      <c r="G41" s="9"/>
      <c r="H41" s="9"/>
      <c r="I41" s="9"/>
      <c r="J41" s="9"/>
    </row>
    <row r="42" spans="5:10" x14ac:dyDescent="0.25">
      <c r="E42" s="9"/>
      <c r="F42" s="9" t="s">
        <v>199</v>
      </c>
      <c r="G42" s="9"/>
      <c r="H42" s="9"/>
      <c r="I42" s="9"/>
      <c r="J42" s="9"/>
    </row>
    <row r="43" spans="5:10" x14ac:dyDescent="0.25">
      <c r="E43" s="9"/>
      <c r="F43" s="9" t="s">
        <v>201</v>
      </c>
      <c r="G43" s="9"/>
      <c r="H43" s="9"/>
      <c r="I43" s="9"/>
      <c r="J43" s="9"/>
    </row>
    <row r="44" spans="5:10" x14ac:dyDescent="0.25">
      <c r="E44" s="9"/>
      <c r="F44" s="9" t="s">
        <v>202</v>
      </c>
      <c r="G44" s="9"/>
      <c r="H44" s="9"/>
      <c r="I44" s="9"/>
      <c r="J44" s="9"/>
    </row>
    <row r="45" spans="5:10" x14ac:dyDescent="0.25">
      <c r="E45" s="9"/>
      <c r="F45" s="9" t="s">
        <v>203</v>
      </c>
      <c r="G45" s="9"/>
      <c r="H45" s="9"/>
      <c r="I45" s="9"/>
      <c r="J45" s="9"/>
    </row>
    <row r="46" spans="5:10" x14ac:dyDescent="0.25">
      <c r="E46" s="9"/>
      <c r="F46" s="9" t="s">
        <v>205</v>
      </c>
      <c r="G46" s="9"/>
      <c r="H46" s="9"/>
      <c r="I46" s="9"/>
      <c r="J46" s="9"/>
    </row>
    <row r="47" spans="5:10" x14ac:dyDescent="0.25">
      <c r="E47" s="9"/>
      <c r="F47" s="9" t="s">
        <v>215</v>
      </c>
      <c r="G47" s="9"/>
      <c r="H47" s="9"/>
      <c r="I47" s="9"/>
      <c r="J47" s="9"/>
    </row>
    <row r="48" spans="5:10" x14ac:dyDescent="0.25">
      <c r="E48" s="63" t="s">
        <v>259</v>
      </c>
      <c r="F48" s="64" t="s">
        <v>260</v>
      </c>
      <c r="G48" s="65" t="s">
        <v>261</v>
      </c>
      <c r="H48" s="66" t="s">
        <v>262</v>
      </c>
      <c r="I48" s="67" t="s">
        <v>263</v>
      </c>
      <c r="J48" s="68" t="s">
        <v>264</v>
      </c>
    </row>
    <row r="49" spans="4:10" x14ac:dyDescent="0.25">
      <c r="D49" s="8" t="s">
        <v>316</v>
      </c>
      <c r="E49" s="22">
        <v>4</v>
      </c>
      <c r="F49" s="22">
        <v>2</v>
      </c>
      <c r="G49" s="22">
        <v>3</v>
      </c>
      <c r="H49" s="22">
        <v>1</v>
      </c>
      <c r="I49" s="22">
        <v>2</v>
      </c>
      <c r="J49" s="22">
        <v>2</v>
      </c>
    </row>
    <row r="50" spans="4:10" x14ac:dyDescent="0.25">
      <c r="D50" s="8" t="s">
        <v>32</v>
      </c>
      <c r="E50" s="22">
        <v>1</v>
      </c>
      <c r="F50" s="22">
        <v>3</v>
      </c>
      <c r="G50" s="22">
        <v>2</v>
      </c>
      <c r="H50" s="22">
        <v>2</v>
      </c>
      <c r="I50" s="22">
        <v>3</v>
      </c>
      <c r="J50" s="22">
        <v>4</v>
      </c>
    </row>
    <row r="51" spans="4:10" x14ac:dyDescent="0.25">
      <c r="D51" s="8" t="s">
        <v>33</v>
      </c>
      <c r="E51" s="22">
        <v>1</v>
      </c>
      <c r="F51" s="22">
        <v>3</v>
      </c>
      <c r="G51" s="22">
        <v>2</v>
      </c>
      <c r="H51" s="22">
        <v>1</v>
      </c>
      <c r="I51" s="22">
        <v>3</v>
      </c>
      <c r="J51" s="22">
        <v>3</v>
      </c>
    </row>
    <row r="52" spans="4:10" x14ac:dyDescent="0.25">
      <c r="D52" s="8" t="s">
        <v>360</v>
      </c>
      <c r="E52" s="22">
        <v>1</v>
      </c>
      <c r="F52" s="22">
        <v>3</v>
      </c>
      <c r="G52" s="22">
        <v>2</v>
      </c>
      <c r="H52" s="22">
        <v>1</v>
      </c>
      <c r="I52" s="22">
        <v>3</v>
      </c>
      <c r="J52" s="22">
        <v>4</v>
      </c>
    </row>
    <row r="53" spans="4:10" x14ac:dyDescent="0.25">
      <c r="D53" s="8" t="s">
        <v>35</v>
      </c>
      <c r="E53" s="22">
        <v>1</v>
      </c>
      <c r="F53" s="22">
        <v>3</v>
      </c>
      <c r="G53" s="22">
        <v>2</v>
      </c>
      <c r="H53" s="22">
        <v>2</v>
      </c>
      <c r="I53" s="22">
        <v>3</v>
      </c>
      <c r="J53" s="22">
        <v>3</v>
      </c>
    </row>
    <row r="54" spans="4:10" x14ac:dyDescent="0.25">
      <c r="D54" s="8" t="s">
        <v>36</v>
      </c>
      <c r="E54" s="22">
        <v>1</v>
      </c>
      <c r="F54" s="22">
        <v>3</v>
      </c>
      <c r="G54" s="22">
        <v>3</v>
      </c>
      <c r="H54" s="22">
        <v>3</v>
      </c>
      <c r="I54" s="22">
        <v>3</v>
      </c>
      <c r="J54" s="22">
        <v>3</v>
      </c>
    </row>
    <row r="55" spans="4:10" x14ac:dyDescent="0.25">
      <c r="D55" s="8" t="s">
        <v>37</v>
      </c>
      <c r="E55" s="22">
        <v>1</v>
      </c>
      <c r="F55" s="22">
        <v>3</v>
      </c>
      <c r="G55" s="22">
        <v>2</v>
      </c>
      <c r="H55" s="22">
        <v>2</v>
      </c>
      <c r="I55" s="22">
        <v>3</v>
      </c>
      <c r="J55" s="22">
        <v>3</v>
      </c>
    </row>
    <row r="56" spans="4:10" x14ac:dyDescent="0.25">
      <c r="D56" s="8" t="s">
        <v>39</v>
      </c>
      <c r="E56" s="22">
        <v>2</v>
      </c>
      <c r="F56" s="22">
        <v>3</v>
      </c>
      <c r="G56" s="22">
        <v>4</v>
      </c>
      <c r="H56" s="22">
        <v>1</v>
      </c>
      <c r="I56" s="22">
        <v>2</v>
      </c>
      <c r="J56" s="22">
        <v>1</v>
      </c>
    </row>
    <row r="57" spans="4:10" x14ac:dyDescent="0.25">
      <c r="D57" s="8" t="s">
        <v>40</v>
      </c>
      <c r="E57" s="22">
        <v>1</v>
      </c>
      <c r="F57" s="22">
        <v>3</v>
      </c>
      <c r="G57" s="22">
        <v>3</v>
      </c>
      <c r="H57" s="22">
        <v>3</v>
      </c>
      <c r="I57" s="22">
        <v>3</v>
      </c>
      <c r="J57" s="22">
        <v>3</v>
      </c>
    </row>
    <row r="58" spans="4:10" x14ac:dyDescent="0.25">
      <c r="D58" s="8" t="s">
        <v>41</v>
      </c>
      <c r="E58" s="22">
        <v>1</v>
      </c>
      <c r="F58" s="22">
        <v>3</v>
      </c>
      <c r="G58" s="22">
        <v>3</v>
      </c>
      <c r="H58" s="22">
        <v>2</v>
      </c>
      <c r="I58" s="22">
        <v>2</v>
      </c>
      <c r="J58" s="22">
        <v>2</v>
      </c>
    </row>
    <row r="59" spans="4:10" x14ac:dyDescent="0.25">
      <c r="D59" s="8" t="s">
        <v>42</v>
      </c>
      <c r="E59" s="22">
        <v>2</v>
      </c>
      <c r="F59" s="22">
        <v>3</v>
      </c>
      <c r="G59" s="22">
        <v>3</v>
      </c>
      <c r="H59" s="22">
        <v>2</v>
      </c>
      <c r="I59" s="22">
        <v>2</v>
      </c>
      <c r="J59" s="22">
        <v>1</v>
      </c>
    </row>
    <row r="60" spans="4:10" x14ac:dyDescent="0.25">
      <c r="D60" s="8" t="s">
        <v>43</v>
      </c>
      <c r="E60" s="22">
        <v>2</v>
      </c>
      <c r="F60" s="22">
        <v>3</v>
      </c>
      <c r="G60" s="22">
        <v>2</v>
      </c>
      <c r="H60" s="22">
        <v>1</v>
      </c>
      <c r="I60" s="22">
        <v>4</v>
      </c>
      <c r="J60" s="22">
        <v>3</v>
      </c>
    </row>
    <row r="61" spans="4:10" x14ac:dyDescent="0.25">
      <c r="D61" s="8" t="s">
        <v>44</v>
      </c>
      <c r="E61" s="22">
        <v>1</v>
      </c>
      <c r="F61" s="22">
        <v>3</v>
      </c>
      <c r="G61" s="22">
        <v>3</v>
      </c>
      <c r="H61" s="22">
        <v>1</v>
      </c>
      <c r="I61" s="22">
        <v>3</v>
      </c>
      <c r="J61" s="22">
        <v>3</v>
      </c>
    </row>
    <row r="62" spans="4:10" x14ac:dyDescent="0.25">
      <c r="D62" s="8" t="s">
        <v>45</v>
      </c>
      <c r="E62" s="22">
        <v>2</v>
      </c>
      <c r="F62" s="22">
        <v>3</v>
      </c>
      <c r="G62" s="22">
        <v>3</v>
      </c>
      <c r="H62" s="22">
        <v>1</v>
      </c>
      <c r="I62" s="22">
        <v>3</v>
      </c>
      <c r="J62" s="22">
        <v>1</v>
      </c>
    </row>
    <row r="63" spans="4:10" x14ac:dyDescent="0.25">
      <c r="D63" s="8" t="s">
        <v>46</v>
      </c>
      <c r="E63" s="22">
        <v>1</v>
      </c>
      <c r="F63" s="22">
        <v>3</v>
      </c>
      <c r="G63" s="22">
        <v>3</v>
      </c>
      <c r="H63" s="22">
        <v>1</v>
      </c>
      <c r="I63" s="22">
        <v>3</v>
      </c>
      <c r="J63" s="22">
        <v>3</v>
      </c>
    </row>
    <row r="64" spans="4:10" x14ac:dyDescent="0.25">
      <c r="D64" s="8"/>
      <c r="E64" s="63" t="s">
        <v>259</v>
      </c>
      <c r="F64" s="64" t="s">
        <v>260</v>
      </c>
      <c r="G64" s="65" t="s">
        <v>261</v>
      </c>
      <c r="H64" s="66" t="s">
        <v>262</v>
      </c>
      <c r="I64" s="67" t="s">
        <v>263</v>
      </c>
      <c r="J64" s="68" t="s">
        <v>264</v>
      </c>
    </row>
    <row r="65" spans="4:10" x14ac:dyDescent="0.25">
      <c r="D65" s="70" t="s">
        <v>328</v>
      </c>
      <c r="E65" s="28" t="s">
        <v>326</v>
      </c>
      <c r="F65" s="28" t="s">
        <v>322</v>
      </c>
      <c r="G65" s="28" t="s">
        <v>323</v>
      </c>
      <c r="H65" s="28" t="s">
        <v>327</v>
      </c>
      <c r="I65" s="28" t="s">
        <v>322</v>
      </c>
      <c r="J65" s="28" t="s">
        <v>322</v>
      </c>
    </row>
    <row r="66" spans="4:10" x14ac:dyDescent="0.25">
      <c r="D66" s="69" t="s">
        <v>324</v>
      </c>
      <c r="E66" s="27">
        <f>AVERAGE(E50:E63)</f>
        <v>1.2857142857142858</v>
      </c>
      <c r="F66" s="27">
        <f t="shared" ref="F66:J66" si="1">AVERAGE(F50:F63)</f>
        <v>3</v>
      </c>
      <c r="G66" s="27">
        <f t="shared" si="1"/>
        <v>2.6428571428571428</v>
      </c>
      <c r="H66" s="27">
        <f t="shared" si="1"/>
        <v>1.6428571428571428</v>
      </c>
      <c r="I66" s="27">
        <f t="shared" si="1"/>
        <v>2.8571428571428572</v>
      </c>
      <c r="J66" s="27">
        <f t="shared" si="1"/>
        <v>2.6428571428571428</v>
      </c>
    </row>
    <row r="67" spans="4:10" ht="45" x14ac:dyDescent="0.25">
      <c r="D67" s="26" t="s">
        <v>325</v>
      </c>
      <c r="E67" s="26" t="s">
        <v>350</v>
      </c>
      <c r="F67" s="26" t="s">
        <v>351</v>
      </c>
      <c r="G67" s="26" t="s">
        <v>352</v>
      </c>
      <c r="H67" s="26" t="s">
        <v>353</v>
      </c>
      <c r="I67" s="26" t="s">
        <v>352</v>
      </c>
      <c r="J67" s="26" t="s">
        <v>352</v>
      </c>
    </row>
    <row r="68" spans="4:10" ht="30" x14ac:dyDescent="0.25">
      <c r="D68" s="70" t="s">
        <v>363</v>
      </c>
      <c r="E68" s="26" t="s">
        <v>362</v>
      </c>
      <c r="F68" s="26" t="s">
        <v>364</v>
      </c>
      <c r="G68" s="26" t="s">
        <v>361</v>
      </c>
      <c r="H68" s="26" t="s">
        <v>329</v>
      </c>
      <c r="I68" s="26" t="s">
        <v>330</v>
      </c>
      <c r="J68" s="26" t="s">
        <v>331</v>
      </c>
    </row>
    <row r="69" spans="4:10" ht="135" x14ac:dyDescent="0.25">
      <c r="D69" s="69" t="s">
        <v>365</v>
      </c>
      <c r="E69" s="26" t="s">
        <v>354</v>
      </c>
      <c r="F69" s="26" t="s">
        <v>355</v>
      </c>
      <c r="G69" s="26" t="s">
        <v>356</v>
      </c>
      <c r="H69" s="26" t="s">
        <v>358</v>
      </c>
      <c r="I69" s="26" t="s">
        <v>359</v>
      </c>
      <c r="J69" s="26" t="s">
        <v>357</v>
      </c>
    </row>
  </sheetData>
  <conditionalFormatting sqref="E49:J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1" priority="2" operator="containsText" text="INSIGN">
      <formula>NOT(ISERROR(SEARCH("INSIGN",E49)))</formula>
    </cfRule>
    <cfRule type="cellIs" dxfId="10" priority="3" operator="equal">
      <formula>"INSIGN"</formula>
    </cfRule>
    <cfRule type="containsText" dxfId="9" priority="4" operator="containsText" text="FAVOR">
      <formula>NOT(ISERROR(SEARCH("FAVOR",E49)))</formula>
    </cfRule>
    <cfRule type="containsText" dxfId="8" priority="5" operator="containsText" text="AGAINST">
      <formula>NOT(ISERROR(SEARCH("AGAINST",E49)))</formula>
    </cfRule>
  </conditionalFormatting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showGridLines="0" zoomScale="130" zoomScaleNormal="130" workbookViewId="0">
      <selection activeCell="D37" sqref="D37"/>
    </sheetView>
  </sheetViews>
  <sheetFormatPr defaultRowHeight="15" x14ac:dyDescent="0.25"/>
  <cols>
    <col min="1" max="1" width="15.42578125" bestFit="1" customWidth="1"/>
    <col min="2" max="2" width="22.7109375" bestFit="1" customWidth="1"/>
    <col min="3" max="3" width="19.140625" bestFit="1" customWidth="1"/>
    <col min="4" max="4" width="18.85546875" bestFit="1" customWidth="1"/>
    <col min="5" max="5" width="20.140625" bestFit="1" customWidth="1"/>
    <col min="6" max="6" width="14.5703125" bestFit="1" customWidth="1"/>
    <col min="7" max="7" width="20" bestFit="1" customWidth="1"/>
    <col min="8" max="8" width="9.85546875" bestFit="1" customWidth="1"/>
    <col min="9" max="9" width="23.42578125" bestFit="1" customWidth="1"/>
  </cols>
  <sheetData>
    <row r="1" spans="1:9" x14ac:dyDescent="0.25">
      <c r="A1" s="52" t="s">
        <v>335</v>
      </c>
      <c r="B1" s="55" t="s">
        <v>336</v>
      </c>
      <c r="C1" s="56"/>
      <c r="D1" s="57" t="s">
        <v>337</v>
      </c>
      <c r="E1" s="58"/>
      <c r="F1" s="53" t="s">
        <v>338</v>
      </c>
      <c r="G1" s="59" t="s">
        <v>339</v>
      </c>
      <c r="H1" s="60"/>
      <c r="I1" s="54" t="s">
        <v>340</v>
      </c>
    </row>
    <row r="2" spans="1:9" x14ac:dyDescent="0.25">
      <c r="A2" s="44" t="s">
        <v>72</v>
      </c>
      <c r="B2" s="44" t="s">
        <v>68</v>
      </c>
      <c r="C2" s="43" t="s">
        <v>150</v>
      </c>
      <c r="D2" s="44" t="s">
        <v>66</v>
      </c>
      <c r="E2" s="45" t="s">
        <v>164</v>
      </c>
      <c r="F2" s="43" t="s">
        <v>67</v>
      </c>
      <c r="G2" s="61" t="s">
        <v>69</v>
      </c>
      <c r="H2" s="62" t="s">
        <v>195</v>
      </c>
      <c r="I2" s="45" t="s">
        <v>70</v>
      </c>
    </row>
    <row r="3" spans="1:9" x14ac:dyDescent="0.25">
      <c r="A3" s="44" t="s">
        <v>73</v>
      </c>
      <c r="B3" s="44" t="s">
        <v>81</v>
      </c>
      <c r="C3" s="43" t="s">
        <v>152</v>
      </c>
      <c r="D3" s="44" t="s">
        <v>71</v>
      </c>
      <c r="E3" s="45" t="s">
        <v>169</v>
      </c>
      <c r="F3" s="43" t="s">
        <v>78</v>
      </c>
      <c r="G3" s="44" t="s">
        <v>74</v>
      </c>
      <c r="H3" s="45" t="s">
        <v>196</v>
      </c>
      <c r="I3" s="45" t="s">
        <v>80</v>
      </c>
    </row>
    <row r="4" spans="1:9" x14ac:dyDescent="0.25">
      <c r="A4" s="44" t="s">
        <v>79</v>
      </c>
      <c r="B4" s="44" t="s">
        <v>87</v>
      </c>
      <c r="C4" s="43" t="s">
        <v>154</v>
      </c>
      <c r="D4" s="44" t="s">
        <v>83</v>
      </c>
      <c r="E4" s="45" t="s">
        <v>170</v>
      </c>
      <c r="F4" s="43" t="s">
        <v>86</v>
      </c>
      <c r="G4" s="44" t="s">
        <v>75</v>
      </c>
      <c r="H4" s="45" t="s">
        <v>153</v>
      </c>
      <c r="I4" s="45" t="s">
        <v>92</v>
      </c>
    </row>
    <row r="5" spans="1:9" x14ac:dyDescent="0.25">
      <c r="A5" s="44" t="s">
        <v>91</v>
      </c>
      <c r="B5" s="44" t="s">
        <v>88</v>
      </c>
      <c r="C5" s="43" t="s">
        <v>155</v>
      </c>
      <c r="D5" s="44" t="s">
        <v>85</v>
      </c>
      <c r="E5" s="45" t="s">
        <v>172</v>
      </c>
      <c r="F5" s="43" t="s">
        <v>103</v>
      </c>
      <c r="G5" s="44" t="s">
        <v>76</v>
      </c>
      <c r="H5" s="50"/>
      <c r="I5" s="45" t="s">
        <v>98</v>
      </c>
    </row>
    <row r="6" spans="1:9" x14ac:dyDescent="0.25">
      <c r="A6" s="44" t="s">
        <v>105</v>
      </c>
      <c r="B6" s="44" t="s">
        <v>89</v>
      </c>
      <c r="C6" s="43" t="s">
        <v>158</v>
      </c>
      <c r="D6" s="44" t="s">
        <v>95</v>
      </c>
      <c r="E6" s="45" t="s">
        <v>173</v>
      </c>
      <c r="F6" s="43" t="s">
        <v>127</v>
      </c>
      <c r="G6" s="44" t="s">
        <v>77</v>
      </c>
      <c r="H6" s="50"/>
      <c r="I6" s="45" t="s">
        <v>120</v>
      </c>
    </row>
    <row r="7" spans="1:9" x14ac:dyDescent="0.25">
      <c r="A7" s="44" t="s">
        <v>114</v>
      </c>
      <c r="B7" s="44" t="s">
        <v>90</v>
      </c>
      <c r="C7" s="43" t="s">
        <v>161</v>
      </c>
      <c r="D7" s="44" t="s">
        <v>97</v>
      </c>
      <c r="E7" s="45" t="s">
        <v>174</v>
      </c>
      <c r="F7" s="43" t="s">
        <v>157</v>
      </c>
      <c r="G7" s="44" t="s">
        <v>82</v>
      </c>
      <c r="H7" s="50"/>
      <c r="I7" s="45" t="s">
        <v>184</v>
      </c>
    </row>
    <row r="8" spans="1:9" x14ac:dyDescent="0.25">
      <c r="A8" s="44" t="s">
        <v>115</v>
      </c>
      <c r="B8" s="44" t="s">
        <v>93</v>
      </c>
      <c r="C8" s="43" t="s">
        <v>165</v>
      </c>
      <c r="D8" s="44" t="s">
        <v>100</v>
      </c>
      <c r="E8" s="45" t="s">
        <v>182</v>
      </c>
      <c r="F8" s="43" t="s">
        <v>175</v>
      </c>
      <c r="G8" s="44" t="s">
        <v>84</v>
      </c>
      <c r="H8" s="50"/>
      <c r="I8" s="45" t="s">
        <v>187</v>
      </c>
    </row>
    <row r="9" spans="1:9" x14ac:dyDescent="0.25">
      <c r="A9" s="44" t="s">
        <v>119</v>
      </c>
      <c r="B9" s="44" t="s">
        <v>94</v>
      </c>
      <c r="C9" s="43" t="s">
        <v>166</v>
      </c>
      <c r="D9" s="44" t="s">
        <v>101</v>
      </c>
      <c r="E9" s="45" t="s">
        <v>198</v>
      </c>
      <c r="F9" s="43" t="s">
        <v>178</v>
      </c>
      <c r="G9" s="44" t="s">
        <v>96</v>
      </c>
      <c r="H9" s="50"/>
      <c r="I9" s="45" t="s">
        <v>192</v>
      </c>
    </row>
    <row r="10" spans="1:9" x14ac:dyDescent="0.25">
      <c r="A10" s="44" t="s">
        <v>128</v>
      </c>
      <c r="B10" s="44" t="s">
        <v>99</v>
      </c>
      <c r="C10" s="43" t="s">
        <v>180</v>
      </c>
      <c r="D10" s="44" t="s">
        <v>107</v>
      </c>
      <c r="E10" s="45" t="s">
        <v>200</v>
      </c>
      <c r="F10" s="43" t="s">
        <v>179</v>
      </c>
      <c r="G10" s="44" t="s">
        <v>106</v>
      </c>
      <c r="H10" s="50"/>
      <c r="I10" s="45" t="s">
        <v>334</v>
      </c>
    </row>
    <row r="11" spans="1:9" x14ac:dyDescent="0.25">
      <c r="A11" s="44" t="s">
        <v>133</v>
      </c>
      <c r="B11" s="44" t="s">
        <v>102</v>
      </c>
      <c r="C11" s="43" t="s">
        <v>183</v>
      </c>
      <c r="D11" s="44" t="s">
        <v>108</v>
      </c>
      <c r="E11" s="45" t="s">
        <v>210</v>
      </c>
      <c r="F11" s="43" t="s">
        <v>206</v>
      </c>
      <c r="G11" s="44" t="s">
        <v>111</v>
      </c>
      <c r="H11" s="50"/>
      <c r="I11" s="45" t="s">
        <v>204</v>
      </c>
    </row>
    <row r="12" spans="1:9" x14ac:dyDescent="0.25">
      <c r="A12" s="44" t="s">
        <v>134</v>
      </c>
      <c r="B12" s="44" t="s">
        <v>332</v>
      </c>
      <c r="C12" s="43" t="s">
        <v>185</v>
      </c>
      <c r="D12" s="44" t="s">
        <v>109</v>
      </c>
      <c r="E12" s="45" t="s">
        <v>211</v>
      </c>
      <c r="F12" s="43"/>
      <c r="G12" s="44" t="s">
        <v>113</v>
      </c>
      <c r="H12" s="50"/>
      <c r="I12" s="45" t="s">
        <v>212</v>
      </c>
    </row>
    <row r="13" spans="1:9" x14ac:dyDescent="0.25">
      <c r="A13" s="44" t="s">
        <v>135</v>
      </c>
      <c r="B13" s="44" t="s">
        <v>116</v>
      </c>
      <c r="C13" s="43" t="s">
        <v>186</v>
      </c>
      <c r="D13" s="44" t="s">
        <v>110</v>
      </c>
      <c r="E13" s="45" t="s">
        <v>213</v>
      </c>
      <c r="F13" s="43"/>
      <c r="G13" s="44" t="s">
        <v>117</v>
      </c>
      <c r="H13" s="50"/>
      <c r="I13" s="45" t="s">
        <v>216</v>
      </c>
    </row>
    <row r="14" spans="1:9" x14ac:dyDescent="0.25">
      <c r="A14" s="44" t="s">
        <v>138</v>
      </c>
      <c r="B14" s="44" t="s">
        <v>118</v>
      </c>
      <c r="C14" s="43" t="s">
        <v>188</v>
      </c>
      <c r="D14" s="44" t="s">
        <v>112</v>
      </c>
      <c r="E14" s="45" t="s">
        <v>214</v>
      </c>
      <c r="F14" s="43"/>
      <c r="G14" s="44" t="s">
        <v>123</v>
      </c>
      <c r="H14" s="50"/>
      <c r="I14" s="45"/>
    </row>
    <row r="15" spans="1:9" x14ac:dyDescent="0.25">
      <c r="A15" s="44" t="s">
        <v>147</v>
      </c>
      <c r="B15" s="44" t="s">
        <v>122</v>
      </c>
      <c r="C15" s="43" t="s">
        <v>191</v>
      </c>
      <c r="D15" s="44" t="s">
        <v>121</v>
      </c>
      <c r="E15" s="50"/>
      <c r="F15" s="43"/>
      <c r="G15" s="44" t="s">
        <v>124</v>
      </c>
      <c r="H15" s="50"/>
      <c r="I15" s="45"/>
    </row>
    <row r="16" spans="1:9" x14ac:dyDescent="0.25">
      <c r="A16" s="44" t="s">
        <v>162</v>
      </c>
      <c r="B16" s="44" t="s">
        <v>130</v>
      </c>
      <c r="C16" s="43" t="s">
        <v>194</v>
      </c>
      <c r="D16" s="44" t="s">
        <v>125</v>
      </c>
      <c r="E16" s="50"/>
      <c r="F16" s="43"/>
      <c r="G16" s="44" t="s">
        <v>144</v>
      </c>
      <c r="H16" s="50"/>
      <c r="I16" s="45"/>
    </row>
    <row r="17" spans="1:10" x14ac:dyDescent="0.25">
      <c r="A17" s="44" t="s">
        <v>163</v>
      </c>
      <c r="B17" s="44" t="s">
        <v>136</v>
      </c>
      <c r="C17" s="43" t="s">
        <v>199</v>
      </c>
      <c r="D17" s="44" t="s">
        <v>126</v>
      </c>
      <c r="E17" s="50"/>
      <c r="F17" s="43"/>
      <c r="G17" s="44" t="s">
        <v>149</v>
      </c>
      <c r="H17" s="50"/>
      <c r="I17" s="45"/>
    </row>
    <row r="18" spans="1:10" x14ac:dyDescent="0.25">
      <c r="A18" s="44" t="s">
        <v>167</v>
      </c>
      <c r="B18" s="44" t="s">
        <v>137</v>
      </c>
      <c r="C18" s="43" t="s">
        <v>201</v>
      </c>
      <c r="D18" s="44" t="s">
        <v>129</v>
      </c>
      <c r="E18" s="50"/>
      <c r="F18" s="43"/>
      <c r="G18" s="44" t="s">
        <v>151</v>
      </c>
      <c r="H18" s="50"/>
      <c r="I18" s="45"/>
    </row>
    <row r="19" spans="1:10" x14ac:dyDescent="0.25">
      <c r="A19" s="44" t="s">
        <v>176</v>
      </c>
      <c r="B19" s="44" t="s">
        <v>139</v>
      </c>
      <c r="C19" s="43" t="s">
        <v>202</v>
      </c>
      <c r="D19" s="44" t="s">
        <v>131</v>
      </c>
      <c r="E19" s="50"/>
      <c r="F19" s="43"/>
      <c r="G19" s="44" t="s">
        <v>207</v>
      </c>
      <c r="H19" s="50"/>
      <c r="I19" s="45"/>
    </row>
    <row r="20" spans="1:10" x14ac:dyDescent="0.25">
      <c r="A20" s="44" t="s">
        <v>189</v>
      </c>
      <c r="B20" s="44" t="s">
        <v>140</v>
      </c>
      <c r="C20" s="43" t="s">
        <v>203</v>
      </c>
      <c r="D20" s="44" t="s">
        <v>132</v>
      </c>
      <c r="E20" s="50"/>
      <c r="F20" s="43"/>
      <c r="G20" s="44" t="s">
        <v>159</v>
      </c>
      <c r="H20" s="50"/>
      <c r="I20" s="45"/>
    </row>
    <row r="21" spans="1:10" x14ac:dyDescent="0.25">
      <c r="A21" s="44" t="s">
        <v>190</v>
      </c>
      <c r="B21" s="44" t="s">
        <v>141</v>
      </c>
      <c r="C21" s="43" t="s">
        <v>205</v>
      </c>
      <c r="D21" s="44" t="s">
        <v>143</v>
      </c>
      <c r="E21" s="50"/>
      <c r="F21" s="43"/>
      <c r="G21" s="44" t="s">
        <v>168</v>
      </c>
      <c r="H21" s="50"/>
      <c r="I21" s="45"/>
    </row>
    <row r="22" spans="1:10" x14ac:dyDescent="0.25">
      <c r="A22" s="44" t="s">
        <v>197</v>
      </c>
      <c r="B22" s="44" t="s">
        <v>142</v>
      </c>
      <c r="C22" s="43" t="s">
        <v>215</v>
      </c>
      <c r="D22" s="44" t="s">
        <v>145</v>
      </c>
      <c r="E22" s="50"/>
      <c r="F22" s="43"/>
      <c r="G22" s="44" t="s">
        <v>171</v>
      </c>
      <c r="H22" s="50"/>
      <c r="I22" s="45"/>
    </row>
    <row r="23" spans="1:10" x14ac:dyDescent="0.25">
      <c r="A23" s="44" t="s">
        <v>208</v>
      </c>
      <c r="B23" s="44" t="s">
        <v>146</v>
      </c>
      <c r="C23" s="21"/>
      <c r="D23" s="44" t="s">
        <v>156</v>
      </c>
      <c r="E23" s="50"/>
      <c r="F23" s="43"/>
      <c r="G23" s="44" t="s">
        <v>177</v>
      </c>
      <c r="H23" s="50"/>
      <c r="I23" s="45"/>
    </row>
    <row r="24" spans="1:10" x14ac:dyDescent="0.25">
      <c r="A24" s="46" t="s">
        <v>333</v>
      </c>
      <c r="B24" s="46" t="s">
        <v>148</v>
      </c>
      <c r="C24" s="48"/>
      <c r="D24" s="46" t="s">
        <v>160</v>
      </c>
      <c r="E24" s="51"/>
      <c r="F24" s="47"/>
      <c r="G24" s="46" t="s">
        <v>181</v>
      </c>
      <c r="H24" s="51"/>
      <c r="I24" s="49"/>
    </row>
    <row r="25" spans="1:10" x14ac:dyDescent="0.25">
      <c r="A25" s="43"/>
      <c r="B25" s="21"/>
      <c r="C25" s="21"/>
      <c r="D25" s="21"/>
      <c r="E25" s="21"/>
      <c r="F25" s="43"/>
      <c r="G25" s="21"/>
      <c r="H25" s="21"/>
      <c r="I25" s="43"/>
      <c r="J25" s="21"/>
    </row>
    <row r="26" spans="1:10" x14ac:dyDescent="0.25">
      <c r="A26" s="43"/>
      <c r="B26" s="21"/>
      <c r="C26" s="21"/>
      <c r="D26" s="21"/>
      <c r="E26" s="21"/>
      <c r="F26" s="43"/>
      <c r="G26" s="21"/>
      <c r="H26" s="21"/>
      <c r="I26" s="43"/>
      <c r="J26" s="21"/>
    </row>
    <row r="27" spans="1:10" x14ac:dyDescent="0.25">
      <c r="A27" s="43"/>
      <c r="B27" s="21"/>
      <c r="C27" s="21"/>
      <c r="D27" s="21"/>
      <c r="E27" s="21"/>
      <c r="F27" s="43"/>
      <c r="G27" s="21"/>
      <c r="H27" s="21"/>
      <c r="I27" s="43"/>
      <c r="J27" s="21"/>
    </row>
    <row r="28" spans="1:10" x14ac:dyDescent="0.25">
      <c r="A28" s="43"/>
      <c r="B28" s="21"/>
      <c r="C28" s="21"/>
      <c r="D28" s="21"/>
      <c r="E28" s="21"/>
      <c r="F28" s="43"/>
      <c r="G28" s="43"/>
      <c r="H28" s="21"/>
      <c r="I28" s="43"/>
      <c r="J28" s="21"/>
    </row>
    <row r="29" spans="1:10" x14ac:dyDescent="0.25">
      <c r="A29" s="43"/>
      <c r="B29" s="21"/>
      <c r="C29" s="21"/>
      <c r="D29" s="21"/>
      <c r="E29" s="21"/>
      <c r="F29" s="43"/>
      <c r="G29" s="43"/>
      <c r="H29" s="21"/>
      <c r="I29" s="43"/>
      <c r="J29" s="21"/>
    </row>
    <row r="30" spans="1:10" x14ac:dyDescent="0.25">
      <c r="A30" s="43"/>
      <c r="B30" s="21"/>
      <c r="C30" s="21"/>
      <c r="D30" s="21"/>
      <c r="E30" s="21"/>
      <c r="F30" s="43"/>
      <c r="G30" s="43"/>
      <c r="H30" s="21"/>
      <c r="I30" s="43"/>
      <c r="J30" s="21"/>
    </row>
    <row r="31" spans="1:10" x14ac:dyDescent="0.25">
      <c r="A31" s="43"/>
      <c r="B31" s="21"/>
      <c r="C31" s="21"/>
      <c r="D31" s="21"/>
      <c r="E31" s="21"/>
      <c r="F31" s="43"/>
      <c r="G31" s="43"/>
      <c r="H31" s="21"/>
      <c r="I31" s="43"/>
      <c r="J31" s="21"/>
    </row>
    <row r="32" spans="1:10" x14ac:dyDescent="0.25">
      <c r="A32" s="43"/>
      <c r="B32" s="21"/>
      <c r="C32" s="21"/>
      <c r="D32" s="21"/>
      <c r="E32" s="21"/>
      <c r="F32" s="43"/>
      <c r="G32" s="43"/>
      <c r="H32" s="21"/>
      <c r="I32" s="43"/>
      <c r="J32" s="21"/>
    </row>
    <row r="33" spans="1:10" x14ac:dyDescent="0.25">
      <c r="A33" s="43"/>
      <c r="B33" s="21"/>
      <c r="C33" s="21"/>
      <c r="D33" s="21"/>
      <c r="E33" s="21"/>
      <c r="F33" s="43"/>
      <c r="G33" s="43"/>
      <c r="H33" s="21"/>
      <c r="I33" s="43"/>
      <c r="J33" s="21"/>
    </row>
    <row r="34" spans="1:10" x14ac:dyDescent="0.25">
      <c r="A34" s="43"/>
      <c r="B34" s="21"/>
      <c r="C34" s="21"/>
      <c r="D34" s="21"/>
      <c r="E34" s="21"/>
      <c r="F34" s="43"/>
      <c r="G34" s="43"/>
      <c r="H34" s="21"/>
      <c r="I34" s="43"/>
      <c r="J34" s="21"/>
    </row>
    <row r="35" spans="1:10" x14ac:dyDescent="0.25">
      <c r="A35" s="43"/>
      <c r="B35" s="21"/>
      <c r="C35" s="21"/>
      <c r="D35" s="21"/>
      <c r="E35" s="21"/>
      <c r="F35" s="43"/>
      <c r="G35" s="43"/>
      <c r="H35" s="21"/>
      <c r="I35" s="43"/>
      <c r="J35" s="21"/>
    </row>
    <row r="36" spans="1:10" x14ac:dyDescent="0.25">
      <c r="A36" s="43"/>
      <c r="B36" s="21"/>
      <c r="C36" s="21"/>
      <c r="D36" s="21"/>
      <c r="E36" s="21"/>
      <c r="F36" s="43"/>
      <c r="G36" s="43"/>
      <c r="H36" s="21"/>
      <c r="I36" s="43"/>
      <c r="J36" s="21"/>
    </row>
    <row r="37" spans="1:10" x14ac:dyDescent="0.25">
      <c r="A37" s="43"/>
      <c r="B37" s="21"/>
      <c r="C37" s="21"/>
      <c r="D37" s="21"/>
      <c r="E37" s="21"/>
      <c r="F37" s="43"/>
      <c r="G37" s="43"/>
      <c r="H37" s="21"/>
      <c r="I37" s="43"/>
      <c r="J37" s="21"/>
    </row>
    <row r="38" spans="1:10" x14ac:dyDescent="0.25">
      <c r="A38" s="43"/>
      <c r="B38" s="21"/>
      <c r="C38" s="21"/>
      <c r="D38" s="43"/>
      <c r="E38" s="21"/>
      <c r="F38" s="43"/>
      <c r="G38" s="43"/>
      <c r="H38" s="21"/>
      <c r="I38" s="43"/>
      <c r="J38" s="21"/>
    </row>
    <row r="39" spans="1:10" x14ac:dyDescent="0.25">
      <c r="A39" s="43"/>
      <c r="B39" s="21"/>
      <c r="C39" s="21"/>
      <c r="D39" s="43"/>
      <c r="E39" s="21"/>
      <c r="F39" s="43"/>
      <c r="G39" s="43"/>
      <c r="H39" s="21"/>
      <c r="I39" s="43"/>
      <c r="J39" s="21"/>
    </row>
    <row r="40" spans="1:10" x14ac:dyDescent="0.25">
      <c r="A40" s="43"/>
      <c r="B40" s="21"/>
      <c r="C40" s="21"/>
      <c r="D40" s="43"/>
      <c r="E40" s="21"/>
      <c r="F40" s="43"/>
      <c r="G40" s="43"/>
      <c r="H40" s="21"/>
      <c r="I40" s="43"/>
      <c r="J40" s="21"/>
    </row>
    <row r="41" spans="1:10" x14ac:dyDescent="0.25">
      <c r="A41" s="43"/>
      <c r="B41" s="21"/>
      <c r="C41" s="21"/>
      <c r="D41" s="43"/>
      <c r="E41" s="21"/>
      <c r="F41" s="43"/>
      <c r="G41" s="43"/>
      <c r="H41" s="21"/>
      <c r="I41" s="43"/>
      <c r="J41" s="21"/>
    </row>
    <row r="42" spans="1:10" x14ac:dyDescent="0.25">
      <c r="A42" s="43"/>
      <c r="B42" s="21"/>
      <c r="C42" s="21"/>
      <c r="D42" s="43"/>
      <c r="E42" s="21"/>
      <c r="F42" s="43"/>
      <c r="G42" s="43"/>
      <c r="H42" s="21"/>
      <c r="I42" s="43"/>
      <c r="J42" s="21"/>
    </row>
    <row r="43" spans="1:10" x14ac:dyDescent="0.25">
      <c r="A43" s="43"/>
      <c r="B43" s="21"/>
      <c r="C43" s="21"/>
      <c r="D43" s="43"/>
      <c r="E43" s="21"/>
      <c r="F43" s="43"/>
      <c r="G43" s="43"/>
      <c r="H43" s="21"/>
      <c r="I43" s="43"/>
      <c r="J43" s="21"/>
    </row>
    <row r="44" spans="1:10" x14ac:dyDescent="0.25">
      <c r="A44" s="43"/>
      <c r="B44" s="21"/>
      <c r="C44" s="21"/>
      <c r="D44" s="43"/>
      <c r="E44" s="21"/>
      <c r="F44" s="43"/>
      <c r="G44" s="43"/>
      <c r="H44" s="21"/>
      <c r="I44" s="43"/>
      <c r="J44" s="21"/>
    </row>
    <row r="45" spans="1:10" x14ac:dyDescent="0.25">
      <c r="A45" s="43"/>
      <c r="B45" s="21"/>
      <c r="C45" s="21"/>
      <c r="D45" s="43"/>
      <c r="E45" s="21"/>
      <c r="F45" s="43"/>
      <c r="G45" s="43"/>
      <c r="H45" s="21"/>
      <c r="I45" s="43"/>
      <c r="J45" s="21"/>
    </row>
    <row r="46" spans="1:10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</row>
  </sheetData>
  <mergeCells count="3">
    <mergeCell ref="B1:C1"/>
    <mergeCell ref="D1:E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1"/>
  <sheetViews>
    <sheetView topLeftCell="A10" zoomScale="120" zoomScaleNormal="120" workbookViewId="0">
      <selection activeCell="H33" sqref="H33"/>
    </sheetView>
  </sheetViews>
  <sheetFormatPr defaultColWidth="8.85546875" defaultRowHeight="15" x14ac:dyDescent="0.25"/>
  <cols>
    <col min="1" max="1" width="20.42578125" bestFit="1" customWidth="1"/>
    <col min="2" max="2" width="37.42578125" bestFit="1" customWidth="1"/>
    <col min="3" max="3" width="13.85546875" customWidth="1"/>
    <col min="4" max="4" width="14" customWidth="1"/>
    <col min="5" max="5" width="13.42578125" customWidth="1"/>
    <col min="6" max="6" width="12.7109375" customWidth="1"/>
    <col min="7" max="7" width="12.85546875" customWidth="1"/>
    <col min="8" max="8" width="13.140625" customWidth="1"/>
    <col min="9" max="9" width="14.42578125" bestFit="1" customWidth="1"/>
    <col min="10" max="10" width="15.140625" bestFit="1" customWidth="1"/>
    <col min="11" max="11" width="19.42578125" bestFit="1" customWidth="1"/>
    <col min="12" max="12" width="15.42578125" bestFit="1" customWidth="1"/>
    <col min="13" max="13" width="17.7109375" bestFit="1" customWidth="1"/>
    <col min="14" max="14" width="19.42578125" bestFit="1" customWidth="1"/>
    <col min="15" max="15" width="17.7109375" bestFit="1" customWidth="1"/>
    <col min="16" max="16" width="19.42578125" bestFit="1" customWidth="1"/>
    <col min="17" max="17" width="13.140625" bestFit="1" customWidth="1"/>
  </cols>
  <sheetData>
    <row r="3" spans="1:17" x14ac:dyDescent="0.25">
      <c r="B3" s="3" t="s">
        <v>217</v>
      </c>
      <c r="C3" t="s">
        <v>290</v>
      </c>
      <c r="D3" t="s">
        <v>291</v>
      </c>
      <c r="E3" t="s">
        <v>292</v>
      </c>
      <c r="F3" t="s">
        <v>293</v>
      </c>
      <c r="G3" t="s">
        <v>294</v>
      </c>
      <c r="H3" t="s">
        <v>295</v>
      </c>
      <c r="I3" t="s">
        <v>296</v>
      </c>
      <c r="J3" t="s">
        <v>297</v>
      </c>
      <c r="K3" t="s">
        <v>298</v>
      </c>
      <c r="L3" t="s">
        <v>299</v>
      </c>
      <c r="M3" t="s">
        <v>300</v>
      </c>
      <c r="N3" t="s">
        <v>301</v>
      </c>
      <c r="O3" t="s">
        <v>302</v>
      </c>
      <c r="P3" t="s">
        <v>303</v>
      </c>
      <c r="Q3" t="s">
        <v>304</v>
      </c>
    </row>
    <row r="4" spans="1:17" x14ac:dyDescent="0.25">
      <c r="B4" s="4">
        <v>1</v>
      </c>
      <c r="C4" s="17">
        <v>1.3573623137391306</v>
      </c>
      <c r="D4" s="17">
        <v>8.4953189391304348E-2</v>
      </c>
      <c r="E4" s="17">
        <v>3.4936555956521745E-2</v>
      </c>
      <c r="F4" s="17">
        <v>6.2874152695652177E-2</v>
      </c>
      <c r="G4" s="17">
        <v>4.339701639130434E-2</v>
      </c>
      <c r="H4" s="17">
        <v>4.4893220826086953E-2</v>
      </c>
      <c r="I4" s="17">
        <v>2.6120903652173923E-2</v>
      </c>
      <c r="J4" s="17">
        <v>7.3167757826086963E-2</v>
      </c>
      <c r="K4" s="17">
        <v>2.6226333478260862E-3</v>
      </c>
      <c r="L4" s="17">
        <v>4.1964081304347815E-3</v>
      </c>
      <c r="M4" s="17">
        <v>1.0174465130434783E-2</v>
      </c>
      <c r="N4" s="17">
        <v>1.6174854434782612E-2</v>
      </c>
      <c r="O4" s="17">
        <v>9.4923496956521736E-3</v>
      </c>
      <c r="P4" s="17">
        <v>1.2451150173913043E-2</v>
      </c>
      <c r="Q4" s="17">
        <v>1.2014857173913042E-2</v>
      </c>
    </row>
    <row r="5" spans="1:17" x14ac:dyDescent="0.25">
      <c r="B5" s="4">
        <v>2</v>
      </c>
      <c r="C5" s="17">
        <v>-0.44927215379545477</v>
      </c>
      <c r="D5" s="17">
        <v>0.18453657456818179</v>
      </c>
      <c r="E5" s="17">
        <v>0.13232545365909087</v>
      </c>
      <c r="F5" s="17">
        <v>0.1580387883636363</v>
      </c>
      <c r="G5" s="17">
        <v>0.14412514222727274</v>
      </c>
      <c r="H5" s="17">
        <v>0.16085537290909094</v>
      </c>
      <c r="I5" s="17">
        <v>8.0116570659090919E-2</v>
      </c>
      <c r="J5" s="17">
        <v>0.10376944081818182</v>
      </c>
      <c r="K5" s="17">
        <v>2.1776776590909083E-2</v>
      </c>
      <c r="L5" s="17">
        <v>8.7618549318181811E-3</v>
      </c>
      <c r="M5" s="17">
        <v>1.7286631363636364E-2</v>
      </c>
      <c r="N5" s="17">
        <v>2.7366446340909102E-2</v>
      </c>
      <c r="O5" s="17">
        <v>2.7004946886363637E-2</v>
      </c>
      <c r="P5" s="17">
        <v>1.9755594340909094E-2</v>
      </c>
      <c r="Q5" s="17">
        <v>2.317373459090909E-2</v>
      </c>
    </row>
    <row r="6" spans="1:17" x14ac:dyDescent="0.25">
      <c r="B6" s="4">
        <v>3</v>
      </c>
      <c r="C6" s="17">
        <v>-7.6331355916666663E-2</v>
      </c>
      <c r="D6" s="17">
        <v>0.14223113819444444</v>
      </c>
      <c r="E6" s="17">
        <v>0.10270488724999999</v>
      </c>
      <c r="F6" s="17">
        <v>0.12099784002777775</v>
      </c>
      <c r="G6" s="17">
        <v>0.12088898213888892</v>
      </c>
      <c r="H6" s="17">
        <v>0.14402414308333331</v>
      </c>
      <c r="I6" s="17">
        <v>6.5653337249999999E-2</v>
      </c>
      <c r="J6" s="17">
        <v>0.11528471022222221</v>
      </c>
      <c r="K6" s="17">
        <v>1.9107002083333331E-2</v>
      </c>
      <c r="L6" s="17">
        <v>9.8350294722222235E-3</v>
      </c>
      <c r="M6" s="17">
        <v>1.7307268138888887E-2</v>
      </c>
      <c r="N6" s="17">
        <v>2.0614099027777784E-2</v>
      </c>
      <c r="O6" s="17">
        <v>2.3712064861111114E-2</v>
      </c>
      <c r="P6" s="17">
        <v>1.6175199416666664E-2</v>
      </c>
      <c r="Q6" s="17">
        <v>2.0861737111111112E-2</v>
      </c>
    </row>
    <row r="7" spans="1:17" x14ac:dyDescent="0.25">
      <c r="B7" s="4">
        <v>4</v>
      </c>
      <c r="C7" s="17">
        <v>-1.1058983112</v>
      </c>
      <c r="D7" s="17">
        <v>0.14799107530000002</v>
      </c>
      <c r="E7" s="17">
        <v>6.2724685500000002E-2</v>
      </c>
      <c r="F7" s="17">
        <v>8.7634960699999986E-2</v>
      </c>
      <c r="G7" s="17">
        <v>9.5155220799999982E-2</v>
      </c>
      <c r="H7" s="17">
        <v>0.13996541670000001</v>
      </c>
      <c r="I7" s="17">
        <v>4.860142390000001E-2</v>
      </c>
      <c r="J7" s="17">
        <v>3.7049766300000002E-2</v>
      </c>
      <c r="K7" s="17">
        <v>2.23071109E-2</v>
      </c>
      <c r="L7" s="17">
        <v>7.1539493999999999E-3</v>
      </c>
      <c r="M7" s="17">
        <v>1.0328153699999999E-2</v>
      </c>
      <c r="N7" s="17">
        <v>8.8536034E-3</v>
      </c>
      <c r="O7" s="17">
        <v>1.2477845299999998E-2</v>
      </c>
      <c r="P7" s="17">
        <v>-2.7068573300000004E-3</v>
      </c>
      <c r="Q7" s="17">
        <v>5.6626756E-3</v>
      </c>
    </row>
    <row r="8" spans="1:17" x14ac:dyDescent="0.25">
      <c r="B8" s="4">
        <v>5</v>
      </c>
      <c r="C8" s="17">
        <v>-0.30585595226923074</v>
      </c>
      <c r="D8" s="17">
        <v>0.21413662188461538</v>
      </c>
      <c r="E8" s="17">
        <v>0.14423107688461539</v>
      </c>
      <c r="F8" s="17">
        <v>0.17567358996153845</v>
      </c>
      <c r="G8" s="17">
        <v>0.15527629203846155</v>
      </c>
      <c r="H8" s="17">
        <v>0.1452328746923077</v>
      </c>
      <c r="I8" s="17">
        <v>8.80886681153846E-2</v>
      </c>
      <c r="J8" s="17">
        <v>8.1642229769230759E-2</v>
      </c>
      <c r="K8" s="17">
        <v>1.7197674423076924E-2</v>
      </c>
      <c r="L8" s="17">
        <v>6.1208425384615388E-3</v>
      </c>
      <c r="M8" s="17">
        <v>1.0740972153846156E-2</v>
      </c>
      <c r="N8" s="17">
        <v>3.34558155E-2</v>
      </c>
      <c r="O8" s="17">
        <v>2.7575504846153846E-2</v>
      </c>
      <c r="P8" s="17">
        <v>1.8107593038461538E-2</v>
      </c>
      <c r="Q8" s="17">
        <v>2.3255484999999999E-2</v>
      </c>
    </row>
    <row r="9" spans="1:17" x14ac:dyDescent="0.25">
      <c r="B9" s="4">
        <v>6</v>
      </c>
      <c r="C9" s="17">
        <v>-0.37727358191666666</v>
      </c>
      <c r="D9" s="17">
        <v>0.23327581450000001</v>
      </c>
      <c r="E9" s="17">
        <v>0.14744600608333333</v>
      </c>
      <c r="F9" s="17">
        <v>0.18033100691666668</v>
      </c>
      <c r="G9" s="17">
        <v>0.16433886633333333</v>
      </c>
      <c r="H9" s="17">
        <v>0.14395025616666668</v>
      </c>
      <c r="I9" s="17">
        <v>9.1233110833333311E-2</v>
      </c>
      <c r="J9" s="17">
        <v>6.4066454833333328E-2</v>
      </c>
      <c r="K9" s="17">
        <v>1.832049925E-2</v>
      </c>
      <c r="L9" s="17">
        <v>6.925985E-3</v>
      </c>
      <c r="M9" s="17">
        <v>7.6187112500000001E-3</v>
      </c>
      <c r="N9" s="17">
        <v>2.514479683333333E-2</v>
      </c>
      <c r="O9" s="17">
        <v>2.277575191666667E-2</v>
      </c>
      <c r="P9" s="17">
        <v>6.4919979166666664E-3</v>
      </c>
      <c r="Q9" s="17">
        <v>2.1388180916666666E-2</v>
      </c>
    </row>
    <row r="10" spans="1:17" x14ac:dyDescent="0.25">
      <c r="B10" s="4" t="s">
        <v>218</v>
      </c>
      <c r="C10" s="17">
        <v>-9.8245637205298053E-2</v>
      </c>
      <c r="D10" s="17">
        <v>0.16583196230463568</v>
      </c>
      <c r="E10" s="17">
        <v>0.10907181202649001</v>
      </c>
      <c r="F10" s="17">
        <v>0.13485807596026489</v>
      </c>
      <c r="G10" s="17">
        <v>0.12352611383443711</v>
      </c>
      <c r="H10" s="17">
        <v>0.13376265974172191</v>
      </c>
      <c r="I10" s="17">
        <v>6.8612893867549693E-2</v>
      </c>
      <c r="J10" s="17">
        <v>9.0469910523178862E-2</v>
      </c>
      <c r="K10" s="17">
        <v>1.7194751304635762E-2</v>
      </c>
      <c r="L10" s="17">
        <v>7.6151873178807953E-3</v>
      </c>
      <c r="M10" s="17">
        <v>1.3852036284768211E-2</v>
      </c>
      <c r="N10" s="17">
        <v>2.3697865264900662E-2</v>
      </c>
      <c r="O10" s="17">
        <v>2.2352494324503314E-2</v>
      </c>
      <c r="P10" s="17">
        <v>1.496399075960265E-2</v>
      </c>
      <c r="Q10" s="17">
        <v>1.9635338476821185E-2</v>
      </c>
    </row>
    <row r="15" spans="1:17" x14ac:dyDescent="0.25">
      <c r="A15" s="16" t="s">
        <v>305</v>
      </c>
      <c r="B15" s="18" t="s">
        <v>349</v>
      </c>
      <c r="C15" s="18" t="s">
        <v>259</v>
      </c>
      <c r="D15" s="18" t="s">
        <v>260</v>
      </c>
      <c r="E15" s="18" t="s">
        <v>261</v>
      </c>
      <c r="F15" s="18" t="s">
        <v>262</v>
      </c>
      <c r="G15" s="18" t="s">
        <v>263</v>
      </c>
      <c r="H15" s="18" t="s">
        <v>264</v>
      </c>
      <c r="I15" s="18" t="s">
        <v>306</v>
      </c>
      <c r="J15" s="18" t="s">
        <v>307</v>
      </c>
      <c r="K15" s="18" t="s">
        <v>308</v>
      </c>
      <c r="L15" s="18" t="s">
        <v>309</v>
      </c>
      <c r="M15" s="18" t="s">
        <v>310</v>
      </c>
      <c r="N15" s="18" t="s">
        <v>311</v>
      </c>
      <c r="O15" s="18" t="s">
        <v>312</v>
      </c>
      <c r="P15" s="18" t="s">
        <v>313</v>
      </c>
    </row>
    <row r="16" spans="1:17" x14ac:dyDescent="0.25">
      <c r="A16" s="19" t="s">
        <v>290</v>
      </c>
      <c r="B16" s="8" t="s">
        <v>348</v>
      </c>
      <c r="C16" s="20">
        <v>1.3573623137391306</v>
      </c>
      <c r="D16" s="20">
        <v>-0.44927215379545477</v>
      </c>
      <c r="E16" s="20">
        <v>-7.6331355916666663E-2</v>
      </c>
      <c r="F16" s="20">
        <v>-1.1058983112</v>
      </c>
      <c r="G16" s="20">
        <v>-0.30585595226923074</v>
      </c>
      <c r="H16" s="20">
        <v>-0.37727358191666666</v>
      </c>
      <c r="I16" s="8">
        <v>-9.8245637205298053E-2</v>
      </c>
      <c r="J16" s="8">
        <v>0.7747584549348403</v>
      </c>
      <c r="K16" s="22">
        <f>IF(C16&gt;=($I16+$J16),4,IF(C16&gt;=$I16,3,IF(C16&lt;=($I16-$J16),1,IF(C16&lt;=$I16,2))))</f>
        <v>4</v>
      </c>
      <c r="L16" s="22">
        <f t="shared" ref="L16:P30" si="0">IF(D16&gt;=($I16+$J16),4,IF(D16&gt;=$I16,3,IF(D16&lt;=($I16-$J16),1,IF(D16&lt;=$I16,2))))</f>
        <v>2</v>
      </c>
      <c r="M16" s="22">
        <f t="shared" si="0"/>
        <v>3</v>
      </c>
      <c r="N16" s="22">
        <f t="shared" si="0"/>
        <v>1</v>
      </c>
      <c r="O16" s="22">
        <f t="shared" si="0"/>
        <v>2</v>
      </c>
      <c r="P16" s="22">
        <f t="shared" si="0"/>
        <v>2</v>
      </c>
    </row>
    <row r="17" spans="1:16" x14ac:dyDescent="0.25">
      <c r="A17" s="19" t="s">
        <v>291</v>
      </c>
      <c r="B17" s="8" t="s">
        <v>347</v>
      </c>
      <c r="C17" s="20">
        <v>8.4953189391304348E-2</v>
      </c>
      <c r="D17" s="20">
        <v>0.18453657456818179</v>
      </c>
      <c r="E17" s="20">
        <v>0.14223113819444444</v>
      </c>
      <c r="F17" s="20">
        <v>0.14799107530000002</v>
      </c>
      <c r="G17" s="20">
        <v>0.21413662188461538</v>
      </c>
      <c r="H17" s="20">
        <v>0.23327581450000001</v>
      </c>
      <c r="I17" s="8">
        <v>0.16583196230463568</v>
      </c>
      <c r="J17" s="8">
        <v>5.88680049689492E-2</v>
      </c>
      <c r="K17" s="22">
        <f t="shared" ref="K17:K30" si="1">IF(C17&gt;=($I17+$J17),4,IF(C17&gt;=$I17,3,IF(C17&lt;=($I17-$J17),1,IF(C17&lt;=$I17,2))))</f>
        <v>1</v>
      </c>
      <c r="L17" s="22">
        <f t="shared" si="0"/>
        <v>3</v>
      </c>
      <c r="M17" s="22">
        <f t="shared" si="0"/>
        <v>2</v>
      </c>
      <c r="N17" s="22">
        <f t="shared" si="0"/>
        <v>2</v>
      </c>
      <c r="O17" s="22">
        <f t="shared" si="0"/>
        <v>3</v>
      </c>
      <c r="P17" s="22">
        <f t="shared" si="0"/>
        <v>4</v>
      </c>
    </row>
    <row r="18" spans="1:16" x14ac:dyDescent="0.25">
      <c r="A18" s="19" t="s">
        <v>292</v>
      </c>
      <c r="B18" s="8" t="s">
        <v>346</v>
      </c>
      <c r="C18" s="20">
        <v>3.4936555956521745E-2</v>
      </c>
      <c r="D18" s="20">
        <v>0.13232545365909087</v>
      </c>
      <c r="E18" s="20">
        <v>0.10270488724999999</v>
      </c>
      <c r="F18" s="20">
        <v>6.2724685500000002E-2</v>
      </c>
      <c r="G18" s="20">
        <v>0.14423107688461539</v>
      </c>
      <c r="H18" s="20">
        <v>0.14744600608333333</v>
      </c>
      <c r="I18" s="8">
        <v>0.10907181202649001</v>
      </c>
      <c r="J18" s="8">
        <v>4.3271389559569336E-2</v>
      </c>
      <c r="K18" s="22">
        <f t="shared" si="1"/>
        <v>1</v>
      </c>
      <c r="L18" s="22">
        <f t="shared" si="0"/>
        <v>3</v>
      </c>
      <c r="M18" s="22">
        <f t="shared" si="0"/>
        <v>2</v>
      </c>
      <c r="N18" s="22">
        <f t="shared" si="0"/>
        <v>1</v>
      </c>
      <c r="O18" s="22">
        <f t="shared" si="0"/>
        <v>3</v>
      </c>
      <c r="P18" s="22">
        <f t="shared" si="0"/>
        <v>3</v>
      </c>
    </row>
    <row r="19" spans="1:16" x14ac:dyDescent="0.25">
      <c r="A19" s="19" t="s">
        <v>293</v>
      </c>
      <c r="B19" s="8" t="s">
        <v>345</v>
      </c>
      <c r="C19" s="20">
        <v>6.2874152695652177E-2</v>
      </c>
      <c r="D19" s="20">
        <v>0.1580387883636363</v>
      </c>
      <c r="E19" s="20">
        <v>0.12099784002777775</v>
      </c>
      <c r="F19" s="20">
        <v>8.7634960699999986E-2</v>
      </c>
      <c r="G19" s="20">
        <v>0.17567358996153845</v>
      </c>
      <c r="H19" s="20">
        <v>0.18033100691666668</v>
      </c>
      <c r="I19" s="8">
        <v>0.13485807596026489</v>
      </c>
      <c r="J19" s="8">
        <v>4.527726966748527E-2</v>
      </c>
      <c r="K19" s="22">
        <f t="shared" si="1"/>
        <v>1</v>
      </c>
      <c r="L19" s="22">
        <f t="shared" si="0"/>
        <v>3</v>
      </c>
      <c r="M19" s="22">
        <f t="shared" si="0"/>
        <v>2</v>
      </c>
      <c r="N19" s="22">
        <f t="shared" si="0"/>
        <v>1</v>
      </c>
      <c r="O19" s="22">
        <f t="shared" si="0"/>
        <v>3</v>
      </c>
      <c r="P19" s="22">
        <f t="shared" si="0"/>
        <v>4</v>
      </c>
    </row>
    <row r="20" spans="1:16" x14ac:dyDescent="0.25">
      <c r="A20" s="19" t="s">
        <v>294</v>
      </c>
      <c r="B20" s="8" t="s">
        <v>35</v>
      </c>
      <c r="C20" s="20">
        <v>4.339701639130434E-2</v>
      </c>
      <c r="D20" s="20">
        <v>0.14412514222727299</v>
      </c>
      <c r="E20" s="20">
        <v>0.12088898213888892</v>
      </c>
      <c r="F20" s="20">
        <v>9.5155220799999982E-2</v>
      </c>
      <c r="G20" s="20">
        <v>0.15527629203846155</v>
      </c>
      <c r="H20" s="20">
        <v>0.16433886633333333</v>
      </c>
      <c r="I20" s="8">
        <v>0.12352611383443711</v>
      </c>
      <c r="J20" s="8">
        <v>4.2301778595299003E-2</v>
      </c>
      <c r="K20" s="22">
        <f t="shared" si="1"/>
        <v>1</v>
      </c>
      <c r="L20" s="22">
        <f t="shared" si="0"/>
        <v>3</v>
      </c>
      <c r="M20" s="22">
        <f t="shared" si="0"/>
        <v>2</v>
      </c>
      <c r="N20" s="22">
        <f t="shared" si="0"/>
        <v>2</v>
      </c>
      <c r="O20" s="22">
        <f t="shared" si="0"/>
        <v>3</v>
      </c>
      <c r="P20" s="22">
        <f t="shared" si="0"/>
        <v>3</v>
      </c>
    </row>
    <row r="21" spans="1:16" x14ac:dyDescent="0.25">
      <c r="A21" s="19" t="s">
        <v>295</v>
      </c>
      <c r="B21" s="8" t="s">
        <v>36</v>
      </c>
      <c r="C21" s="20">
        <v>4.4893220826086953E-2</v>
      </c>
      <c r="D21" s="20">
        <v>0.16085537290909094</v>
      </c>
      <c r="E21" s="20">
        <v>0.14402414308333331</v>
      </c>
      <c r="F21" s="20">
        <v>0.13996541670000001</v>
      </c>
      <c r="G21" s="20">
        <v>0.1452328746923077</v>
      </c>
      <c r="H21" s="20">
        <v>0.14395025616666668</v>
      </c>
      <c r="I21" s="8">
        <v>0.13376265974172191</v>
      </c>
      <c r="J21" s="8">
        <v>4.4910194328825759E-2</v>
      </c>
      <c r="K21" s="22">
        <f t="shared" si="1"/>
        <v>1</v>
      </c>
      <c r="L21" s="22">
        <f t="shared" si="0"/>
        <v>3</v>
      </c>
      <c r="M21" s="22">
        <f t="shared" si="0"/>
        <v>3</v>
      </c>
      <c r="N21" s="22">
        <f t="shared" si="0"/>
        <v>3</v>
      </c>
      <c r="O21" s="22">
        <f t="shared" si="0"/>
        <v>3</v>
      </c>
      <c r="P21" s="22">
        <f t="shared" si="0"/>
        <v>3</v>
      </c>
    </row>
    <row r="22" spans="1:16" x14ac:dyDescent="0.25">
      <c r="A22" s="19" t="s">
        <v>296</v>
      </c>
      <c r="B22" s="8" t="s">
        <v>342</v>
      </c>
      <c r="C22" s="20">
        <v>2.6120903652173923E-2</v>
      </c>
      <c r="D22" s="20">
        <v>8.0116570659090919E-2</v>
      </c>
      <c r="E22" s="20">
        <v>6.5653337249999999E-2</v>
      </c>
      <c r="F22" s="20">
        <v>4.860142390000001E-2</v>
      </c>
      <c r="G22" s="20">
        <v>8.80886681153846E-2</v>
      </c>
      <c r="H22" s="20">
        <v>9.1233110833333311E-2</v>
      </c>
      <c r="I22" s="8">
        <v>6.8612893867549693E-2</v>
      </c>
      <c r="J22" s="8">
        <v>2.4471189770630775E-2</v>
      </c>
      <c r="K22" s="22">
        <f t="shared" si="1"/>
        <v>1</v>
      </c>
      <c r="L22" s="22">
        <f t="shared" si="0"/>
        <v>3</v>
      </c>
      <c r="M22" s="22">
        <f t="shared" si="0"/>
        <v>2</v>
      </c>
      <c r="N22" s="22">
        <f t="shared" si="0"/>
        <v>2</v>
      </c>
      <c r="O22" s="22">
        <f t="shared" si="0"/>
        <v>3</v>
      </c>
      <c r="P22" s="22">
        <f t="shared" si="0"/>
        <v>3</v>
      </c>
    </row>
    <row r="23" spans="1:16" x14ac:dyDescent="0.25">
      <c r="A23" s="19" t="s">
        <v>297</v>
      </c>
      <c r="B23" s="8" t="s">
        <v>39</v>
      </c>
      <c r="C23" s="20">
        <v>7.3167757826086963E-2</v>
      </c>
      <c r="D23" s="20">
        <v>0.10376944081818182</v>
      </c>
      <c r="E23" s="20">
        <v>0.11528471022222221</v>
      </c>
      <c r="F23" s="20">
        <v>3.7049766300000002E-2</v>
      </c>
      <c r="G23" s="20">
        <v>8.1642229769230759E-2</v>
      </c>
      <c r="H23" s="20">
        <v>6.4066454833333328E-2</v>
      </c>
      <c r="I23" s="8">
        <v>9.0469910523178862E-2</v>
      </c>
      <c r="J23" s="8">
        <v>2.47807015989332E-2</v>
      </c>
      <c r="K23" s="22">
        <f t="shared" si="1"/>
        <v>2</v>
      </c>
      <c r="L23" s="22">
        <f t="shared" si="0"/>
        <v>3</v>
      </c>
      <c r="M23" s="22">
        <f t="shared" si="0"/>
        <v>4</v>
      </c>
      <c r="N23" s="22">
        <f t="shared" si="0"/>
        <v>1</v>
      </c>
      <c r="O23" s="22">
        <f t="shared" si="0"/>
        <v>2</v>
      </c>
      <c r="P23" s="22">
        <f t="shared" si="0"/>
        <v>1</v>
      </c>
    </row>
    <row r="24" spans="1:16" x14ac:dyDescent="0.25">
      <c r="A24" s="19" t="s">
        <v>298</v>
      </c>
      <c r="B24" s="8" t="s">
        <v>40</v>
      </c>
      <c r="C24" s="20">
        <v>2.6226333478260862E-3</v>
      </c>
      <c r="D24" s="20">
        <v>2.1776776590909083E-2</v>
      </c>
      <c r="E24" s="20">
        <v>1.9107002083333331E-2</v>
      </c>
      <c r="F24" s="20">
        <v>2.23071109E-2</v>
      </c>
      <c r="G24" s="20">
        <v>1.7197674423076924E-2</v>
      </c>
      <c r="H24" s="20">
        <v>1.832049925E-2</v>
      </c>
      <c r="I24" s="8">
        <v>1.7194751304635762E-2</v>
      </c>
      <c r="J24" s="8">
        <v>7.8990588862175512E-3</v>
      </c>
      <c r="K24" s="22">
        <f t="shared" si="1"/>
        <v>1</v>
      </c>
      <c r="L24" s="22">
        <f t="shared" si="0"/>
        <v>3</v>
      </c>
      <c r="M24" s="22">
        <f t="shared" si="0"/>
        <v>3</v>
      </c>
      <c r="N24" s="22">
        <f t="shared" si="0"/>
        <v>3</v>
      </c>
      <c r="O24" s="22">
        <f t="shared" si="0"/>
        <v>3</v>
      </c>
      <c r="P24" s="22">
        <f t="shared" si="0"/>
        <v>3</v>
      </c>
    </row>
    <row r="25" spans="1:16" x14ac:dyDescent="0.25">
      <c r="A25" s="19" t="s">
        <v>299</v>
      </c>
      <c r="B25" s="8" t="s">
        <v>41</v>
      </c>
      <c r="C25" s="20">
        <v>4.1964081304347815E-3</v>
      </c>
      <c r="D25" s="20">
        <v>8.7618549318181811E-3</v>
      </c>
      <c r="E25" s="20">
        <v>9.8350294722222235E-3</v>
      </c>
      <c r="F25" s="20">
        <v>7.1539493999999999E-3</v>
      </c>
      <c r="G25" s="20">
        <v>6.1208425384615388E-3</v>
      </c>
      <c r="H25" s="20">
        <v>6.925985E-3</v>
      </c>
      <c r="I25" s="8">
        <v>7.6151873178807953E-3</v>
      </c>
      <c r="J25" s="8">
        <v>2.653147120370682E-3</v>
      </c>
      <c r="K25" s="22">
        <f t="shared" si="1"/>
        <v>1</v>
      </c>
      <c r="L25" s="22">
        <f t="shared" si="0"/>
        <v>3</v>
      </c>
      <c r="M25" s="22">
        <f t="shared" si="0"/>
        <v>3</v>
      </c>
      <c r="N25" s="22">
        <f t="shared" si="0"/>
        <v>2</v>
      </c>
      <c r="O25" s="22">
        <f t="shared" si="0"/>
        <v>2</v>
      </c>
      <c r="P25" s="22">
        <f t="shared" si="0"/>
        <v>2</v>
      </c>
    </row>
    <row r="26" spans="1:16" x14ac:dyDescent="0.25">
      <c r="A26" s="19" t="s">
        <v>300</v>
      </c>
      <c r="B26" s="8" t="s">
        <v>42</v>
      </c>
      <c r="C26" s="20">
        <v>1.0174465130434783E-2</v>
      </c>
      <c r="D26" s="20">
        <v>1.7286631363636364E-2</v>
      </c>
      <c r="E26" s="20">
        <v>1.7307268138888887E-2</v>
      </c>
      <c r="F26" s="20">
        <v>1.0328153699999999E-2</v>
      </c>
      <c r="G26" s="20">
        <v>1.0740972153846156E-2</v>
      </c>
      <c r="H26" s="20">
        <v>7.6187112500000001E-3</v>
      </c>
      <c r="I26" s="8">
        <v>1.3852036284768211E-2</v>
      </c>
      <c r="J26" s="8">
        <v>4.5677764846529384E-3</v>
      </c>
      <c r="K26" s="22">
        <f t="shared" si="1"/>
        <v>2</v>
      </c>
      <c r="L26" s="22">
        <f t="shared" si="0"/>
        <v>3</v>
      </c>
      <c r="M26" s="22">
        <f t="shared" si="0"/>
        <v>3</v>
      </c>
      <c r="N26" s="22">
        <f t="shared" si="0"/>
        <v>2</v>
      </c>
      <c r="O26" s="22">
        <f t="shared" si="0"/>
        <v>2</v>
      </c>
      <c r="P26" s="22">
        <f t="shared" si="0"/>
        <v>1</v>
      </c>
    </row>
    <row r="27" spans="1:16" x14ac:dyDescent="0.25">
      <c r="A27" s="19" t="s">
        <v>301</v>
      </c>
      <c r="B27" s="8" t="s">
        <v>43</v>
      </c>
      <c r="C27" s="20">
        <v>1.6174854434782612E-2</v>
      </c>
      <c r="D27" s="20">
        <v>2.7366446340909102E-2</v>
      </c>
      <c r="E27" s="20">
        <v>2.0614099027777784E-2</v>
      </c>
      <c r="F27" s="20">
        <v>8.8536034E-3</v>
      </c>
      <c r="G27" s="20">
        <v>3.34558155E-2</v>
      </c>
      <c r="H27" s="20">
        <v>2.514479683333333E-2</v>
      </c>
      <c r="I27" s="8">
        <v>2.3697865264900662E-2</v>
      </c>
      <c r="J27" s="8">
        <v>7.7686537534096215E-3</v>
      </c>
      <c r="K27" s="22">
        <f t="shared" si="1"/>
        <v>2</v>
      </c>
      <c r="L27" s="22">
        <f t="shared" si="0"/>
        <v>3</v>
      </c>
      <c r="M27" s="22">
        <f t="shared" si="0"/>
        <v>2</v>
      </c>
      <c r="N27" s="22">
        <f t="shared" si="0"/>
        <v>1</v>
      </c>
      <c r="O27" s="22">
        <f t="shared" si="0"/>
        <v>4</v>
      </c>
      <c r="P27" s="22">
        <f t="shared" si="0"/>
        <v>3</v>
      </c>
    </row>
    <row r="28" spans="1:16" x14ac:dyDescent="0.25">
      <c r="A28" s="19" t="s">
        <v>302</v>
      </c>
      <c r="B28" s="8" t="s">
        <v>341</v>
      </c>
      <c r="C28" s="20">
        <v>9.4923496956521736E-3</v>
      </c>
      <c r="D28" s="20">
        <v>2.7004946886363637E-2</v>
      </c>
      <c r="E28" s="20">
        <v>2.3712064861111114E-2</v>
      </c>
      <c r="F28" s="20">
        <v>1.2477845299999998E-2</v>
      </c>
      <c r="G28" s="20">
        <v>2.7575504846153846E-2</v>
      </c>
      <c r="H28" s="20">
        <v>2.277575191666667E-2</v>
      </c>
      <c r="I28" s="8">
        <v>2.2352494324503314E-2</v>
      </c>
      <c r="J28" s="8">
        <v>7.0988765656810511E-3</v>
      </c>
      <c r="K28" s="22">
        <f t="shared" si="1"/>
        <v>1</v>
      </c>
      <c r="L28" s="22">
        <f t="shared" si="0"/>
        <v>3</v>
      </c>
      <c r="M28" s="22">
        <f t="shared" si="0"/>
        <v>3</v>
      </c>
      <c r="N28" s="22">
        <f t="shared" si="0"/>
        <v>1</v>
      </c>
      <c r="O28" s="22">
        <f t="shared" si="0"/>
        <v>3</v>
      </c>
      <c r="P28" s="22">
        <f t="shared" si="0"/>
        <v>3</v>
      </c>
    </row>
    <row r="29" spans="1:16" x14ac:dyDescent="0.25">
      <c r="A29" s="19" t="s">
        <v>303</v>
      </c>
      <c r="B29" s="8" t="s">
        <v>344</v>
      </c>
      <c r="C29" s="20">
        <v>1.2451150173913043E-2</v>
      </c>
      <c r="D29" s="20">
        <v>1.9755594340909094E-2</v>
      </c>
      <c r="E29" s="20">
        <v>1.6175199416666664E-2</v>
      </c>
      <c r="F29" s="20">
        <v>-2.7068573300000004E-3</v>
      </c>
      <c r="G29" s="20">
        <v>1.8107593038461538E-2</v>
      </c>
      <c r="H29" s="20">
        <v>6.4919979166666664E-3</v>
      </c>
      <c r="I29" s="8">
        <v>1.496399075960265E-2</v>
      </c>
      <c r="J29" s="8">
        <v>6.8230651004493065E-3</v>
      </c>
      <c r="K29" s="22">
        <f t="shared" si="1"/>
        <v>2</v>
      </c>
      <c r="L29" s="22">
        <f t="shared" si="0"/>
        <v>3</v>
      </c>
      <c r="M29" s="22">
        <f t="shared" si="0"/>
        <v>3</v>
      </c>
      <c r="N29" s="22">
        <f t="shared" si="0"/>
        <v>1</v>
      </c>
      <c r="O29" s="22">
        <f t="shared" si="0"/>
        <v>3</v>
      </c>
      <c r="P29" s="22">
        <f t="shared" si="0"/>
        <v>1</v>
      </c>
    </row>
    <row r="30" spans="1:16" x14ac:dyDescent="0.25">
      <c r="A30" s="19" t="s">
        <v>304</v>
      </c>
      <c r="B30" s="8" t="s">
        <v>343</v>
      </c>
      <c r="C30" s="20">
        <v>1.2014857173913042E-2</v>
      </c>
      <c r="D30" s="20">
        <v>2.317373459090909E-2</v>
      </c>
      <c r="E30" s="20">
        <v>2.0861737111111112E-2</v>
      </c>
      <c r="F30" s="20">
        <v>5.6626756E-3</v>
      </c>
      <c r="G30" s="20">
        <v>2.3255484999999999E-2</v>
      </c>
      <c r="H30" s="20">
        <v>2.1388180916666666E-2</v>
      </c>
      <c r="I30" s="8">
        <v>1.9635338476821185E-2</v>
      </c>
      <c r="J30" s="8">
        <v>6.1065047339500366E-3</v>
      </c>
      <c r="K30" s="22">
        <f t="shared" si="1"/>
        <v>1</v>
      </c>
      <c r="L30" s="22">
        <f t="shared" si="0"/>
        <v>3</v>
      </c>
      <c r="M30" s="22">
        <f t="shared" si="0"/>
        <v>3</v>
      </c>
      <c r="N30" s="22">
        <f t="shared" si="0"/>
        <v>1</v>
      </c>
      <c r="O30" s="22">
        <f t="shared" si="0"/>
        <v>3</v>
      </c>
      <c r="P30" s="22">
        <f t="shared" si="0"/>
        <v>3</v>
      </c>
    </row>
    <row r="31" spans="1:16" ht="120" x14ac:dyDescent="0.25">
      <c r="C31" s="21"/>
      <c r="D31" s="21"/>
      <c r="E31" s="21"/>
      <c r="F31" s="21"/>
      <c r="G31" s="21"/>
      <c r="H31" s="21"/>
      <c r="I31" s="21"/>
      <c r="J31" s="21"/>
      <c r="K31" s="24" t="s">
        <v>317</v>
      </c>
      <c r="L31" s="24" t="s">
        <v>318</v>
      </c>
      <c r="M31" s="24" t="s">
        <v>319</v>
      </c>
      <c r="N31" s="25" t="s">
        <v>320</v>
      </c>
      <c r="O31" s="25" t="s">
        <v>321</v>
      </c>
      <c r="P31" s="25" t="s">
        <v>315</v>
      </c>
    </row>
  </sheetData>
  <conditionalFormatting sqref="K16:P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" priority="4" operator="containsText" text="INSIGN">
      <formula>NOT(ISERROR(SEARCH("INSIGN",K16)))</formula>
    </cfRule>
    <cfRule type="cellIs" dxfId="2" priority="5" operator="equal">
      <formula>"INSIGN"</formula>
    </cfRule>
    <cfRule type="containsText" dxfId="1" priority="6" operator="containsText" text="FAVOR">
      <formula>NOT(ISERROR(SEARCH("FAVOR",K16)))</formula>
    </cfRule>
    <cfRule type="containsText" dxfId="0" priority="7" operator="containsText" text="AGAINST">
      <formula>NOT(ISERROR(SEARCH("AGAINST",K16)))</formula>
    </cfRule>
  </conditionalFormatting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6"/>
  <sheetViews>
    <sheetView workbookViewId="0">
      <pane ySplit="1" topLeftCell="A2" activePane="bottomLeft" state="frozen"/>
      <selection pane="bottomLeft" activeCell="G34" sqref="G34"/>
    </sheetView>
  </sheetViews>
  <sheetFormatPr defaultColWidth="8.85546875" defaultRowHeight="15" x14ac:dyDescent="0.25"/>
  <cols>
    <col min="20" max="24" width="10.42578125" bestFit="1" customWidth="1"/>
    <col min="25" max="25" width="8.42578125" bestFit="1" customWidth="1"/>
    <col min="26" max="30" width="9.85546875" bestFit="1" customWidth="1"/>
    <col min="37" max="37" width="12" bestFit="1" customWidth="1"/>
  </cols>
  <sheetData>
    <row r="1" spans="1:49" x14ac:dyDescent="0.25">
      <c r="A1" t="s">
        <v>253</v>
      </c>
      <c r="B1" t="s">
        <v>258</v>
      </c>
      <c r="C1" t="s">
        <v>257</v>
      </c>
      <c r="D1" t="s">
        <v>314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243</v>
      </c>
      <c r="K1" t="s">
        <v>244</v>
      </c>
      <c r="L1" t="s">
        <v>245</v>
      </c>
      <c r="M1" t="s">
        <v>246</v>
      </c>
      <c r="N1" t="s">
        <v>247</v>
      </c>
      <c r="O1" t="s">
        <v>248</v>
      </c>
      <c r="P1" t="s">
        <v>249</v>
      </c>
      <c r="Q1" t="s">
        <v>250</v>
      </c>
      <c r="R1" t="s">
        <v>251</v>
      </c>
      <c r="S1" t="s">
        <v>252</v>
      </c>
      <c r="T1" t="s">
        <v>266</v>
      </c>
      <c r="U1" t="s">
        <v>267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271</v>
      </c>
      <c r="AK1" t="s">
        <v>286</v>
      </c>
      <c r="AL1" t="s">
        <v>287</v>
      </c>
      <c r="AM1" t="s">
        <v>288</v>
      </c>
    </row>
    <row r="2" spans="1:49" x14ac:dyDescent="0.25">
      <c r="A2">
        <v>7</v>
      </c>
      <c r="B2" s="29" t="s">
        <v>72</v>
      </c>
      <c r="C2" t="s">
        <v>233</v>
      </c>
      <c r="D2" s="6" t="str">
        <f t="shared" ref="D2:D33" si="0">"C"&amp;AM2</f>
        <v>C1</v>
      </c>
      <c r="E2">
        <v>1.449778996</v>
      </c>
      <c r="F2">
        <v>6.2211191999999998E-2</v>
      </c>
      <c r="G2">
        <v>3.6983958999999997E-2</v>
      </c>
      <c r="H2">
        <v>6.5897934000000005E-2</v>
      </c>
      <c r="I2">
        <v>2.8828572E-2</v>
      </c>
      <c r="J2">
        <v>3.6307519000000003E-2</v>
      </c>
      <c r="K2">
        <v>2.5455325000000001E-2</v>
      </c>
      <c r="L2">
        <v>7.0776560000000002E-2</v>
      </c>
      <c r="M2">
        <v>3.7320370000000001E-3</v>
      </c>
      <c r="N2">
        <v>7.0141049999999996E-3</v>
      </c>
      <c r="O2">
        <v>9.7975200000000005E-3</v>
      </c>
      <c r="P2">
        <v>1.5856627000000002E-2</v>
      </c>
      <c r="Q2">
        <v>1.0824817E-2</v>
      </c>
      <c r="R2">
        <v>1.2838583000000001E-2</v>
      </c>
      <c r="S2">
        <v>1.7119624999999999E-2</v>
      </c>
      <c r="T2">
        <v>1</v>
      </c>
      <c r="U2">
        <v>1</v>
      </c>
      <c r="V2">
        <v>1</v>
      </c>
      <c r="W2">
        <v>4</v>
      </c>
      <c r="X2">
        <v>5</v>
      </c>
      <c r="Y2">
        <f t="shared" ref="Y2:Y33" si="1">TRANSPOSE(_xlfn.MODE.MULT(T2:X2))</f>
        <v>1</v>
      </c>
      <c r="Z2" t="str">
        <f t="shared" ref="Z2:Z33" si="2">IF(T2=1,"A",IF(T2=2,"B",IF(T2=3,"C",IF(T2=4,"F.x",IF(T2=5,"E",IF(T2=6,"D.x","ERROR"))))))</f>
        <v>A</v>
      </c>
      <c r="AA2" t="str">
        <f t="shared" ref="AA2:AA33" si="3">IF(U2=1,"A",IF(U2=2,"A",IF(U2=3,"C",IF(U2=4,"D",IF(U2=5,"E",IF(U2=6,"B","ERROR"))))))</f>
        <v>A</v>
      </c>
      <c r="AB2" t="str">
        <f t="shared" ref="AB2:AB33" si="4">IF(V2=1,"A",IF(V2=2,"B",IF(V2=3,"E",IF(V2=4,"C",IF(V2=5,"D",IF(V2=6,"E.x","ERROR"))))))</f>
        <v>A</v>
      </c>
      <c r="AC2" t="str">
        <f t="shared" ref="AC2:AC33" si="5">IF(W2=1,"C",IF(W2=2,"B",IF(W2=3,"D.x",IF(W2=4,"A",IF(W2=5,"E",IF(W2=6,"E","ERROR"))))))</f>
        <v>A</v>
      </c>
      <c r="AD2" t="str">
        <f t="shared" ref="AD2:AD33" si="6">IF(X2=1,"E.x",IF(X2=2,"C",IF(X2=3,"B",IF(X2=4,"E",IF(X2=5,"A",IF(X2=6,"D","ERROR"))))))</f>
        <v>A</v>
      </c>
      <c r="AE2">
        <f t="shared" ref="AE2:AE33" si="7">VLOOKUP(Z2,$AP$16:$AQ$25,2,FALSE)</f>
        <v>1</v>
      </c>
      <c r="AF2">
        <f t="shared" ref="AF2:AF33" si="8">VLOOKUP(AA2,$AP$16:$AQ$25,2,FALSE)</f>
        <v>1</v>
      </c>
      <c r="AG2">
        <f t="shared" ref="AG2:AG33" si="9">VLOOKUP(AB2,$AP$16:$AQ$25,2,FALSE)</f>
        <v>1</v>
      </c>
      <c r="AH2">
        <f t="shared" ref="AH2:AH33" si="10">VLOOKUP(AC2,$AP$16:$AQ$25,2,FALSE)</f>
        <v>1</v>
      </c>
      <c r="AI2">
        <f t="shared" ref="AI2:AI33" si="11">VLOOKUP(AD2,$AP$16:$AQ$25,2,FALSE)</f>
        <v>1</v>
      </c>
      <c r="AJ2">
        <f t="shared" ref="AJ2:AJ33" si="12">TRANSPOSE(_xlfn.MODE.MULT(AE2:AI2))</f>
        <v>1</v>
      </c>
      <c r="AK2">
        <f t="shared" ref="AK2:AK33" si="13">COUNTIF(AE2:AI2,AJ2)</f>
        <v>5</v>
      </c>
      <c r="AL2" s="13">
        <f t="shared" ref="AL2:AL33" si="14">AK2/5</f>
        <v>1</v>
      </c>
      <c r="AM2">
        <v>1</v>
      </c>
    </row>
    <row r="3" spans="1:49" x14ac:dyDescent="0.25">
      <c r="A3">
        <v>8</v>
      </c>
      <c r="B3" s="29" t="s">
        <v>73</v>
      </c>
      <c r="C3" t="s">
        <v>221</v>
      </c>
      <c r="D3" s="6" t="str">
        <f t="shared" si="0"/>
        <v>C1</v>
      </c>
      <c r="E3">
        <v>0.98681536299999995</v>
      </c>
      <c r="F3">
        <v>0.125690783</v>
      </c>
      <c r="G3">
        <v>7.5078482000000002E-2</v>
      </c>
      <c r="H3">
        <v>0.104055576</v>
      </c>
      <c r="I3">
        <v>6.8852526999999997E-2</v>
      </c>
      <c r="J3">
        <v>8.5414115999999998E-2</v>
      </c>
      <c r="K3">
        <v>4.3002767999999997E-2</v>
      </c>
      <c r="L3">
        <v>8.5255367999999998E-2</v>
      </c>
      <c r="M3">
        <v>8.0990750000000007E-3</v>
      </c>
      <c r="N3">
        <v>3.0307480000000002E-3</v>
      </c>
      <c r="O3">
        <v>1.4388577E-2</v>
      </c>
      <c r="P3">
        <v>2.1344548000000001E-2</v>
      </c>
      <c r="Q3">
        <v>1.3198705E-2</v>
      </c>
      <c r="R3">
        <v>1.7281701999999999E-2</v>
      </c>
      <c r="S3">
        <v>1.6959937000000001E-2</v>
      </c>
      <c r="T3">
        <v>1</v>
      </c>
      <c r="U3">
        <v>1</v>
      </c>
      <c r="V3">
        <v>1</v>
      </c>
      <c r="W3">
        <v>4</v>
      </c>
      <c r="X3">
        <v>5</v>
      </c>
      <c r="Y3">
        <f t="shared" si="1"/>
        <v>1</v>
      </c>
      <c r="Z3" t="str">
        <f t="shared" si="2"/>
        <v>A</v>
      </c>
      <c r="AA3" t="str">
        <f t="shared" si="3"/>
        <v>A</v>
      </c>
      <c r="AB3" t="str">
        <f t="shared" si="4"/>
        <v>A</v>
      </c>
      <c r="AC3" t="str">
        <f t="shared" si="5"/>
        <v>A</v>
      </c>
      <c r="AD3" t="str">
        <f t="shared" si="6"/>
        <v>A</v>
      </c>
      <c r="AE3">
        <f t="shared" si="7"/>
        <v>1</v>
      </c>
      <c r="AF3">
        <f t="shared" si="8"/>
        <v>1</v>
      </c>
      <c r="AG3">
        <f t="shared" si="9"/>
        <v>1</v>
      </c>
      <c r="AH3">
        <f t="shared" si="10"/>
        <v>1</v>
      </c>
      <c r="AI3">
        <f t="shared" si="11"/>
        <v>1</v>
      </c>
      <c r="AJ3">
        <f t="shared" si="12"/>
        <v>1</v>
      </c>
      <c r="AK3">
        <f t="shared" si="13"/>
        <v>5</v>
      </c>
      <c r="AL3" s="13">
        <f t="shared" si="14"/>
        <v>1</v>
      </c>
      <c r="AM3">
        <v>1</v>
      </c>
    </row>
    <row r="4" spans="1:49" x14ac:dyDescent="0.25">
      <c r="A4">
        <v>14</v>
      </c>
      <c r="B4" s="29" t="s">
        <v>79</v>
      </c>
      <c r="C4" t="s">
        <v>221</v>
      </c>
      <c r="D4" s="6" t="str">
        <f t="shared" si="0"/>
        <v>C1</v>
      </c>
      <c r="E4">
        <v>1.644296821</v>
      </c>
      <c r="F4">
        <v>9.7833003000000002E-2</v>
      </c>
      <c r="G4">
        <v>1.9808810999999999E-2</v>
      </c>
      <c r="H4">
        <v>4.8073873000000003E-2</v>
      </c>
      <c r="I4">
        <v>2.9431714000000001E-2</v>
      </c>
      <c r="J4">
        <v>1.8153954E-2</v>
      </c>
      <c r="K4">
        <v>1.8887144000000002E-2</v>
      </c>
      <c r="L4">
        <v>6.2027453000000003E-2</v>
      </c>
      <c r="M4">
        <v>-3.0782520000000001E-3</v>
      </c>
      <c r="N4">
        <v>3.6238339999999998E-3</v>
      </c>
      <c r="O4">
        <v>7.0376429999999997E-3</v>
      </c>
      <c r="P4">
        <v>1.3020505999999999E-2</v>
      </c>
      <c r="Q4">
        <v>6.6316559999999997E-3</v>
      </c>
      <c r="R4">
        <v>1.0702751E-2</v>
      </c>
      <c r="S4">
        <v>8.2709280000000003E-3</v>
      </c>
      <c r="T4">
        <v>1</v>
      </c>
      <c r="U4">
        <v>2</v>
      </c>
      <c r="V4">
        <v>1</v>
      </c>
      <c r="W4">
        <v>4</v>
      </c>
      <c r="X4">
        <v>5</v>
      </c>
      <c r="Y4">
        <f t="shared" si="1"/>
        <v>1</v>
      </c>
      <c r="Z4" t="str">
        <f t="shared" si="2"/>
        <v>A</v>
      </c>
      <c r="AA4" t="str">
        <f t="shared" si="3"/>
        <v>A</v>
      </c>
      <c r="AB4" t="str">
        <f t="shared" si="4"/>
        <v>A</v>
      </c>
      <c r="AC4" t="str">
        <f t="shared" si="5"/>
        <v>A</v>
      </c>
      <c r="AD4" t="str">
        <f t="shared" si="6"/>
        <v>A</v>
      </c>
      <c r="AE4">
        <f t="shared" si="7"/>
        <v>1</v>
      </c>
      <c r="AF4">
        <f t="shared" si="8"/>
        <v>1</v>
      </c>
      <c r="AG4">
        <f t="shared" si="9"/>
        <v>1</v>
      </c>
      <c r="AH4">
        <f t="shared" si="10"/>
        <v>1</v>
      </c>
      <c r="AI4">
        <f t="shared" si="11"/>
        <v>1</v>
      </c>
      <c r="AJ4">
        <f t="shared" si="12"/>
        <v>1</v>
      </c>
      <c r="AK4">
        <f t="shared" si="13"/>
        <v>5</v>
      </c>
      <c r="AL4" s="13">
        <f t="shared" si="14"/>
        <v>1</v>
      </c>
      <c r="AM4">
        <v>1</v>
      </c>
    </row>
    <row r="5" spans="1:49" x14ac:dyDescent="0.25">
      <c r="A5">
        <v>26</v>
      </c>
      <c r="B5" s="29" t="s">
        <v>91</v>
      </c>
      <c r="C5" t="s">
        <v>220</v>
      </c>
      <c r="D5" s="6" t="str">
        <f t="shared" si="0"/>
        <v>C1</v>
      </c>
      <c r="E5">
        <v>1.5539027910000001</v>
      </c>
      <c r="F5">
        <v>5.1622311999999997E-2</v>
      </c>
      <c r="G5">
        <v>3.3712153000000002E-2</v>
      </c>
      <c r="H5">
        <v>5.9274223000000001E-2</v>
      </c>
      <c r="I5">
        <v>3.3784601999999997E-2</v>
      </c>
      <c r="J5">
        <v>3.8536474000000001E-2</v>
      </c>
      <c r="K5">
        <v>1.7786150000000001E-2</v>
      </c>
      <c r="L5">
        <v>7.2970278999999999E-2</v>
      </c>
      <c r="M5">
        <v>1.43019E-3</v>
      </c>
      <c r="N5">
        <v>4.1859519999999997E-3</v>
      </c>
      <c r="O5">
        <v>1.0749685E-2</v>
      </c>
      <c r="P5">
        <v>1.4243337999999999E-2</v>
      </c>
      <c r="Q5">
        <v>8.4662209999999995E-3</v>
      </c>
      <c r="R5">
        <v>1.2304157E-2</v>
      </c>
      <c r="S5">
        <v>1.0986127E-2</v>
      </c>
      <c r="T5">
        <v>1</v>
      </c>
      <c r="U5">
        <v>2</v>
      </c>
      <c r="V5">
        <v>1</v>
      </c>
      <c r="W5">
        <v>4</v>
      </c>
      <c r="X5">
        <v>5</v>
      </c>
      <c r="Y5">
        <f t="shared" si="1"/>
        <v>1</v>
      </c>
      <c r="Z5" t="str">
        <f t="shared" si="2"/>
        <v>A</v>
      </c>
      <c r="AA5" t="str">
        <f t="shared" si="3"/>
        <v>A</v>
      </c>
      <c r="AB5" t="str">
        <f t="shared" si="4"/>
        <v>A</v>
      </c>
      <c r="AC5" t="str">
        <f t="shared" si="5"/>
        <v>A</v>
      </c>
      <c r="AD5" t="str">
        <f t="shared" si="6"/>
        <v>A</v>
      </c>
      <c r="AE5">
        <f t="shared" si="7"/>
        <v>1</v>
      </c>
      <c r="AF5">
        <f t="shared" si="8"/>
        <v>1</v>
      </c>
      <c r="AG5">
        <f t="shared" si="9"/>
        <v>1</v>
      </c>
      <c r="AH5">
        <f t="shared" si="10"/>
        <v>1</v>
      </c>
      <c r="AI5">
        <f t="shared" si="11"/>
        <v>1</v>
      </c>
      <c r="AJ5">
        <f t="shared" si="12"/>
        <v>1</v>
      </c>
      <c r="AK5">
        <f t="shared" si="13"/>
        <v>5</v>
      </c>
      <c r="AL5" s="13">
        <f t="shared" si="14"/>
        <v>1</v>
      </c>
      <c r="AM5">
        <v>1</v>
      </c>
      <c r="AS5" t="s">
        <v>266</v>
      </c>
      <c r="AT5" t="s">
        <v>267</v>
      </c>
      <c r="AU5" t="s">
        <v>268</v>
      </c>
      <c r="AV5" t="s">
        <v>269</v>
      </c>
      <c r="AW5" t="s">
        <v>270</v>
      </c>
    </row>
    <row r="6" spans="1:49" x14ac:dyDescent="0.25">
      <c r="A6">
        <v>40</v>
      </c>
      <c r="B6" s="29" t="s">
        <v>105</v>
      </c>
      <c r="C6" t="s">
        <v>222</v>
      </c>
      <c r="D6" s="6" t="str">
        <f t="shared" si="0"/>
        <v>C1</v>
      </c>
      <c r="E6">
        <v>1.2548161929999999</v>
      </c>
      <c r="F6">
        <v>9.3445105000000001E-2</v>
      </c>
      <c r="G6">
        <v>3.6025692999999998E-2</v>
      </c>
      <c r="H6">
        <v>6.7726972999999996E-2</v>
      </c>
      <c r="I6">
        <v>5.2350372999999999E-2</v>
      </c>
      <c r="J6">
        <v>7.0249581000000005E-2</v>
      </c>
      <c r="K6">
        <v>2.8364423E-2</v>
      </c>
      <c r="L6">
        <v>8.1869641000000007E-2</v>
      </c>
      <c r="M6">
        <v>8.2878199999999996E-3</v>
      </c>
      <c r="N6">
        <v>7.3159699999999998E-3</v>
      </c>
      <c r="O6">
        <v>1.3317310000000001E-2</v>
      </c>
      <c r="P6">
        <v>1.6531315000000001E-2</v>
      </c>
      <c r="Q6">
        <v>1.0755149E-2</v>
      </c>
      <c r="R6">
        <v>1.4435084000000001E-2</v>
      </c>
      <c r="S6">
        <v>1.2503958000000001E-2</v>
      </c>
      <c r="T6">
        <v>1</v>
      </c>
      <c r="U6">
        <v>1</v>
      </c>
      <c r="V6">
        <v>1</v>
      </c>
      <c r="W6">
        <v>4</v>
      </c>
      <c r="X6">
        <v>5</v>
      </c>
      <c r="Y6">
        <f t="shared" si="1"/>
        <v>1</v>
      </c>
      <c r="Z6" t="str">
        <f t="shared" si="2"/>
        <v>A</v>
      </c>
      <c r="AA6" t="str">
        <f t="shared" si="3"/>
        <v>A</v>
      </c>
      <c r="AB6" t="str">
        <f t="shared" si="4"/>
        <v>A</v>
      </c>
      <c r="AC6" t="str">
        <f t="shared" si="5"/>
        <v>A</v>
      </c>
      <c r="AD6" t="str">
        <f t="shared" si="6"/>
        <v>A</v>
      </c>
      <c r="AE6">
        <f t="shared" si="7"/>
        <v>1</v>
      </c>
      <c r="AF6">
        <f t="shared" si="8"/>
        <v>1</v>
      </c>
      <c r="AG6">
        <f t="shared" si="9"/>
        <v>1</v>
      </c>
      <c r="AH6">
        <f t="shared" si="10"/>
        <v>1</v>
      </c>
      <c r="AI6">
        <f t="shared" si="11"/>
        <v>1</v>
      </c>
      <c r="AJ6">
        <f t="shared" si="12"/>
        <v>1</v>
      </c>
      <c r="AK6">
        <f t="shared" si="13"/>
        <v>5</v>
      </c>
      <c r="AL6" s="13">
        <f t="shared" si="14"/>
        <v>1</v>
      </c>
      <c r="AM6">
        <v>1</v>
      </c>
      <c r="AR6">
        <v>1</v>
      </c>
      <c r="AS6" s="10" t="s">
        <v>277</v>
      </c>
      <c r="AT6" s="10" t="s">
        <v>277</v>
      </c>
      <c r="AU6" s="10" t="s">
        <v>277</v>
      </c>
      <c r="AV6" s="11" t="s">
        <v>279</v>
      </c>
      <c r="AW6" s="12" t="s">
        <v>280</v>
      </c>
    </row>
    <row r="7" spans="1:49" x14ac:dyDescent="0.25">
      <c r="A7">
        <v>49</v>
      </c>
      <c r="B7" s="29" t="s">
        <v>114</v>
      </c>
      <c r="C7" t="s">
        <v>222</v>
      </c>
      <c r="D7" s="6" t="str">
        <f t="shared" si="0"/>
        <v>C1</v>
      </c>
      <c r="E7">
        <v>0.92185232299999997</v>
      </c>
      <c r="F7">
        <v>0.12127249499999999</v>
      </c>
      <c r="G7">
        <v>7.2387859999999998E-2</v>
      </c>
      <c r="H7">
        <v>0.10318535700000001</v>
      </c>
      <c r="I7">
        <v>6.4074164000000003E-2</v>
      </c>
      <c r="J7">
        <v>8.1193529E-2</v>
      </c>
      <c r="K7">
        <v>3.9453227E-2</v>
      </c>
      <c r="L7">
        <v>7.5738403999999995E-2</v>
      </c>
      <c r="M7">
        <v>7.4507710000000001E-3</v>
      </c>
      <c r="N7">
        <v>3.5212730000000001E-3</v>
      </c>
      <c r="O7">
        <v>1.3057344E-2</v>
      </c>
      <c r="P7">
        <v>2.1747874E-2</v>
      </c>
      <c r="Q7">
        <v>1.400585E-2</v>
      </c>
      <c r="R7">
        <v>1.8189154999999999E-2</v>
      </c>
      <c r="S7">
        <v>1.5738206000000001E-2</v>
      </c>
      <c r="T7">
        <v>1</v>
      </c>
      <c r="U7">
        <v>1</v>
      </c>
      <c r="V7">
        <v>1</v>
      </c>
      <c r="W7">
        <v>4</v>
      </c>
      <c r="X7">
        <v>5</v>
      </c>
      <c r="Y7">
        <f t="shared" si="1"/>
        <v>1</v>
      </c>
      <c r="Z7" t="str">
        <f t="shared" si="2"/>
        <v>A</v>
      </c>
      <c r="AA7" t="str">
        <f t="shared" si="3"/>
        <v>A</v>
      </c>
      <c r="AB7" t="str">
        <f t="shared" si="4"/>
        <v>A</v>
      </c>
      <c r="AC7" t="str">
        <f t="shared" si="5"/>
        <v>A</v>
      </c>
      <c r="AD7" t="str">
        <f t="shared" si="6"/>
        <v>A</v>
      </c>
      <c r="AE7">
        <f t="shared" si="7"/>
        <v>1</v>
      </c>
      <c r="AF7">
        <f t="shared" si="8"/>
        <v>1</v>
      </c>
      <c r="AG7">
        <f t="shared" si="9"/>
        <v>1</v>
      </c>
      <c r="AH7">
        <f t="shared" si="10"/>
        <v>1</v>
      </c>
      <c r="AI7">
        <f t="shared" si="11"/>
        <v>1</v>
      </c>
      <c r="AJ7">
        <f t="shared" si="12"/>
        <v>1</v>
      </c>
      <c r="AK7">
        <f t="shared" si="13"/>
        <v>5</v>
      </c>
      <c r="AL7" s="13">
        <f t="shared" si="14"/>
        <v>1</v>
      </c>
      <c r="AM7">
        <v>1</v>
      </c>
      <c r="AR7">
        <v>2</v>
      </c>
      <c r="AS7" s="10" t="s">
        <v>278</v>
      </c>
      <c r="AT7" s="10" t="s">
        <v>277</v>
      </c>
      <c r="AU7" s="10" t="s">
        <v>278</v>
      </c>
      <c r="AV7" s="10" t="s">
        <v>278</v>
      </c>
      <c r="AW7" s="11" t="s">
        <v>279</v>
      </c>
    </row>
    <row r="8" spans="1:49" x14ac:dyDescent="0.25">
      <c r="A8">
        <v>50</v>
      </c>
      <c r="B8" s="29" t="s">
        <v>115</v>
      </c>
      <c r="C8" t="s">
        <v>221</v>
      </c>
      <c r="D8" s="6" t="str">
        <f t="shared" si="0"/>
        <v>C1</v>
      </c>
      <c r="E8">
        <v>1.635624907</v>
      </c>
      <c r="F8">
        <v>0.104256219</v>
      </c>
      <c r="G8">
        <v>-2.4450299000000002E-2</v>
      </c>
      <c r="H8">
        <v>1.0421615E-2</v>
      </c>
      <c r="I8">
        <v>3.3284587999999997E-2</v>
      </c>
      <c r="J8">
        <v>4.3124390000000004E-3</v>
      </c>
      <c r="K8">
        <v>1.7134120999999999E-2</v>
      </c>
      <c r="L8">
        <v>6.3926943E-2</v>
      </c>
      <c r="M8">
        <v>-3.2570110000000002E-3</v>
      </c>
      <c r="N8">
        <v>3.165335E-3</v>
      </c>
      <c r="O8">
        <v>6.4120749999999997E-3</v>
      </c>
      <c r="P8">
        <v>1.0737506000000001E-2</v>
      </c>
      <c r="Q8">
        <v>6.8658089999999996E-3</v>
      </c>
      <c r="R8">
        <v>8.4077130000000007E-3</v>
      </c>
      <c r="S8">
        <v>4.2372929999999996E-3</v>
      </c>
      <c r="T8">
        <v>1</v>
      </c>
      <c r="U8">
        <v>2</v>
      </c>
      <c r="V8">
        <v>1</v>
      </c>
      <c r="W8">
        <v>4</v>
      </c>
      <c r="X8">
        <v>5</v>
      </c>
      <c r="Y8">
        <f t="shared" si="1"/>
        <v>1</v>
      </c>
      <c r="Z8" t="str">
        <f t="shared" si="2"/>
        <v>A</v>
      </c>
      <c r="AA8" t="str">
        <f t="shared" si="3"/>
        <v>A</v>
      </c>
      <c r="AB8" t="str">
        <f t="shared" si="4"/>
        <v>A</v>
      </c>
      <c r="AC8" t="str">
        <f t="shared" si="5"/>
        <v>A</v>
      </c>
      <c r="AD8" t="str">
        <f t="shared" si="6"/>
        <v>A</v>
      </c>
      <c r="AE8">
        <f t="shared" si="7"/>
        <v>1</v>
      </c>
      <c r="AF8">
        <f t="shared" si="8"/>
        <v>1</v>
      </c>
      <c r="AG8">
        <f t="shared" si="9"/>
        <v>1</v>
      </c>
      <c r="AH8">
        <f t="shared" si="10"/>
        <v>1</v>
      </c>
      <c r="AI8">
        <f t="shared" si="11"/>
        <v>1</v>
      </c>
      <c r="AJ8">
        <f t="shared" si="12"/>
        <v>1</v>
      </c>
      <c r="AK8">
        <f t="shared" si="13"/>
        <v>5</v>
      </c>
      <c r="AL8" s="13">
        <f t="shared" si="14"/>
        <v>1</v>
      </c>
      <c r="AM8">
        <v>1</v>
      </c>
      <c r="AR8">
        <v>3</v>
      </c>
      <c r="AS8" s="10" t="s">
        <v>279</v>
      </c>
      <c r="AT8" s="11" t="s">
        <v>279</v>
      </c>
      <c r="AU8" s="10" t="s">
        <v>280</v>
      </c>
      <c r="AV8" s="12" t="s">
        <v>281</v>
      </c>
      <c r="AW8" s="10" t="s">
        <v>278</v>
      </c>
    </row>
    <row r="9" spans="1:49" x14ac:dyDescent="0.25">
      <c r="A9">
        <v>63</v>
      </c>
      <c r="B9" s="29" t="s">
        <v>128</v>
      </c>
      <c r="C9" t="s">
        <v>222</v>
      </c>
      <c r="D9" s="6" t="str">
        <f t="shared" si="0"/>
        <v>C1</v>
      </c>
      <c r="E9">
        <v>1.181885869</v>
      </c>
      <c r="F9">
        <v>9.4142128000000005E-2</v>
      </c>
      <c r="G9">
        <v>4.2231628E-2</v>
      </c>
      <c r="H9">
        <v>7.1234443999999994E-2</v>
      </c>
      <c r="I9">
        <v>5.9769866999999997E-2</v>
      </c>
      <c r="J9">
        <v>8.1273070000000003E-2</v>
      </c>
      <c r="K9">
        <v>3.5988300000000001E-2</v>
      </c>
      <c r="L9">
        <v>9.3823930999999999E-2</v>
      </c>
      <c r="M9">
        <v>8.8247640000000006E-3</v>
      </c>
      <c r="N9">
        <v>6.6124260000000002E-3</v>
      </c>
      <c r="O9">
        <v>1.2816121999999999E-2</v>
      </c>
      <c r="P9">
        <v>1.6300997000000001E-2</v>
      </c>
      <c r="Q9">
        <v>1.1918428E-2</v>
      </c>
      <c r="R9">
        <v>1.4770528999999999E-2</v>
      </c>
      <c r="S9">
        <v>1.3698095E-2</v>
      </c>
      <c r="T9">
        <v>1</v>
      </c>
      <c r="U9">
        <v>1</v>
      </c>
      <c r="V9">
        <v>1</v>
      </c>
      <c r="W9">
        <v>4</v>
      </c>
      <c r="X9">
        <v>5</v>
      </c>
      <c r="Y9">
        <f t="shared" si="1"/>
        <v>1</v>
      </c>
      <c r="Z9" t="str">
        <f t="shared" si="2"/>
        <v>A</v>
      </c>
      <c r="AA9" t="str">
        <f t="shared" si="3"/>
        <v>A</v>
      </c>
      <c r="AB9" t="str">
        <f t="shared" si="4"/>
        <v>A</v>
      </c>
      <c r="AC9" t="str">
        <f t="shared" si="5"/>
        <v>A</v>
      </c>
      <c r="AD9" t="str">
        <f t="shared" si="6"/>
        <v>A</v>
      </c>
      <c r="AE9">
        <f t="shared" si="7"/>
        <v>1</v>
      </c>
      <c r="AF9">
        <f t="shared" si="8"/>
        <v>1</v>
      </c>
      <c r="AG9">
        <f t="shared" si="9"/>
        <v>1</v>
      </c>
      <c r="AH9">
        <f t="shared" si="10"/>
        <v>1</v>
      </c>
      <c r="AI9">
        <f t="shared" si="11"/>
        <v>1</v>
      </c>
      <c r="AJ9">
        <f t="shared" si="12"/>
        <v>1</v>
      </c>
      <c r="AK9">
        <f t="shared" si="13"/>
        <v>5</v>
      </c>
      <c r="AL9" s="13">
        <f t="shared" si="14"/>
        <v>1</v>
      </c>
      <c r="AM9">
        <v>1</v>
      </c>
      <c r="AR9">
        <v>4</v>
      </c>
      <c r="AS9" s="12" t="s">
        <v>282</v>
      </c>
      <c r="AT9" s="10" t="s">
        <v>281</v>
      </c>
      <c r="AU9" s="11" t="s">
        <v>279</v>
      </c>
      <c r="AV9" s="10" t="s">
        <v>277</v>
      </c>
      <c r="AW9" s="10" t="s">
        <v>280</v>
      </c>
    </row>
    <row r="10" spans="1:49" x14ac:dyDescent="0.25">
      <c r="A10">
        <v>68</v>
      </c>
      <c r="B10" s="29" t="s">
        <v>133</v>
      </c>
      <c r="C10" t="s">
        <v>222</v>
      </c>
      <c r="D10" s="6" t="str">
        <f t="shared" si="0"/>
        <v>C1</v>
      </c>
      <c r="E10">
        <v>1.0121398770000001</v>
      </c>
      <c r="F10">
        <v>0.114331142</v>
      </c>
      <c r="G10">
        <v>7.6810363000000006E-2</v>
      </c>
      <c r="H10">
        <v>0.107078957</v>
      </c>
      <c r="I10">
        <v>6.8966301999999993E-2</v>
      </c>
      <c r="J10">
        <v>9.5665383000000007E-2</v>
      </c>
      <c r="K10">
        <v>3.6383127000000001E-2</v>
      </c>
      <c r="L10">
        <v>8.1754718000000004E-2</v>
      </c>
      <c r="M10">
        <v>8.3194229999999994E-3</v>
      </c>
      <c r="N10">
        <v>4.3578180000000003E-3</v>
      </c>
      <c r="O10">
        <v>1.3226541E-2</v>
      </c>
      <c r="P10">
        <v>1.9805552000000001E-2</v>
      </c>
      <c r="Q10">
        <v>1.2058783999999999E-2</v>
      </c>
      <c r="R10">
        <v>1.6472460000000001E-2</v>
      </c>
      <c r="S10">
        <v>1.4385385000000001E-2</v>
      </c>
      <c r="T10">
        <v>1</v>
      </c>
      <c r="U10">
        <v>1</v>
      </c>
      <c r="V10">
        <v>1</v>
      </c>
      <c r="W10">
        <v>4</v>
      </c>
      <c r="X10">
        <v>5</v>
      </c>
      <c r="Y10">
        <f t="shared" si="1"/>
        <v>1</v>
      </c>
      <c r="Z10" t="str">
        <f t="shared" si="2"/>
        <v>A</v>
      </c>
      <c r="AA10" t="str">
        <f t="shared" si="3"/>
        <v>A</v>
      </c>
      <c r="AB10" t="str">
        <f t="shared" si="4"/>
        <v>A</v>
      </c>
      <c r="AC10" t="str">
        <f t="shared" si="5"/>
        <v>A</v>
      </c>
      <c r="AD10" t="str">
        <f t="shared" si="6"/>
        <v>A</v>
      </c>
      <c r="AE10">
        <f t="shared" si="7"/>
        <v>1</v>
      </c>
      <c r="AF10">
        <f t="shared" si="8"/>
        <v>1</v>
      </c>
      <c r="AG10">
        <f t="shared" si="9"/>
        <v>1</v>
      </c>
      <c r="AH10">
        <f t="shared" si="10"/>
        <v>1</v>
      </c>
      <c r="AI10">
        <f t="shared" si="11"/>
        <v>1</v>
      </c>
      <c r="AJ10">
        <f t="shared" si="12"/>
        <v>1</v>
      </c>
      <c r="AK10">
        <f t="shared" si="13"/>
        <v>5</v>
      </c>
      <c r="AL10" s="13">
        <f t="shared" si="14"/>
        <v>1</v>
      </c>
      <c r="AM10">
        <v>1</v>
      </c>
      <c r="AR10">
        <v>5</v>
      </c>
      <c r="AS10" s="10" t="s">
        <v>280</v>
      </c>
      <c r="AT10" s="10" t="s">
        <v>280</v>
      </c>
      <c r="AU10" s="10" t="s">
        <v>281</v>
      </c>
      <c r="AV10" s="10" t="s">
        <v>280</v>
      </c>
      <c r="AW10" s="10" t="s">
        <v>277</v>
      </c>
    </row>
    <row r="11" spans="1:49" x14ac:dyDescent="0.25">
      <c r="A11">
        <v>69</v>
      </c>
      <c r="B11" s="29" t="s">
        <v>134</v>
      </c>
      <c r="C11" t="s">
        <v>229</v>
      </c>
      <c r="D11" s="6" t="str">
        <f t="shared" si="0"/>
        <v>C1</v>
      </c>
      <c r="E11">
        <v>1.7496142889999999</v>
      </c>
      <c r="F11">
        <v>-0.15679100300000001</v>
      </c>
      <c r="G11">
        <v>1.1557220000000001E-3</v>
      </c>
      <c r="H11">
        <v>1.8942553000000001E-2</v>
      </c>
      <c r="I11">
        <v>-1.0016165E-2</v>
      </c>
      <c r="J11">
        <v>-2.6527332000000001E-2</v>
      </c>
      <c r="K11">
        <v>-5.0631519999999996E-3</v>
      </c>
      <c r="L11">
        <v>7.1811993000000005E-2</v>
      </c>
      <c r="M11">
        <v>9.6396710000000007E-3</v>
      </c>
      <c r="N11">
        <v>4.2815220000000003E-3</v>
      </c>
      <c r="O11">
        <v>1.1714267E-2</v>
      </c>
      <c r="P11">
        <v>1.1517358E-2</v>
      </c>
      <c r="Q11">
        <v>7.9989420000000002E-3</v>
      </c>
      <c r="R11">
        <v>1.0219228E-2</v>
      </c>
      <c r="S11">
        <v>8.6606029999999994E-3</v>
      </c>
      <c r="T11">
        <v>1</v>
      </c>
      <c r="U11">
        <v>2</v>
      </c>
      <c r="V11">
        <v>1</v>
      </c>
      <c r="W11">
        <v>4</v>
      </c>
      <c r="X11">
        <v>5</v>
      </c>
      <c r="Y11">
        <f t="shared" si="1"/>
        <v>1</v>
      </c>
      <c r="Z11" t="str">
        <f t="shared" si="2"/>
        <v>A</v>
      </c>
      <c r="AA11" t="str">
        <f t="shared" si="3"/>
        <v>A</v>
      </c>
      <c r="AB11" t="str">
        <f t="shared" si="4"/>
        <v>A</v>
      </c>
      <c r="AC11" t="str">
        <f t="shared" si="5"/>
        <v>A</v>
      </c>
      <c r="AD11" t="str">
        <f t="shared" si="6"/>
        <v>A</v>
      </c>
      <c r="AE11">
        <f t="shared" si="7"/>
        <v>1</v>
      </c>
      <c r="AF11">
        <f t="shared" si="8"/>
        <v>1</v>
      </c>
      <c r="AG11">
        <f t="shared" si="9"/>
        <v>1</v>
      </c>
      <c r="AH11">
        <f t="shared" si="10"/>
        <v>1</v>
      </c>
      <c r="AI11">
        <f t="shared" si="11"/>
        <v>1</v>
      </c>
      <c r="AJ11">
        <f t="shared" si="12"/>
        <v>1</v>
      </c>
      <c r="AK11">
        <f t="shared" si="13"/>
        <v>5</v>
      </c>
      <c r="AL11" s="13">
        <f t="shared" si="14"/>
        <v>1</v>
      </c>
      <c r="AM11">
        <v>1</v>
      </c>
      <c r="AR11">
        <v>6</v>
      </c>
      <c r="AS11" s="12" t="s">
        <v>281</v>
      </c>
      <c r="AT11" s="10" t="s">
        <v>278</v>
      </c>
      <c r="AU11" s="12" t="s">
        <v>280</v>
      </c>
      <c r="AV11" s="11" t="s">
        <v>280</v>
      </c>
      <c r="AW11" s="10" t="s">
        <v>281</v>
      </c>
    </row>
    <row r="12" spans="1:49" x14ac:dyDescent="0.25">
      <c r="A12">
        <v>70</v>
      </c>
      <c r="B12" s="29" t="s">
        <v>135</v>
      </c>
      <c r="C12" t="s">
        <v>224</v>
      </c>
      <c r="D12" s="6" t="str">
        <f t="shared" si="0"/>
        <v>C1</v>
      </c>
      <c r="E12">
        <v>1.405638291</v>
      </c>
      <c r="F12">
        <v>0.113820192</v>
      </c>
      <c r="G12">
        <v>2.4807860000000001E-2</v>
      </c>
      <c r="H12">
        <v>5.8200989000000002E-2</v>
      </c>
      <c r="I12">
        <v>5.2109383000000002E-2</v>
      </c>
      <c r="J12">
        <v>5.5159965999999998E-2</v>
      </c>
      <c r="K12">
        <v>3.1783378000000001E-2</v>
      </c>
      <c r="L12">
        <v>7.1620037999999997E-2</v>
      </c>
      <c r="M12">
        <v>1.569441E-3</v>
      </c>
      <c r="N12">
        <v>9.5108300000000003E-4</v>
      </c>
      <c r="O12">
        <v>1.036946E-2</v>
      </c>
      <c r="P12">
        <v>1.6161782999999999E-2</v>
      </c>
      <c r="Q12">
        <v>7.0672030000000002E-3</v>
      </c>
      <c r="R12">
        <v>1.1650415000000001E-2</v>
      </c>
      <c r="S12">
        <v>1.2129389000000001E-2</v>
      </c>
      <c r="T12">
        <v>1</v>
      </c>
      <c r="U12">
        <v>2</v>
      </c>
      <c r="V12">
        <v>1</v>
      </c>
      <c r="W12">
        <v>4</v>
      </c>
      <c r="X12">
        <v>5</v>
      </c>
      <c r="Y12">
        <f t="shared" si="1"/>
        <v>1</v>
      </c>
      <c r="Z12" t="str">
        <f t="shared" si="2"/>
        <v>A</v>
      </c>
      <c r="AA12" t="str">
        <f t="shared" si="3"/>
        <v>A</v>
      </c>
      <c r="AB12" t="str">
        <f t="shared" si="4"/>
        <v>A</v>
      </c>
      <c r="AC12" t="str">
        <f t="shared" si="5"/>
        <v>A</v>
      </c>
      <c r="AD12" t="str">
        <f t="shared" si="6"/>
        <v>A</v>
      </c>
      <c r="AE12">
        <f t="shared" si="7"/>
        <v>1</v>
      </c>
      <c r="AF12">
        <f t="shared" si="8"/>
        <v>1</v>
      </c>
      <c r="AG12">
        <f t="shared" si="9"/>
        <v>1</v>
      </c>
      <c r="AH12">
        <f t="shared" si="10"/>
        <v>1</v>
      </c>
      <c r="AI12">
        <f t="shared" si="11"/>
        <v>1</v>
      </c>
      <c r="AJ12">
        <f t="shared" si="12"/>
        <v>1</v>
      </c>
      <c r="AK12">
        <f t="shared" si="13"/>
        <v>5</v>
      </c>
      <c r="AL12" s="13">
        <f t="shared" si="14"/>
        <v>1</v>
      </c>
      <c r="AM12">
        <v>1</v>
      </c>
    </row>
    <row r="13" spans="1:49" x14ac:dyDescent="0.25">
      <c r="A13">
        <v>73</v>
      </c>
      <c r="B13" s="29" t="s">
        <v>138</v>
      </c>
      <c r="C13" t="s">
        <v>234</v>
      </c>
      <c r="D13" s="6" t="str">
        <f t="shared" si="0"/>
        <v>C1</v>
      </c>
      <c r="E13">
        <v>0.98312013200000004</v>
      </c>
      <c r="F13">
        <v>0.13078126800000001</v>
      </c>
      <c r="G13">
        <v>7.3435424999999999E-2</v>
      </c>
      <c r="H13">
        <v>9.4769480000000003E-2</v>
      </c>
      <c r="I13">
        <v>6.2879721999999999E-2</v>
      </c>
      <c r="J13">
        <v>9.3300658999999994E-2</v>
      </c>
      <c r="K13">
        <v>3.1095082999999999E-2</v>
      </c>
      <c r="L13">
        <v>8.0367902000000005E-2</v>
      </c>
      <c r="M13">
        <v>6.5472969999999997E-3</v>
      </c>
      <c r="N13">
        <v>2.55522E-3</v>
      </c>
      <c r="O13">
        <v>1.3277136E-2</v>
      </c>
      <c r="P13">
        <v>1.7061410999999999E-2</v>
      </c>
      <c r="Q13">
        <v>6.5657470000000002E-3</v>
      </c>
      <c r="R13">
        <v>1.3144892E-2</v>
      </c>
      <c r="S13">
        <v>1.7696013999999999E-2</v>
      </c>
      <c r="T13">
        <v>1</v>
      </c>
      <c r="U13">
        <v>1</v>
      </c>
      <c r="V13">
        <v>1</v>
      </c>
      <c r="W13">
        <v>4</v>
      </c>
      <c r="X13">
        <v>5</v>
      </c>
      <c r="Y13">
        <f t="shared" si="1"/>
        <v>1</v>
      </c>
      <c r="Z13" t="str">
        <f t="shared" si="2"/>
        <v>A</v>
      </c>
      <c r="AA13" t="str">
        <f t="shared" si="3"/>
        <v>A</v>
      </c>
      <c r="AB13" t="str">
        <f t="shared" si="4"/>
        <v>A</v>
      </c>
      <c r="AC13" t="str">
        <f t="shared" si="5"/>
        <v>A</v>
      </c>
      <c r="AD13" t="str">
        <f t="shared" si="6"/>
        <v>A</v>
      </c>
      <c r="AE13">
        <f t="shared" si="7"/>
        <v>1</v>
      </c>
      <c r="AF13">
        <f t="shared" si="8"/>
        <v>1</v>
      </c>
      <c r="AG13">
        <f t="shared" si="9"/>
        <v>1</v>
      </c>
      <c r="AH13">
        <f t="shared" si="10"/>
        <v>1</v>
      </c>
      <c r="AI13">
        <f t="shared" si="11"/>
        <v>1</v>
      </c>
      <c r="AJ13">
        <f t="shared" si="12"/>
        <v>1</v>
      </c>
      <c r="AK13">
        <f t="shared" si="13"/>
        <v>5</v>
      </c>
      <c r="AL13" s="13">
        <f t="shared" si="14"/>
        <v>1</v>
      </c>
      <c r="AM13">
        <v>1</v>
      </c>
    </row>
    <row r="14" spans="1:49" x14ac:dyDescent="0.25">
      <c r="A14">
        <v>82</v>
      </c>
      <c r="B14" s="29" t="s">
        <v>147</v>
      </c>
      <c r="C14" t="s">
        <v>221</v>
      </c>
      <c r="D14" s="6" t="str">
        <f t="shared" si="0"/>
        <v>C1</v>
      </c>
      <c r="E14">
        <v>1.602633985</v>
      </c>
      <c r="F14">
        <v>9.7622582999999999E-2</v>
      </c>
      <c r="G14">
        <v>1.9769005999999999E-2</v>
      </c>
      <c r="H14">
        <v>5.0509993000000003E-2</v>
      </c>
      <c r="I14">
        <v>3.2495238000000003E-2</v>
      </c>
      <c r="J14">
        <v>2.6018652999999999E-2</v>
      </c>
      <c r="K14">
        <v>2.4431342000000002E-2</v>
      </c>
      <c r="L14">
        <v>7.0780386000000001E-2</v>
      </c>
      <c r="M14">
        <v>-2.3326169999999999E-3</v>
      </c>
      <c r="N14">
        <v>2.9627590000000001E-3</v>
      </c>
      <c r="O14">
        <v>8.6857770000000004E-3</v>
      </c>
      <c r="P14">
        <v>1.3890641E-2</v>
      </c>
      <c r="Q14">
        <v>7.3930139999999998E-3</v>
      </c>
      <c r="R14">
        <v>1.0657401E-2</v>
      </c>
      <c r="S14">
        <v>1.0327394E-2</v>
      </c>
      <c r="T14">
        <v>1</v>
      </c>
      <c r="U14">
        <v>2</v>
      </c>
      <c r="V14">
        <v>1</v>
      </c>
      <c r="W14">
        <v>4</v>
      </c>
      <c r="X14">
        <v>5</v>
      </c>
      <c r="Y14">
        <f t="shared" si="1"/>
        <v>1</v>
      </c>
      <c r="Z14" t="str">
        <f t="shared" si="2"/>
        <v>A</v>
      </c>
      <c r="AA14" t="str">
        <f t="shared" si="3"/>
        <v>A</v>
      </c>
      <c r="AB14" t="str">
        <f t="shared" si="4"/>
        <v>A</v>
      </c>
      <c r="AC14" t="str">
        <f t="shared" si="5"/>
        <v>A</v>
      </c>
      <c r="AD14" t="str">
        <f t="shared" si="6"/>
        <v>A</v>
      </c>
      <c r="AE14">
        <f t="shared" si="7"/>
        <v>1</v>
      </c>
      <c r="AF14">
        <f t="shared" si="8"/>
        <v>1</v>
      </c>
      <c r="AG14">
        <f t="shared" si="9"/>
        <v>1</v>
      </c>
      <c r="AH14">
        <f t="shared" si="10"/>
        <v>1</v>
      </c>
      <c r="AI14">
        <f t="shared" si="11"/>
        <v>1</v>
      </c>
      <c r="AJ14">
        <f t="shared" si="12"/>
        <v>1</v>
      </c>
      <c r="AK14">
        <f t="shared" si="13"/>
        <v>5</v>
      </c>
      <c r="AL14" s="13">
        <f t="shared" si="14"/>
        <v>1</v>
      </c>
      <c r="AM14">
        <v>1</v>
      </c>
    </row>
    <row r="15" spans="1:49" x14ac:dyDescent="0.25">
      <c r="A15">
        <v>97</v>
      </c>
      <c r="B15" s="29" t="s">
        <v>162</v>
      </c>
      <c r="C15" t="s">
        <v>221</v>
      </c>
      <c r="D15" s="6" t="str">
        <f t="shared" si="0"/>
        <v>C1</v>
      </c>
      <c r="E15">
        <v>1.590753925</v>
      </c>
      <c r="F15">
        <v>9.3054585999999995E-2</v>
      </c>
      <c r="G15">
        <v>2.3937526000000001E-2</v>
      </c>
      <c r="H15">
        <v>5.2280782999999997E-2</v>
      </c>
      <c r="I15">
        <v>3.4808126000000002E-2</v>
      </c>
      <c r="J15">
        <v>3.2938091000000003E-2</v>
      </c>
      <c r="K15">
        <v>2.4643472999999999E-2</v>
      </c>
      <c r="L15">
        <v>7.6572695999999996E-2</v>
      </c>
      <c r="M15">
        <v>1.6953719999999999E-3</v>
      </c>
      <c r="N15">
        <v>3.864068E-3</v>
      </c>
      <c r="O15">
        <v>1.0152380000000001E-2</v>
      </c>
      <c r="P15">
        <v>1.5307713000000001E-2</v>
      </c>
      <c r="Q15">
        <v>9.1014679999999997E-3</v>
      </c>
      <c r="R15">
        <v>1.2232491999999999E-2</v>
      </c>
      <c r="S15">
        <v>1.1228429999999999E-2</v>
      </c>
      <c r="T15">
        <v>1</v>
      </c>
      <c r="U15">
        <v>2</v>
      </c>
      <c r="V15">
        <v>1</v>
      </c>
      <c r="W15">
        <v>4</v>
      </c>
      <c r="X15">
        <v>5</v>
      </c>
      <c r="Y15">
        <f t="shared" si="1"/>
        <v>1</v>
      </c>
      <c r="Z15" t="str">
        <f t="shared" si="2"/>
        <v>A</v>
      </c>
      <c r="AA15" t="str">
        <f t="shared" si="3"/>
        <v>A</v>
      </c>
      <c r="AB15" t="str">
        <f t="shared" si="4"/>
        <v>A</v>
      </c>
      <c r="AC15" t="str">
        <f t="shared" si="5"/>
        <v>A</v>
      </c>
      <c r="AD15" t="str">
        <f t="shared" si="6"/>
        <v>A</v>
      </c>
      <c r="AE15">
        <f t="shared" si="7"/>
        <v>1</v>
      </c>
      <c r="AF15">
        <f t="shared" si="8"/>
        <v>1</v>
      </c>
      <c r="AG15">
        <f t="shared" si="9"/>
        <v>1</v>
      </c>
      <c r="AH15">
        <f t="shared" si="10"/>
        <v>1</v>
      </c>
      <c r="AI15">
        <f t="shared" si="11"/>
        <v>1</v>
      </c>
      <c r="AJ15">
        <f t="shared" si="12"/>
        <v>1</v>
      </c>
      <c r="AK15">
        <f t="shared" si="13"/>
        <v>5</v>
      </c>
      <c r="AL15" s="13">
        <f t="shared" si="14"/>
        <v>1</v>
      </c>
      <c r="AM15">
        <v>1</v>
      </c>
    </row>
    <row r="16" spans="1:49" x14ac:dyDescent="0.25">
      <c r="A16">
        <v>98</v>
      </c>
      <c r="B16" s="29" t="s">
        <v>163</v>
      </c>
      <c r="C16" t="s">
        <v>233</v>
      </c>
      <c r="D16" s="6" t="str">
        <f t="shared" si="0"/>
        <v>C1</v>
      </c>
      <c r="E16">
        <v>1.2308237399999999</v>
      </c>
      <c r="F16">
        <v>9.9276355999999996E-2</v>
      </c>
      <c r="G16">
        <v>5.8752126000000002E-2</v>
      </c>
      <c r="H16">
        <v>8.3162631000000001E-2</v>
      </c>
      <c r="I16">
        <v>5.2300858999999998E-2</v>
      </c>
      <c r="J16">
        <v>6.0145311E-2</v>
      </c>
      <c r="K16">
        <v>3.1684917999999999E-2</v>
      </c>
      <c r="L16">
        <v>7.9929040000000007E-2</v>
      </c>
      <c r="M16">
        <v>5.6811689999999998E-3</v>
      </c>
      <c r="N16">
        <v>7.6026970000000003E-3</v>
      </c>
      <c r="O16">
        <v>1.1342866E-2</v>
      </c>
      <c r="P16">
        <v>1.6592863999999999E-2</v>
      </c>
      <c r="Q16">
        <v>1.0515678000000001E-2</v>
      </c>
      <c r="R16">
        <v>1.4815615000000001E-2</v>
      </c>
      <c r="S16">
        <v>1.6188502E-2</v>
      </c>
      <c r="T16">
        <v>1</v>
      </c>
      <c r="U16">
        <v>1</v>
      </c>
      <c r="V16">
        <v>1</v>
      </c>
      <c r="W16">
        <v>4</v>
      </c>
      <c r="X16">
        <v>5</v>
      </c>
      <c r="Y16">
        <f t="shared" si="1"/>
        <v>1</v>
      </c>
      <c r="Z16" t="str">
        <f t="shared" si="2"/>
        <v>A</v>
      </c>
      <c r="AA16" t="str">
        <f t="shared" si="3"/>
        <v>A</v>
      </c>
      <c r="AB16" t="str">
        <f t="shared" si="4"/>
        <v>A</v>
      </c>
      <c r="AC16" t="str">
        <f t="shared" si="5"/>
        <v>A</v>
      </c>
      <c r="AD16" t="str">
        <f t="shared" si="6"/>
        <v>A</v>
      </c>
      <c r="AE16">
        <f t="shared" si="7"/>
        <v>1</v>
      </c>
      <c r="AF16">
        <f t="shared" si="8"/>
        <v>1</v>
      </c>
      <c r="AG16">
        <f t="shared" si="9"/>
        <v>1</v>
      </c>
      <c r="AH16">
        <f t="shared" si="10"/>
        <v>1</v>
      </c>
      <c r="AI16">
        <f t="shared" si="11"/>
        <v>1</v>
      </c>
      <c r="AJ16">
        <f t="shared" si="12"/>
        <v>1</v>
      </c>
      <c r="AK16">
        <f t="shared" si="13"/>
        <v>5</v>
      </c>
      <c r="AL16" s="13">
        <f t="shared" si="14"/>
        <v>1</v>
      </c>
      <c r="AM16">
        <v>1</v>
      </c>
      <c r="AQ16" t="s">
        <v>254</v>
      </c>
      <c r="AR16" t="s">
        <v>288</v>
      </c>
    </row>
    <row r="17" spans="1:44" x14ac:dyDescent="0.25">
      <c r="A17">
        <v>102</v>
      </c>
      <c r="B17" s="29" t="s">
        <v>167</v>
      </c>
      <c r="C17" t="s">
        <v>222</v>
      </c>
      <c r="D17" s="6" t="str">
        <f t="shared" si="0"/>
        <v>C1</v>
      </c>
      <c r="E17">
        <v>1.18961819</v>
      </c>
      <c r="F17">
        <v>9.2489607000000001E-2</v>
      </c>
      <c r="G17">
        <v>3.7645888000000002E-2</v>
      </c>
      <c r="H17">
        <v>6.7639579000000005E-2</v>
      </c>
      <c r="I17">
        <v>5.6046131999999999E-2</v>
      </c>
      <c r="J17">
        <v>7.2907666999999995E-2</v>
      </c>
      <c r="K17">
        <v>3.3646216999999999E-2</v>
      </c>
      <c r="L17">
        <v>8.5259266E-2</v>
      </c>
      <c r="M17">
        <v>9.6302690000000003E-3</v>
      </c>
      <c r="N17">
        <v>8.02193E-3</v>
      </c>
      <c r="O17">
        <v>1.1919281E-2</v>
      </c>
      <c r="P17">
        <v>1.7287196000000001E-2</v>
      </c>
      <c r="Q17">
        <v>1.1964292E-2</v>
      </c>
      <c r="R17">
        <v>1.5376053000000001E-2</v>
      </c>
      <c r="S17">
        <v>1.1540368000000001E-2</v>
      </c>
      <c r="T17">
        <v>1</v>
      </c>
      <c r="U17">
        <v>1</v>
      </c>
      <c r="V17">
        <v>1</v>
      </c>
      <c r="W17">
        <v>4</v>
      </c>
      <c r="X17">
        <v>5</v>
      </c>
      <c r="Y17">
        <f t="shared" si="1"/>
        <v>1</v>
      </c>
      <c r="Z17" t="str">
        <f t="shared" si="2"/>
        <v>A</v>
      </c>
      <c r="AA17" t="str">
        <f t="shared" si="3"/>
        <v>A</v>
      </c>
      <c r="AB17" t="str">
        <f t="shared" si="4"/>
        <v>A</v>
      </c>
      <c r="AC17" t="str">
        <f t="shared" si="5"/>
        <v>A</v>
      </c>
      <c r="AD17" t="str">
        <f t="shared" si="6"/>
        <v>A</v>
      </c>
      <c r="AE17">
        <f t="shared" si="7"/>
        <v>1</v>
      </c>
      <c r="AF17">
        <f t="shared" si="8"/>
        <v>1</v>
      </c>
      <c r="AG17">
        <f t="shared" si="9"/>
        <v>1</v>
      </c>
      <c r="AH17">
        <f t="shared" si="10"/>
        <v>1</v>
      </c>
      <c r="AI17">
        <f t="shared" si="11"/>
        <v>1</v>
      </c>
      <c r="AJ17">
        <f t="shared" si="12"/>
        <v>1</v>
      </c>
      <c r="AK17">
        <f t="shared" si="13"/>
        <v>5</v>
      </c>
      <c r="AL17" s="13">
        <f t="shared" si="14"/>
        <v>1</v>
      </c>
      <c r="AM17">
        <v>1</v>
      </c>
      <c r="AP17" t="s">
        <v>277</v>
      </c>
      <c r="AQ17">
        <v>1</v>
      </c>
      <c r="AR17">
        <v>1</v>
      </c>
    </row>
    <row r="18" spans="1:44" x14ac:dyDescent="0.25">
      <c r="A18">
        <v>111</v>
      </c>
      <c r="B18" s="29" t="s">
        <v>176</v>
      </c>
      <c r="C18" t="s">
        <v>224</v>
      </c>
      <c r="D18" s="6" t="str">
        <f t="shared" si="0"/>
        <v>C1</v>
      </c>
      <c r="E18">
        <v>1.349226174</v>
      </c>
      <c r="F18">
        <v>0.125009289</v>
      </c>
      <c r="G18">
        <v>2.8862947E-2</v>
      </c>
      <c r="H18">
        <v>6.0500486999999999E-2</v>
      </c>
      <c r="I18">
        <v>4.3621727999999999E-2</v>
      </c>
      <c r="J18">
        <v>2.9041699000000001E-2</v>
      </c>
      <c r="K18">
        <v>3.4243195999999997E-2</v>
      </c>
      <c r="L18">
        <v>4.3049530000000003E-2</v>
      </c>
      <c r="M18">
        <v>-6.7226669999999999E-3</v>
      </c>
      <c r="N18">
        <v>-1.831989E-3</v>
      </c>
      <c r="O18">
        <v>2.2676689999999999E-3</v>
      </c>
      <c r="P18">
        <v>1.9798977999999998E-2</v>
      </c>
      <c r="Q18">
        <v>8.6295250000000007E-3</v>
      </c>
      <c r="R18">
        <v>9.7201460000000007E-3</v>
      </c>
      <c r="S18">
        <v>1.1342895E-2</v>
      </c>
      <c r="T18">
        <v>1</v>
      </c>
      <c r="U18">
        <v>2</v>
      </c>
      <c r="V18">
        <v>1</v>
      </c>
      <c r="W18">
        <v>4</v>
      </c>
      <c r="X18">
        <v>5</v>
      </c>
      <c r="Y18">
        <f t="shared" si="1"/>
        <v>1</v>
      </c>
      <c r="Z18" t="str">
        <f t="shared" si="2"/>
        <v>A</v>
      </c>
      <c r="AA18" t="str">
        <f t="shared" si="3"/>
        <v>A</v>
      </c>
      <c r="AB18" t="str">
        <f t="shared" si="4"/>
        <v>A</v>
      </c>
      <c r="AC18" t="str">
        <f t="shared" si="5"/>
        <v>A</v>
      </c>
      <c r="AD18" t="str">
        <f t="shared" si="6"/>
        <v>A</v>
      </c>
      <c r="AE18">
        <f t="shared" si="7"/>
        <v>1</v>
      </c>
      <c r="AF18">
        <f t="shared" si="8"/>
        <v>1</v>
      </c>
      <c r="AG18">
        <f t="shared" si="9"/>
        <v>1</v>
      </c>
      <c r="AH18">
        <f t="shared" si="10"/>
        <v>1</v>
      </c>
      <c r="AI18">
        <f t="shared" si="11"/>
        <v>1</v>
      </c>
      <c r="AJ18">
        <f t="shared" si="12"/>
        <v>1</v>
      </c>
      <c r="AK18">
        <f t="shared" si="13"/>
        <v>5</v>
      </c>
      <c r="AL18" s="13">
        <f t="shared" si="14"/>
        <v>1</v>
      </c>
      <c r="AM18">
        <v>1</v>
      </c>
      <c r="AP18" t="s">
        <v>278</v>
      </c>
      <c r="AQ18">
        <v>2</v>
      </c>
      <c r="AR18">
        <v>2</v>
      </c>
    </row>
    <row r="19" spans="1:44" x14ac:dyDescent="0.25">
      <c r="A19">
        <v>124</v>
      </c>
      <c r="B19" s="29" t="s">
        <v>189</v>
      </c>
      <c r="C19" t="s">
        <v>227</v>
      </c>
      <c r="D19" s="6" t="str">
        <f t="shared" si="0"/>
        <v>C1</v>
      </c>
      <c r="E19">
        <v>1.1775372340000001</v>
      </c>
      <c r="F19">
        <v>0.117104555</v>
      </c>
      <c r="G19">
        <v>6.8425363000000003E-2</v>
      </c>
      <c r="H19">
        <v>8.8516330000000004E-2</v>
      </c>
      <c r="I19">
        <v>4.3168874000000003E-2</v>
      </c>
      <c r="J19">
        <v>-1.6658996999999998E-2</v>
      </c>
      <c r="K19">
        <v>3.6494209999999999E-2</v>
      </c>
      <c r="L19">
        <v>3.9285311000000003E-2</v>
      </c>
      <c r="M19">
        <v>-2.5718739000000001E-2</v>
      </c>
      <c r="N19">
        <v>2.8791799999999998E-3</v>
      </c>
      <c r="O19">
        <v>-1.2194009999999999E-3</v>
      </c>
      <c r="P19">
        <v>2.5592574999999999E-2</v>
      </c>
      <c r="Q19">
        <v>5.6183810000000004E-3</v>
      </c>
      <c r="R19">
        <v>4.1123230000000002E-3</v>
      </c>
      <c r="S19">
        <v>1.1293170999999999E-2</v>
      </c>
      <c r="T19">
        <v>1</v>
      </c>
      <c r="U19">
        <v>2</v>
      </c>
      <c r="V19">
        <v>1</v>
      </c>
      <c r="W19">
        <v>4</v>
      </c>
      <c r="X19">
        <v>5</v>
      </c>
      <c r="Y19">
        <f t="shared" si="1"/>
        <v>1</v>
      </c>
      <c r="Z19" t="str">
        <f t="shared" si="2"/>
        <v>A</v>
      </c>
      <c r="AA19" t="str">
        <f t="shared" si="3"/>
        <v>A</v>
      </c>
      <c r="AB19" t="str">
        <f t="shared" si="4"/>
        <v>A</v>
      </c>
      <c r="AC19" t="str">
        <f t="shared" si="5"/>
        <v>A</v>
      </c>
      <c r="AD19" t="str">
        <f t="shared" si="6"/>
        <v>A</v>
      </c>
      <c r="AE19">
        <f t="shared" si="7"/>
        <v>1</v>
      </c>
      <c r="AF19">
        <f t="shared" si="8"/>
        <v>1</v>
      </c>
      <c r="AG19">
        <f t="shared" si="9"/>
        <v>1</v>
      </c>
      <c r="AH19">
        <f t="shared" si="10"/>
        <v>1</v>
      </c>
      <c r="AI19">
        <f t="shared" si="11"/>
        <v>1</v>
      </c>
      <c r="AJ19">
        <f t="shared" si="12"/>
        <v>1</v>
      </c>
      <c r="AK19">
        <f t="shared" si="13"/>
        <v>5</v>
      </c>
      <c r="AL19" s="13">
        <f t="shared" si="14"/>
        <v>1</v>
      </c>
      <c r="AM19">
        <v>1</v>
      </c>
      <c r="AP19" t="s">
        <v>279</v>
      </c>
      <c r="AQ19">
        <v>3</v>
      </c>
      <c r="AR19">
        <v>3</v>
      </c>
    </row>
    <row r="20" spans="1:44" x14ac:dyDescent="0.25">
      <c r="A20">
        <v>125</v>
      </c>
      <c r="B20" s="29" t="s">
        <v>190</v>
      </c>
      <c r="C20" t="s">
        <v>224</v>
      </c>
      <c r="D20" s="6" t="str">
        <f t="shared" si="0"/>
        <v>C1</v>
      </c>
      <c r="E20">
        <v>1.034585638</v>
      </c>
      <c r="F20">
        <v>0.149540232</v>
      </c>
      <c r="G20">
        <v>3.5857488999999999E-2</v>
      </c>
      <c r="H20">
        <v>7.2548238000000001E-2</v>
      </c>
      <c r="I20">
        <v>7.5618954000000002E-2</v>
      </c>
      <c r="J20">
        <v>8.6901898000000005E-2</v>
      </c>
      <c r="K20">
        <v>4.3291692E-2</v>
      </c>
      <c r="L20">
        <v>8.4597230999999995E-2</v>
      </c>
      <c r="M20">
        <v>7.6665680000000003E-3</v>
      </c>
      <c r="N20">
        <v>3.8943150000000002E-3</v>
      </c>
      <c r="O20">
        <v>1.1906826000000001E-2</v>
      </c>
      <c r="P20">
        <v>2.0290352000000001E-2</v>
      </c>
      <c r="Q20">
        <v>1.3706578000000001E-2</v>
      </c>
      <c r="R20">
        <v>1.4945727000000001E-2</v>
      </c>
      <c r="S20">
        <v>1.5676742E-2</v>
      </c>
      <c r="T20">
        <v>1</v>
      </c>
      <c r="U20">
        <v>1</v>
      </c>
      <c r="V20">
        <v>1</v>
      </c>
      <c r="W20">
        <v>4</v>
      </c>
      <c r="X20">
        <v>5</v>
      </c>
      <c r="Y20">
        <f t="shared" si="1"/>
        <v>1</v>
      </c>
      <c r="Z20" t="str">
        <f t="shared" si="2"/>
        <v>A</v>
      </c>
      <c r="AA20" t="str">
        <f t="shared" si="3"/>
        <v>A</v>
      </c>
      <c r="AB20" t="str">
        <f t="shared" si="4"/>
        <v>A</v>
      </c>
      <c r="AC20" t="str">
        <f t="shared" si="5"/>
        <v>A</v>
      </c>
      <c r="AD20" t="str">
        <f t="shared" si="6"/>
        <v>A</v>
      </c>
      <c r="AE20">
        <f t="shared" si="7"/>
        <v>1</v>
      </c>
      <c r="AF20">
        <f t="shared" si="8"/>
        <v>1</v>
      </c>
      <c r="AG20">
        <f t="shared" si="9"/>
        <v>1</v>
      </c>
      <c r="AH20">
        <f t="shared" si="10"/>
        <v>1</v>
      </c>
      <c r="AI20">
        <f t="shared" si="11"/>
        <v>1</v>
      </c>
      <c r="AJ20">
        <f t="shared" si="12"/>
        <v>1</v>
      </c>
      <c r="AK20">
        <f t="shared" si="13"/>
        <v>5</v>
      </c>
      <c r="AL20" s="13">
        <f t="shared" si="14"/>
        <v>1</v>
      </c>
      <c r="AM20">
        <v>1</v>
      </c>
      <c r="AP20" t="s">
        <v>281</v>
      </c>
      <c r="AQ20">
        <v>4</v>
      </c>
      <c r="AR20">
        <v>4</v>
      </c>
    </row>
    <row r="21" spans="1:44" x14ac:dyDescent="0.25">
      <c r="A21">
        <v>132</v>
      </c>
      <c r="B21" s="29" t="s">
        <v>197</v>
      </c>
      <c r="C21" t="s">
        <v>222</v>
      </c>
      <c r="D21" s="6" t="str">
        <f t="shared" si="0"/>
        <v>C1</v>
      </c>
      <c r="E21">
        <v>1.05041856</v>
      </c>
      <c r="F21">
        <v>0.10272488</v>
      </c>
      <c r="G21">
        <v>6.3712214000000003E-2</v>
      </c>
      <c r="H21">
        <v>8.8849950999999996E-2</v>
      </c>
      <c r="I21">
        <v>5.5937348999999997E-2</v>
      </c>
      <c r="J21">
        <v>7.5523394999999993E-2</v>
      </c>
      <c r="K21">
        <v>3.451212E-2</v>
      </c>
      <c r="L21">
        <v>8.5202398999999998E-2</v>
      </c>
      <c r="M21">
        <v>1.1145953E-2</v>
      </c>
      <c r="N21">
        <v>8.2440240000000008E-3</v>
      </c>
      <c r="O21">
        <v>1.4513575000000001E-2</v>
      </c>
      <c r="P21">
        <v>1.7830222E-2</v>
      </c>
      <c r="Q21">
        <v>1.3268854E-2</v>
      </c>
      <c r="R21">
        <v>1.4781575E-2</v>
      </c>
      <c r="S21">
        <v>1.4223223E-2</v>
      </c>
      <c r="T21">
        <v>1</v>
      </c>
      <c r="U21">
        <v>1</v>
      </c>
      <c r="V21">
        <v>1</v>
      </c>
      <c r="W21">
        <v>4</v>
      </c>
      <c r="X21">
        <v>5</v>
      </c>
      <c r="Y21">
        <f t="shared" si="1"/>
        <v>1</v>
      </c>
      <c r="Z21" t="str">
        <f t="shared" si="2"/>
        <v>A</v>
      </c>
      <c r="AA21" t="str">
        <f t="shared" si="3"/>
        <v>A</v>
      </c>
      <c r="AB21" t="str">
        <f t="shared" si="4"/>
        <v>A</v>
      </c>
      <c r="AC21" t="str">
        <f t="shared" si="5"/>
        <v>A</v>
      </c>
      <c r="AD21" t="str">
        <f t="shared" si="6"/>
        <v>A</v>
      </c>
      <c r="AE21">
        <f t="shared" si="7"/>
        <v>1</v>
      </c>
      <c r="AF21">
        <f t="shared" si="8"/>
        <v>1</v>
      </c>
      <c r="AG21">
        <f t="shared" si="9"/>
        <v>1</v>
      </c>
      <c r="AH21">
        <f t="shared" si="10"/>
        <v>1</v>
      </c>
      <c r="AI21">
        <f t="shared" si="11"/>
        <v>1</v>
      </c>
      <c r="AJ21">
        <f t="shared" si="12"/>
        <v>1</v>
      </c>
      <c r="AK21">
        <f t="shared" si="13"/>
        <v>5</v>
      </c>
      <c r="AL21" s="13">
        <f t="shared" si="14"/>
        <v>1</v>
      </c>
      <c r="AM21">
        <v>1</v>
      </c>
      <c r="AP21" t="s">
        <v>280</v>
      </c>
      <c r="AQ21">
        <v>5</v>
      </c>
      <c r="AR21" s="14" t="s">
        <v>289</v>
      </c>
    </row>
    <row r="22" spans="1:44" x14ac:dyDescent="0.25">
      <c r="A22">
        <v>143</v>
      </c>
      <c r="B22" s="29" t="s">
        <v>208</v>
      </c>
      <c r="C22" t="s">
        <v>222</v>
      </c>
      <c r="D22" s="6" t="str">
        <f t="shared" si="0"/>
        <v>C1</v>
      </c>
      <c r="E22">
        <v>1.9495094180000001</v>
      </c>
      <c r="F22">
        <v>9.1107328000000001E-2</v>
      </c>
      <c r="G22">
        <v>-9.6669430000000008E-3</v>
      </c>
      <c r="H22">
        <v>2.1624811000000001E-2</v>
      </c>
      <c r="I22">
        <v>1.6900134000000001E-2</v>
      </c>
      <c r="J22">
        <v>-2.0210221E-2</v>
      </c>
      <c r="K22">
        <v>9.1455110000000003E-3</v>
      </c>
      <c r="L22">
        <v>6.5034965E-2</v>
      </c>
      <c r="M22">
        <v>-5.1169520000000001E-3</v>
      </c>
      <c r="N22">
        <v>2.753105E-3</v>
      </c>
      <c r="O22">
        <v>6.1958550000000001E-3</v>
      </c>
      <c r="P22">
        <v>8.9336039999999995E-3</v>
      </c>
      <c r="Q22">
        <v>3.863071E-3</v>
      </c>
      <c r="R22">
        <v>9.7466629999999992E-3</v>
      </c>
      <c r="S22">
        <v>6.6005430000000004E-3</v>
      </c>
      <c r="T22">
        <v>1</v>
      </c>
      <c r="U22">
        <v>2</v>
      </c>
      <c r="V22">
        <v>1</v>
      </c>
      <c r="W22">
        <v>4</v>
      </c>
      <c r="X22">
        <v>5</v>
      </c>
      <c r="Y22">
        <f t="shared" si="1"/>
        <v>1</v>
      </c>
      <c r="Z22" t="str">
        <f t="shared" si="2"/>
        <v>A</v>
      </c>
      <c r="AA22" t="str">
        <f t="shared" si="3"/>
        <v>A</v>
      </c>
      <c r="AB22" t="str">
        <f t="shared" si="4"/>
        <v>A</v>
      </c>
      <c r="AC22" t="str">
        <f t="shared" si="5"/>
        <v>A</v>
      </c>
      <c r="AD22" t="str">
        <f t="shared" si="6"/>
        <v>A</v>
      </c>
      <c r="AE22">
        <f t="shared" si="7"/>
        <v>1</v>
      </c>
      <c r="AF22">
        <f t="shared" si="8"/>
        <v>1</v>
      </c>
      <c r="AG22">
        <f t="shared" si="9"/>
        <v>1</v>
      </c>
      <c r="AH22">
        <f t="shared" si="10"/>
        <v>1</v>
      </c>
      <c r="AI22">
        <f t="shared" si="11"/>
        <v>1</v>
      </c>
      <c r="AJ22">
        <f t="shared" si="12"/>
        <v>1</v>
      </c>
      <c r="AK22">
        <f t="shared" si="13"/>
        <v>5</v>
      </c>
      <c r="AL22" s="13">
        <f t="shared" si="14"/>
        <v>1</v>
      </c>
      <c r="AM22">
        <v>1</v>
      </c>
      <c r="AP22" t="s">
        <v>282</v>
      </c>
      <c r="AQ22">
        <v>6</v>
      </c>
      <c r="AR22">
        <v>6</v>
      </c>
    </row>
    <row r="23" spans="1:44" x14ac:dyDescent="0.25">
      <c r="A23">
        <v>144</v>
      </c>
      <c r="B23" s="29" t="s">
        <v>209</v>
      </c>
      <c r="C23" t="s">
        <v>220</v>
      </c>
      <c r="D23" s="6" t="str">
        <f t="shared" si="0"/>
        <v>C1</v>
      </c>
      <c r="E23">
        <v>2.3243641190000002</v>
      </c>
      <c r="F23">
        <v>-0.105269639</v>
      </c>
      <c r="G23">
        <v>-3.4459923000000003E-2</v>
      </c>
      <c r="H23">
        <v>-1.8193119000000001E-2</v>
      </c>
      <c r="I23">
        <v>-3.478473E-2</v>
      </c>
      <c r="J23">
        <v>-5.8020637999999999E-2</v>
      </c>
      <c r="K23">
        <v>-3.5231761E-2</v>
      </c>
      <c r="L23">
        <v>4.5653959000000001E-2</v>
      </c>
      <c r="M23">
        <v>-2.108099E-3</v>
      </c>
      <c r="N23">
        <v>1.1277710000000001E-3</v>
      </c>
      <c r="O23">
        <v>6.4393200000000001E-3</v>
      </c>
      <c r="P23">
        <v>3.6658060000000002E-3</v>
      </c>
      <c r="Q23">
        <v>-7.0730200000000004E-4</v>
      </c>
      <c r="R23">
        <v>5.7517599999999999E-3</v>
      </c>
      <c r="S23">
        <v>-5.9572900000000003E-4</v>
      </c>
      <c r="T23">
        <v>1</v>
      </c>
      <c r="U23">
        <v>2</v>
      </c>
      <c r="V23">
        <v>1</v>
      </c>
      <c r="W23">
        <v>4</v>
      </c>
      <c r="X23">
        <v>5</v>
      </c>
      <c r="Y23">
        <f t="shared" si="1"/>
        <v>1</v>
      </c>
      <c r="Z23" t="str">
        <f t="shared" si="2"/>
        <v>A</v>
      </c>
      <c r="AA23" t="str">
        <f t="shared" si="3"/>
        <v>A</v>
      </c>
      <c r="AB23" t="str">
        <f t="shared" si="4"/>
        <v>A</v>
      </c>
      <c r="AC23" t="str">
        <f t="shared" si="5"/>
        <v>A</v>
      </c>
      <c r="AD23" t="str">
        <f t="shared" si="6"/>
        <v>A</v>
      </c>
      <c r="AE23">
        <f t="shared" si="7"/>
        <v>1</v>
      </c>
      <c r="AF23">
        <f t="shared" si="8"/>
        <v>1</v>
      </c>
      <c r="AG23">
        <f t="shared" si="9"/>
        <v>1</v>
      </c>
      <c r="AH23">
        <f t="shared" si="10"/>
        <v>1</v>
      </c>
      <c r="AI23">
        <f t="shared" si="11"/>
        <v>1</v>
      </c>
      <c r="AJ23">
        <f t="shared" si="12"/>
        <v>1</v>
      </c>
      <c r="AK23">
        <f t="shared" si="13"/>
        <v>5</v>
      </c>
      <c r="AL23" s="13">
        <f t="shared" si="14"/>
        <v>1</v>
      </c>
      <c r="AM23">
        <v>1</v>
      </c>
      <c r="AP23" t="s">
        <v>283</v>
      </c>
      <c r="AQ23">
        <v>7</v>
      </c>
      <c r="AR23">
        <v>6</v>
      </c>
    </row>
    <row r="24" spans="1:44" x14ac:dyDescent="0.25">
      <c r="A24">
        <v>54</v>
      </c>
      <c r="B24" s="29" t="s">
        <v>119</v>
      </c>
      <c r="C24" t="s">
        <v>224</v>
      </c>
      <c r="D24" s="6" t="str">
        <f t="shared" si="0"/>
        <v>C1</v>
      </c>
      <c r="E24">
        <v>0.94037638099999998</v>
      </c>
      <c r="F24">
        <v>0.13864874299999999</v>
      </c>
      <c r="G24">
        <v>4.2717436999999997E-2</v>
      </c>
      <c r="H24">
        <v>6.9803853999999999E-2</v>
      </c>
      <c r="I24">
        <v>7.7703064000000002E-2</v>
      </c>
      <c r="J24">
        <v>0.11091786300000001</v>
      </c>
      <c r="K24">
        <v>4.3649972000000002E-2</v>
      </c>
      <c r="L24">
        <v>9.5550416999999999E-2</v>
      </c>
      <c r="M24">
        <v>8.9350839999999994E-3</v>
      </c>
      <c r="N24">
        <v>6.3842409999999997E-3</v>
      </c>
      <c r="O24">
        <v>1.5644870000000002E-2</v>
      </c>
      <c r="P24">
        <v>1.8502886E-2</v>
      </c>
      <c r="Q24">
        <v>1.8613173E-2</v>
      </c>
      <c r="R24">
        <v>1.3820030000000001E-2</v>
      </c>
      <c r="S24">
        <v>1.6130616E-2</v>
      </c>
      <c r="T24">
        <v>6</v>
      </c>
      <c r="U24">
        <v>1</v>
      </c>
      <c r="V24">
        <v>1</v>
      </c>
      <c r="W24">
        <v>4</v>
      </c>
      <c r="X24">
        <v>5</v>
      </c>
      <c r="Y24">
        <f t="shared" si="1"/>
        <v>1</v>
      </c>
      <c r="Z24" t="str">
        <f t="shared" si="2"/>
        <v>D.x</v>
      </c>
      <c r="AA24" t="str">
        <f t="shared" si="3"/>
        <v>A</v>
      </c>
      <c r="AB24" t="str">
        <f t="shared" si="4"/>
        <v>A</v>
      </c>
      <c r="AC24" t="str">
        <f t="shared" si="5"/>
        <v>A</v>
      </c>
      <c r="AD24" t="str">
        <f t="shared" si="6"/>
        <v>A</v>
      </c>
      <c r="AE24">
        <f t="shared" si="7"/>
        <v>7</v>
      </c>
      <c r="AF24">
        <f t="shared" si="8"/>
        <v>1</v>
      </c>
      <c r="AG24">
        <f t="shared" si="9"/>
        <v>1</v>
      </c>
      <c r="AH24">
        <f t="shared" si="10"/>
        <v>1</v>
      </c>
      <c r="AI24">
        <f t="shared" si="11"/>
        <v>1</v>
      </c>
      <c r="AJ24">
        <f t="shared" si="12"/>
        <v>1</v>
      </c>
      <c r="AK24">
        <f t="shared" si="13"/>
        <v>4</v>
      </c>
      <c r="AL24" s="13">
        <f t="shared" si="14"/>
        <v>0.8</v>
      </c>
      <c r="AM24">
        <v>1</v>
      </c>
      <c r="AP24" t="s">
        <v>284</v>
      </c>
      <c r="AQ24">
        <v>8</v>
      </c>
      <c r="AR24">
        <v>6</v>
      </c>
    </row>
    <row r="25" spans="1:44" x14ac:dyDescent="0.25">
      <c r="A25">
        <v>3</v>
      </c>
      <c r="B25" s="2" t="s">
        <v>68</v>
      </c>
      <c r="C25" t="s">
        <v>230</v>
      </c>
      <c r="D25" s="6" t="str">
        <f t="shared" si="0"/>
        <v>C2</v>
      </c>
      <c r="E25">
        <v>-1.062969024</v>
      </c>
      <c r="F25">
        <v>0.20931714900000001</v>
      </c>
      <c r="G25">
        <v>0.12835950700000001</v>
      </c>
      <c r="H25">
        <v>0.14913694599999999</v>
      </c>
      <c r="I25">
        <v>0.14362391899999999</v>
      </c>
      <c r="J25">
        <v>0.167976339</v>
      </c>
      <c r="K25">
        <v>8.2405838999999995E-2</v>
      </c>
      <c r="L25">
        <v>9.2512075999999999E-2</v>
      </c>
      <c r="M25">
        <v>2.0276669000000001E-2</v>
      </c>
      <c r="N25">
        <v>8.044196E-3</v>
      </c>
      <c r="O25">
        <v>1.5675161E-2</v>
      </c>
      <c r="P25">
        <v>2.816482E-2</v>
      </c>
      <c r="Q25">
        <v>2.9473011E-2</v>
      </c>
      <c r="R25">
        <v>1.9594982E-2</v>
      </c>
      <c r="S25">
        <v>2.2627912999999999E-2</v>
      </c>
      <c r="T25">
        <v>2</v>
      </c>
      <c r="U25">
        <v>6</v>
      </c>
      <c r="V25">
        <v>2</v>
      </c>
      <c r="W25">
        <v>2</v>
      </c>
      <c r="X25">
        <v>3</v>
      </c>
      <c r="Y25">
        <f t="shared" si="1"/>
        <v>2</v>
      </c>
      <c r="Z25" t="str">
        <f t="shared" si="2"/>
        <v>B</v>
      </c>
      <c r="AA25" t="str">
        <f t="shared" si="3"/>
        <v>B</v>
      </c>
      <c r="AB25" t="str">
        <f t="shared" si="4"/>
        <v>B</v>
      </c>
      <c r="AC25" t="str">
        <f t="shared" si="5"/>
        <v>B</v>
      </c>
      <c r="AD25" t="str">
        <f t="shared" si="6"/>
        <v>B</v>
      </c>
      <c r="AE25">
        <f t="shared" si="7"/>
        <v>2</v>
      </c>
      <c r="AF25">
        <f t="shared" si="8"/>
        <v>2</v>
      </c>
      <c r="AG25">
        <f t="shared" si="9"/>
        <v>2</v>
      </c>
      <c r="AH25">
        <f t="shared" si="10"/>
        <v>2</v>
      </c>
      <c r="AI25">
        <f t="shared" si="11"/>
        <v>2</v>
      </c>
      <c r="AJ25">
        <f t="shared" si="12"/>
        <v>2</v>
      </c>
      <c r="AK25">
        <f t="shared" si="13"/>
        <v>5</v>
      </c>
      <c r="AL25" s="13">
        <f t="shared" si="14"/>
        <v>1</v>
      </c>
      <c r="AM25">
        <v>2</v>
      </c>
      <c r="AP25" t="s">
        <v>285</v>
      </c>
      <c r="AQ25">
        <v>9</v>
      </c>
      <c r="AR25">
        <v>6</v>
      </c>
    </row>
    <row r="26" spans="1:44" x14ac:dyDescent="0.25">
      <c r="A26">
        <v>16</v>
      </c>
      <c r="B26" s="2" t="s">
        <v>81</v>
      </c>
      <c r="C26" t="s">
        <v>225</v>
      </c>
      <c r="D26" s="6" t="str">
        <f t="shared" si="0"/>
        <v>C2</v>
      </c>
      <c r="E26">
        <v>-0.41609853800000002</v>
      </c>
      <c r="F26">
        <v>0.186590125</v>
      </c>
      <c r="G26">
        <v>0.128020684</v>
      </c>
      <c r="H26">
        <v>0.15570746099999999</v>
      </c>
      <c r="I26">
        <v>0.155343131</v>
      </c>
      <c r="J26">
        <v>0.168213685</v>
      </c>
      <c r="K26">
        <v>7.9472361000000005E-2</v>
      </c>
      <c r="L26">
        <v>9.9103754000000002E-2</v>
      </c>
      <c r="M26">
        <v>2.0135144000000001E-2</v>
      </c>
      <c r="N26">
        <v>9.0137940000000003E-3</v>
      </c>
      <c r="O26">
        <v>1.7391108999999998E-2</v>
      </c>
      <c r="P26">
        <v>2.5187509E-2</v>
      </c>
      <c r="Q26">
        <v>2.6556388E-2</v>
      </c>
      <c r="R26">
        <v>1.7898134999999999E-2</v>
      </c>
      <c r="S26">
        <v>2.3888363999999999E-2</v>
      </c>
      <c r="T26">
        <v>2</v>
      </c>
      <c r="U26">
        <v>6</v>
      </c>
      <c r="V26">
        <v>2</v>
      </c>
      <c r="W26">
        <v>2</v>
      </c>
      <c r="X26">
        <v>3</v>
      </c>
      <c r="Y26">
        <f t="shared" si="1"/>
        <v>2</v>
      </c>
      <c r="Z26" t="str">
        <f t="shared" si="2"/>
        <v>B</v>
      </c>
      <c r="AA26" t="str">
        <f t="shared" si="3"/>
        <v>B</v>
      </c>
      <c r="AB26" t="str">
        <f t="shared" si="4"/>
        <v>B</v>
      </c>
      <c r="AC26" t="str">
        <f t="shared" si="5"/>
        <v>B</v>
      </c>
      <c r="AD26" t="str">
        <f t="shared" si="6"/>
        <v>B</v>
      </c>
      <c r="AE26">
        <f t="shared" si="7"/>
        <v>2</v>
      </c>
      <c r="AF26">
        <f t="shared" si="8"/>
        <v>2</v>
      </c>
      <c r="AG26">
        <f t="shared" si="9"/>
        <v>2</v>
      </c>
      <c r="AH26">
        <f t="shared" si="10"/>
        <v>2</v>
      </c>
      <c r="AI26">
        <f t="shared" si="11"/>
        <v>2</v>
      </c>
      <c r="AJ26">
        <f t="shared" si="12"/>
        <v>2</v>
      </c>
      <c r="AK26">
        <f t="shared" si="13"/>
        <v>5</v>
      </c>
      <c r="AL26" s="13">
        <f t="shared" si="14"/>
        <v>1</v>
      </c>
      <c r="AM26">
        <v>2</v>
      </c>
    </row>
    <row r="27" spans="1:44" x14ac:dyDescent="0.25">
      <c r="A27">
        <v>22</v>
      </c>
      <c r="B27" s="2" t="s">
        <v>87</v>
      </c>
      <c r="C27" t="s">
        <v>225</v>
      </c>
      <c r="D27" s="6" t="str">
        <f t="shared" si="0"/>
        <v>C2</v>
      </c>
      <c r="E27">
        <v>-0.40062752600000001</v>
      </c>
      <c r="F27">
        <v>0.19036769100000001</v>
      </c>
      <c r="G27">
        <v>0.140412079</v>
      </c>
      <c r="H27">
        <v>0.167538874</v>
      </c>
      <c r="I27">
        <v>0.13787802599999999</v>
      </c>
      <c r="J27">
        <v>0.159895173</v>
      </c>
      <c r="K27">
        <v>7.8786401000000006E-2</v>
      </c>
      <c r="L27">
        <v>0.103439955</v>
      </c>
      <c r="M27">
        <v>2.0694286999999999E-2</v>
      </c>
      <c r="N27">
        <v>9.7239539999999999E-3</v>
      </c>
      <c r="O27">
        <v>1.8697887E-2</v>
      </c>
      <c r="P27">
        <v>2.721316E-2</v>
      </c>
      <c r="Q27">
        <v>2.5359063000000001E-2</v>
      </c>
      <c r="R27">
        <v>1.9517320000000001E-2</v>
      </c>
      <c r="S27">
        <v>2.1682172E-2</v>
      </c>
      <c r="T27">
        <v>2</v>
      </c>
      <c r="U27">
        <v>6</v>
      </c>
      <c r="V27">
        <v>2</v>
      </c>
      <c r="W27">
        <v>2</v>
      </c>
      <c r="X27">
        <v>3</v>
      </c>
      <c r="Y27">
        <f t="shared" si="1"/>
        <v>2</v>
      </c>
      <c r="Z27" t="str">
        <f t="shared" si="2"/>
        <v>B</v>
      </c>
      <c r="AA27" t="str">
        <f t="shared" si="3"/>
        <v>B</v>
      </c>
      <c r="AB27" t="str">
        <f t="shared" si="4"/>
        <v>B</v>
      </c>
      <c r="AC27" t="str">
        <f t="shared" si="5"/>
        <v>B</v>
      </c>
      <c r="AD27" t="str">
        <f t="shared" si="6"/>
        <v>B</v>
      </c>
      <c r="AE27">
        <f t="shared" si="7"/>
        <v>2</v>
      </c>
      <c r="AF27">
        <f t="shared" si="8"/>
        <v>2</v>
      </c>
      <c r="AG27">
        <f t="shared" si="9"/>
        <v>2</v>
      </c>
      <c r="AH27">
        <f t="shared" si="10"/>
        <v>2</v>
      </c>
      <c r="AI27">
        <f t="shared" si="11"/>
        <v>2</v>
      </c>
      <c r="AJ27">
        <f t="shared" si="12"/>
        <v>2</v>
      </c>
      <c r="AK27">
        <f t="shared" si="13"/>
        <v>5</v>
      </c>
      <c r="AL27" s="13">
        <f t="shared" si="14"/>
        <v>1</v>
      </c>
      <c r="AM27">
        <v>2</v>
      </c>
    </row>
    <row r="28" spans="1:44" x14ac:dyDescent="0.25">
      <c r="A28">
        <v>23</v>
      </c>
      <c r="B28" s="2" t="s">
        <v>88</v>
      </c>
      <c r="C28" t="s">
        <v>226</v>
      </c>
      <c r="D28" s="6" t="str">
        <f t="shared" si="0"/>
        <v>C2</v>
      </c>
      <c r="E28">
        <v>-0.51757737500000001</v>
      </c>
      <c r="F28">
        <v>0.17930626899999999</v>
      </c>
      <c r="G28">
        <v>0.13145837399999999</v>
      </c>
      <c r="H28">
        <v>0.15733887999999999</v>
      </c>
      <c r="I28">
        <v>0.16410675699999999</v>
      </c>
      <c r="J28">
        <v>0.169540833</v>
      </c>
      <c r="K28">
        <v>9.0994466999999996E-2</v>
      </c>
      <c r="L28">
        <v>0.101266286</v>
      </c>
      <c r="M28">
        <v>2.0839221000000002E-2</v>
      </c>
      <c r="N28">
        <v>8.4698380000000004E-3</v>
      </c>
      <c r="O28">
        <v>1.5553378E-2</v>
      </c>
      <c r="P28">
        <v>2.7521283000000001E-2</v>
      </c>
      <c r="Q28">
        <v>2.8793856E-2</v>
      </c>
      <c r="R28">
        <v>2.0578196E-2</v>
      </c>
      <c r="S28">
        <v>2.4297698999999999E-2</v>
      </c>
      <c r="T28">
        <v>2</v>
      </c>
      <c r="U28">
        <v>6</v>
      </c>
      <c r="V28">
        <v>2</v>
      </c>
      <c r="W28">
        <v>2</v>
      </c>
      <c r="X28">
        <v>3</v>
      </c>
      <c r="Y28">
        <f t="shared" si="1"/>
        <v>2</v>
      </c>
      <c r="Z28" t="str">
        <f t="shared" si="2"/>
        <v>B</v>
      </c>
      <c r="AA28" t="str">
        <f t="shared" si="3"/>
        <v>B</v>
      </c>
      <c r="AB28" t="str">
        <f t="shared" si="4"/>
        <v>B</v>
      </c>
      <c r="AC28" t="str">
        <f t="shared" si="5"/>
        <v>B</v>
      </c>
      <c r="AD28" t="str">
        <f t="shared" si="6"/>
        <v>B</v>
      </c>
      <c r="AE28">
        <f t="shared" si="7"/>
        <v>2</v>
      </c>
      <c r="AF28">
        <f t="shared" si="8"/>
        <v>2</v>
      </c>
      <c r="AG28">
        <f t="shared" si="9"/>
        <v>2</v>
      </c>
      <c r="AH28">
        <f t="shared" si="10"/>
        <v>2</v>
      </c>
      <c r="AI28">
        <f t="shared" si="11"/>
        <v>2</v>
      </c>
      <c r="AJ28">
        <f t="shared" si="12"/>
        <v>2</v>
      </c>
      <c r="AK28">
        <f t="shared" si="13"/>
        <v>5</v>
      </c>
      <c r="AL28" s="13">
        <f t="shared" si="14"/>
        <v>1</v>
      </c>
      <c r="AM28">
        <v>2</v>
      </c>
    </row>
    <row r="29" spans="1:44" x14ac:dyDescent="0.25">
      <c r="A29">
        <v>25</v>
      </c>
      <c r="B29" s="2" t="s">
        <v>90</v>
      </c>
      <c r="C29" t="s">
        <v>235</v>
      </c>
      <c r="D29" s="6" t="str">
        <f t="shared" si="0"/>
        <v>C2</v>
      </c>
      <c r="E29">
        <v>-0.15996058699999999</v>
      </c>
      <c r="F29">
        <v>0.12796390099999999</v>
      </c>
      <c r="G29">
        <v>0.134731553</v>
      </c>
      <c r="H29">
        <v>0.16789690400000001</v>
      </c>
      <c r="I29">
        <v>0.126990995</v>
      </c>
      <c r="J29">
        <v>0.14521682999999999</v>
      </c>
      <c r="K29">
        <v>7.6254064999999996E-2</v>
      </c>
      <c r="L29">
        <v>9.5819283000000005E-2</v>
      </c>
      <c r="M29">
        <v>1.9498095E-2</v>
      </c>
      <c r="N29">
        <v>9.4478119999999999E-3</v>
      </c>
      <c r="O29">
        <v>1.6432637999999999E-2</v>
      </c>
      <c r="P29">
        <v>2.9040182000000001E-2</v>
      </c>
      <c r="Q29">
        <v>2.5990004000000001E-2</v>
      </c>
      <c r="R29">
        <v>1.9810893E-2</v>
      </c>
      <c r="S29">
        <v>2.3940244999999999E-2</v>
      </c>
      <c r="T29">
        <v>2</v>
      </c>
      <c r="U29">
        <v>6</v>
      </c>
      <c r="V29">
        <v>2</v>
      </c>
      <c r="W29">
        <v>2</v>
      </c>
      <c r="X29">
        <v>3</v>
      </c>
      <c r="Y29">
        <f t="shared" si="1"/>
        <v>2</v>
      </c>
      <c r="Z29" t="str">
        <f t="shared" si="2"/>
        <v>B</v>
      </c>
      <c r="AA29" t="str">
        <f t="shared" si="3"/>
        <v>B</v>
      </c>
      <c r="AB29" t="str">
        <f t="shared" si="4"/>
        <v>B</v>
      </c>
      <c r="AC29" t="str">
        <f t="shared" si="5"/>
        <v>B</v>
      </c>
      <c r="AD29" t="str">
        <f t="shared" si="6"/>
        <v>B</v>
      </c>
      <c r="AE29">
        <f t="shared" si="7"/>
        <v>2</v>
      </c>
      <c r="AF29">
        <f t="shared" si="8"/>
        <v>2</v>
      </c>
      <c r="AG29">
        <f t="shared" si="9"/>
        <v>2</v>
      </c>
      <c r="AH29">
        <f t="shared" si="10"/>
        <v>2</v>
      </c>
      <c r="AI29">
        <f t="shared" si="11"/>
        <v>2</v>
      </c>
      <c r="AJ29">
        <f t="shared" si="12"/>
        <v>2</v>
      </c>
      <c r="AK29">
        <f t="shared" si="13"/>
        <v>5</v>
      </c>
      <c r="AL29" s="13">
        <f t="shared" si="14"/>
        <v>1</v>
      </c>
      <c r="AM29">
        <v>2</v>
      </c>
    </row>
    <row r="30" spans="1:44" x14ac:dyDescent="0.25">
      <c r="A30">
        <v>28</v>
      </c>
      <c r="B30" s="2" t="s">
        <v>93</v>
      </c>
      <c r="C30" t="s">
        <v>235</v>
      </c>
      <c r="D30" s="6" t="str">
        <f t="shared" si="0"/>
        <v>C2</v>
      </c>
      <c r="E30">
        <v>-2.207547E-2</v>
      </c>
      <c r="F30">
        <v>0.141744594</v>
      </c>
      <c r="G30">
        <v>0.113200779</v>
      </c>
      <c r="H30">
        <v>0.135104158</v>
      </c>
      <c r="I30">
        <v>0.14803638999999999</v>
      </c>
      <c r="J30">
        <v>0.14766420999999999</v>
      </c>
      <c r="K30">
        <v>7.7028549000000002E-2</v>
      </c>
      <c r="L30">
        <v>0.12577843799999999</v>
      </c>
      <c r="M30">
        <v>2.3998390000000001E-2</v>
      </c>
      <c r="N30">
        <v>1.0124266E-2</v>
      </c>
      <c r="O30">
        <v>2.0954532000000001E-2</v>
      </c>
      <c r="P30">
        <v>2.7882922000000001E-2</v>
      </c>
      <c r="Q30">
        <v>2.9280938999999999E-2</v>
      </c>
      <c r="R30">
        <v>2.1482118000000001E-2</v>
      </c>
      <c r="S30">
        <v>2.6442342000000001E-2</v>
      </c>
      <c r="T30">
        <v>2</v>
      </c>
      <c r="U30">
        <v>6</v>
      </c>
      <c r="V30">
        <v>2</v>
      </c>
      <c r="W30">
        <v>2</v>
      </c>
      <c r="X30">
        <v>3</v>
      </c>
      <c r="Y30">
        <f t="shared" si="1"/>
        <v>2</v>
      </c>
      <c r="Z30" t="str">
        <f t="shared" si="2"/>
        <v>B</v>
      </c>
      <c r="AA30" t="str">
        <f t="shared" si="3"/>
        <v>B</v>
      </c>
      <c r="AB30" t="str">
        <f t="shared" si="4"/>
        <v>B</v>
      </c>
      <c r="AC30" t="str">
        <f t="shared" si="5"/>
        <v>B</v>
      </c>
      <c r="AD30" t="str">
        <f t="shared" si="6"/>
        <v>B</v>
      </c>
      <c r="AE30">
        <f t="shared" si="7"/>
        <v>2</v>
      </c>
      <c r="AF30">
        <f t="shared" si="8"/>
        <v>2</v>
      </c>
      <c r="AG30">
        <f t="shared" si="9"/>
        <v>2</v>
      </c>
      <c r="AH30">
        <f t="shared" si="10"/>
        <v>2</v>
      </c>
      <c r="AI30">
        <f t="shared" si="11"/>
        <v>2</v>
      </c>
      <c r="AJ30">
        <f t="shared" si="12"/>
        <v>2</v>
      </c>
      <c r="AK30">
        <f t="shared" si="13"/>
        <v>5</v>
      </c>
      <c r="AL30" s="13">
        <f t="shared" si="14"/>
        <v>1</v>
      </c>
      <c r="AM30">
        <v>2</v>
      </c>
    </row>
    <row r="31" spans="1:44" x14ac:dyDescent="0.25">
      <c r="A31">
        <v>29</v>
      </c>
      <c r="B31" s="2" t="s">
        <v>94</v>
      </c>
      <c r="C31" t="s">
        <v>235</v>
      </c>
      <c r="D31" s="6" t="str">
        <f t="shared" si="0"/>
        <v>C2</v>
      </c>
      <c r="E31">
        <v>-0.39657233200000003</v>
      </c>
      <c r="F31">
        <v>0.178024619</v>
      </c>
      <c r="G31">
        <v>0.113568116</v>
      </c>
      <c r="H31">
        <v>0.13405125400000001</v>
      </c>
      <c r="I31">
        <v>0.15215016000000001</v>
      </c>
      <c r="J31">
        <v>0.152381086</v>
      </c>
      <c r="K31">
        <v>0.12544118500000001</v>
      </c>
      <c r="L31">
        <v>0.110621944</v>
      </c>
      <c r="M31">
        <v>2.0555604000000002E-2</v>
      </c>
      <c r="N31">
        <v>9.2813099999999992E-3</v>
      </c>
      <c r="O31">
        <v>1.9433079999999998E-2</v>
      </c>
      <c r="P31">
        <v>3.0950149999999999E-2</v>
      </c>
      <c r="Q31">
        <v>2.9258876E-2</v>
      </c>
      <c r="R31">
        <v>2.0115358E-2</v>
      </c>
      <c r="S31">
        <v>2.2628309999999999E-2</v>
      </c>
      <c r="T31">
        <v>2</v>
      </c>
      <c r="U31">
        <v>6</v>
      </c>
      <c r="V31">
        <v>2</v>
      </c>
      <c r="W31">
        <v>2</v>
      </c>
      <c r="X31">
        <v>3</v>
      </c>
      <c r="Y31">
        <f t="shared" si="1"/>
        <v>2</v>
      </c>
      <c r="Z31" t="str">
        <f t="shared" si="2"/>
        <v>B</v>
      </c>
      <c r="AA31" t="str">
        <f t="shared" si="3"/>
        <v>B</v>
      </c>
      <c r="AB31" t="str">
        <f t="shared" si="4"/>
        <v>B</v>
      </c>
      <c r="AC31" t="str">
        <f t="shared" si="5"/>
        <v>B</v>
      </c>
      <c r="AD31" t="str">
        <f t="shared" si="6"/>
        <v>B</v>
      </c>
      <c r="AE31">
        <f t="shared" si="7"/>
        <v>2</v>
      </c>
      <c r="AF31">
        <f t="shared" si="8"/>
        <v>2</v>
      </c>
      <c r="AG31">
        <f t="shared" si="9"/>
        <v>2</v>
      </c>
      <c r="AH31">
        <f t="shared" si="10"/>
        <v>2</v>
      </c>
      <c r="AI31">
        <f t="shared" si="11"/>
        <v>2</v>
      </c>
      <c r="AJ31">
        <f t="shared" si="12"/>
        <v>2</v>
      </c>
      <c r="AK31">
        <f t="shared" si="13"/>
        <v>5</v>
      </c>
      <c r="AL31" s="13">
        <f t="shared" si="14"/>
        <v>1</v>
      </c>
      <c r="AM31">
        <v>2</v>
      </c>
    </row>
    <row r="32" spans="1:44" x14ac:dyDescent="0.25">
      <c r="A32">
        <v>34</v>
      </c>
      <c r="B32" s="2" t="s">
        <v>99</v>
      </c>
      <c r="C32" t="s">
        <v>235</v>
      </c>
      <c r="D32" s="6" t="str">
        <f t="shared" si="0"/>
        <v>C2</v>
      </c>
      <c r="E32">
        <v>-0.67654578200000004</v>
      </c>
      <c r="F32">
        <v>0.17153380100000001</v>
      </c>
      <c r="G32">
        <v>0.13624246300000001</v>
      </c>
      <c r="H32">
        <v>0.163459149</v>
      </c>
      <c r="I32">
        <v>0.14848424499999999</v>
      </c>
      <c r="J32">
        <v>0.16022054499999999</v>
      </c>
      <c r="K32">
        <v>8.0107315999999998E-2</v>
      </c>
      <c r="L32">
        <v>8.9772006000000001E-2</v>
      </c>
      <c r="M32">
        <v>1.8303554E-2</v>
      </c>
      <c r="N32">
        <v>8.8848620000000003E-3</v>
      </c>
      <c r="O32">
        <v>1.3256014E-2</v>
      </c>
      <c r="P32">
        <v>2.4286801E-2</v>
      </c>
      <c r="Q32">
        <v>2.6200258000000001E-2</v>
      </c>
      <c r="R32">
        <v>1.7799526E-2</v>
      </c>
      <c r="S32">
        <v>2.6107236999999998E-2</v>
      </c>
      <c r="T32">
        <v>2</v>
      </c>
      <c r="U32">
        <v>6</v>
      </c>
      <c r="V32">
        <v>2</v>
      </c>
      <c r="W32">
        <v>2</v>
      </c>
      <c r="X32">
        <v>3</v>
      </c>
      <c r="Y32">
        <f t="shared" si="1"/>
        <v>2</v>
      </c>
      <c r="Z32" t="str">
        <f t="shared" si="2"/>
        <v>B</v>
      </c>
      <c r="AA32" t="str">
        <f t="shared" si="3"/>
        <v>B</v>
      </c>
      <c r="AB32" t="str">
        <f t="shared" si="4"/>
        <v>B</v>
      </c>
      <c r="AC32" t="str">
        <f t="shared" si="5"/>
        <v>B</v>
      </c>
      <c r="AD32" t="str">
        <f t="shared" si="6"/>
        <v>B</v>
      </c>
      <c r="AE32">
        <f t="shared" si="7"/>
        <v>2</v>
      </c>
      <c r="AF32">
        <f t="shared" si="8"/>
        <v>2</v>
      </c>
      <c r="AG32">
        <f t="shared" si="9"/>
        <v>2</v>
      </c>
      <c r="AH32">
        <f t="shared" si="10"/>
        <v>2</v>
      </c>
      <c r="AI32">
        <f t="shared" si="11"/>
        <v>2</v>
      </c>
      <c r="AJ32">
        <f t="shared" si="12"/>
        <v>2</v>
      </c>
      <c r="AK32">
        <f t="shared" si="13"/>
        <v>5</v>
      </c>
      <c r="AL32" s="13">
        <f t="shared" si="14"/>
        <v>1</v>
      </c>
      <c r="AM32">
        <v>2</v>
      </c>
    </row>
    <row r="33" spans="1:39" x14ac:dyDescent="0.25">
      <c r="A33">
        <v>39</v>
      </c>
      <c r="B33" s="2" t="s">
        <v>104</v>
      </c>
      <c r="C33" t="s">
        <v>235</v>
      </c>
      <c r="D33" s="6" t="str">
        <f t="shared" si="0"/>
        <v>C2</v>
      </c>
      <c r="E33">
        <v>-0.20811360800000001</v>
      </c>
      <c r="F33">
        <v>0.119072183</v>
      </c>
      <c r="G33">
        <v>0.121165654</v>
      </c>
      <c r="H33">
        <v>0.146059043</v>
      </c>
      <c r="I33">
        <v>0.14276862600000001</v>
      </c>
      <c r="J33">
        <v>0.128050473</v>
      </c>
      <c r="K33">
        <v>0.10765490599999999</v>
      </c>
      <c r="L33">
        <v>0.101132771</v>
      </c>
      <c r="M33">
        <v>2.2904285999999999E-2</v>
      </c>
      <c r="N33">
        <v>9.1753500000000005E-3</v>
      </c>
      <c r="O33">
        <v>1.6930392999999998E-2</v>
      </c>
      <c r="P33">
        <v>2.5011042000000001E-2</v>
      </c>
      <c r="Q33">
        <v>2.5868749E-2</v>
      </c>
      <c r="R33">
        <v>2.0005135E-2</v>
      </c>
      <c r="S33">
        <v>2.0978021999999999E-2</v>
      </c>
      <c r="T33">
        <v>2</v>
      </c>
      <c r="U33">
        <v>6</v>
      </c>
      <c r="V33">
        <v>2</v>
      </c>
      <c r="W33">
        <v>2</v>
      </c>
      <c r="X33">
        <v>3</v>
      </c>
      <c r="Y33">
        <f t="shared" si="1"/>
        <v>2</v>
      </c>
      <c r="Z33" t="str">
        <f t="shared" si="2"/>
        <v>B</v>
      </c>
      <c r="AA33" t="str">
        <f t="shared" si="3"/>
        <v>B</v>
      </c>
      <c r="AB33" t="str">
        <f t="shared" si="4"/>
        <v>B</v>
      </c>
      <c r="AC33" t="str">
        <f t="shared" si="5"/>
        <v>B</v>
      </c>
      <c r="AD33" t="str">
        <f t="shared" si="6"/>
        <v>B</v>
      </c>
      <c r="AE33">
        <f t="shared" si="7"/>
        <v>2</v>
      </c>
      <c r="AF33">
        <f t="shared" si="8"/>
        <v>2</v>
      </c>
      <c r="AG33">
        <f t="shared" si="9"/>
        <v>2</v>
      </c>
      <c r="AH33">
        <f t="shared" si="10"/>
        <v>2</v>
      </c>
      <c r="AI33">
        <f t="shared" si="11"/>
        <v>2</v>
      </c>
      <c r="AJ33">
        <f t="shared" si="12"/>
        <v>2</v>
      </c>
      <c r="AK33">
        <f t="shared" si="13"/>
        <v>5</v>
      </c>
      <c r="AL33" s="13">
        <f t="shared" si="14"/>
        <v>1</v>
      </c>
      <c r="AM33">
        <v>2</v>
      </c>
    </row>
    <row r="34" spans="1:39" x14ac:dyDescent="0.25">
      <c r="A34">
        <v>51</v>
      </c>
      <c r="B34" s="2" t="s">
        <v>116</v>
      </c>
      <c r="C34" t="s">
        <v>235</v>
      </c>
      <c r="D34" s="6" t="str">
        <f t="shared" ref="D34:D65" si="15">"C"&amp;AM34</f>
        <v>C2</v>
      </c>
      <c r="E34">
        <v>-0.189617074</v>
      </c>
      <c r="F34">
        <v>0.189435716</v>
      </c>
      <c r="G34">
        <v>0.131828784</v>
      </c>
      <c r="H34">
        <v>0.15899943899999999</v>
      </c>
      <c r="I34">
        <v>0.15578895200000001</v>
      </c>
      <c r="J34">
        <v>0.14906407399999999</v>
      </c>
      <c r="K34">
        <v>7.6751466000000004E-2</v>
      </c>
      <c r="L34">
        <v>9.4744742000000007E-2</v>
      </c>
      <c r="M34">
        <v>2.0824901E-2</v>
      </c>
      <c r="N34">
        <v>9.0245289999999999E-3</v>
      </c>
      <c r="O34">
        <v>1.8084843E-2</v>
      </c>
      <c r="P34">
        <v>2.5095857999999999E-2</v>
      </c>
      <c r="Q34">
        <v>2.5379496000000001E-2</v>
      </c>
      <c r="R34">
        <v>1.9620447999999999E-2</v>
      </c>
      <c r="S34">
        <v>2.4005906E-2</v>
      </c>
      <c r="T34">
        <v>2</v>
      </c>
      <c r="U34">
        <v>6</v>
      </c>
      <c r="V34">
        <v>2</v>
      </c>
      <c r="W34">
        <v>2</v>
      </c>
      <c r="X34">
        <v>3</v>
      </c>
      <c r="Y34">
        <f t="shared" ref="Y34:Y65" si="16">TRANSPOSE(_xlfn.MODE.MULT(T34:X34))</f>
        <v>2</v>
      </c>
      <c r="Z34" t="str">
        <f t="shared" ref="Z34:Z65" si="17">IF(T34=1,"A",IF(T34=2,"B",IF(T34=3,"C",IF(T34=4,"F.x",IF(T34=5,"E",IF(T34=6,"D.x","ERROR"))))))</f>
        <v>B</v>
      </c>
      <c r="AA34" t="str">
        <f t="shared" ref="AA34:AA65" si="18">IF(U34=1,"A",IF(U34=2,"A",IF(U34=3,"C",IF(U34=4,"D",IF(U34=5,"E",IF(U34=6,"B","ERROR"))))))</f>
        <v>B</v>
      </c>
      <c r="AB34" t="str">
        <f t="shared" ref="AB34:AB65" si="19">IF(V34=1,"A",IF(V34=2,"B",IF(V34=3,"E",IF(V34=4,"C",IF(V34=5,"D",IF(V34=6,"E.x","ERROR"))))))</f>
        <v>B</v>
      </c>
      <c r="AC34" t="str">
        <f t="shared" ref="AC34:AC65" si="20">IF(W34=1,"C",IF(W34=2,"B",IF(W34=3,"D.x",IF(W34=4,"A",IF(W34=5,"E",IF(W34=6,"E","ERROR"))))))</f>
        <v>B</v>
      </c>
      <c r="AD34" t="str">
        <f t="shared" ref="AD34:AD65" si="21">IF(X34=1,"E.x",IF(X34=2,"C",IF(X34=3,"B",IF(X34=4,"E",IF(X34=5,"A",IF(X34=6,"D","ERROR"))))))</f>
        <v>B</v>
      </c>
      <c r="AE34">
        <f t="shared" ref="AE34:AE65" si="22">VLOOKUP(Z34,$AP$16:$AQ$25,2,FALSE)</f>
        <v>2</v>
      </c>
      <c r="AF34">
        <f t="shared" ref="AF34:AF65" si="23">VLOOKUP(AA34,$AP$16:$AQ$25,2,FALSE)</f>
        <v>2</v>
      </c>
      <c r="AG34">
        <f t="shared" ref="AG34:AG65" si="24">VLOOKUP(AB34,$AP$16:$AQ$25,2,FALSE)</f>
        <v>2</v>
      </c>
      <c r="AH34">
        <f t="shared" ref="AH34:AH65" si="25">VLOOKUP(AC34,$AP$16:$AQ$25,2,FALSE)</f>
        <v>2</v>
      </c>
      <c r="AI34">
        <f t="shared" ref="AI34:AI65" si="26">VLOOKUP(AD34,$AP$16:$AQ$25,2,FALSE)</f>
        <v>2</v>
      </c>
      <c r="AJ34">
        <f t="shared" ref="AJ34:AJ65" si="27">TRANSPOSE(_xlfn.MODE.MULT(AE34:AI34))</f>
        <v>2</v>
      </c>
      <c r="AK34">
        <f t="shared" ref="AK34:AK65" si="28">COUNTIF(AE34:AI34,AJ34)</f>
        <v>5</v>
      </c>
      <c r="AL34" s="13">
        <f t="shared" ref="AL34:AL65" si="29">AK34/5</f>
        <v>1</v>
      </c>
      <c r="AM34">
        <v>2</v>
      </c>
    </row>
    <row r="35" spans="1:39" x14ac:dyDescent="0.25">
      <c r="A35">
        <v>53</v>
      </c>
      <c r="B35" s="2" t="s">
        <v>118</v>
      </c>
      <c r="C35" t="s">
        <v>225</v>
      </c>
      <c r="D35" s="6" t="str">
        <f t="shared" si="15"/>
        <v>C2</v>
      </c>
      <c r="E35">
        <v>-0.470587592</v>
      </c>
      <c r="F35">
        <v>0.174078227</v>
      </c>
      <c r="G35">
        <v>0.13822126000000001</v>
      </c>
      <c r="H35">
        <v>0.162498273</v>
      </c>
      <c r="I35">
        <v>0.13736473199999999</v>
      </c>
      <c r="J35">
        <v>0.159780598</v>
      </c>
      <c r="K35">
        <v>7.6149137000000006E-2</v>
      </c>
      <c r="L35">
        <v>0.117369876</v>
      </c>
      <c r="M35">
        <v>2.1388220999999999E-2</v>
      </c>
      <c r="N35">
        <v>8.0458630000000003E-3</v>
      </c>
      <c r="O35">
        <v>1.8975590000000001E-2</v>
      </c>
      <c r="P35">
        <v>2.6773879E-2</v>
      </c>
      <c r="Q35">
        <v>2.6152959E-2</v>
      </c>
      <c r="R35">
        <v>1.8953982000000001E-2</v>
      </c>
      <c r="S35">
        <v>2.1856486000000001E-2</v>
      </c>
      <c r="T35">
        <v>2</v>
      </c>
      <c r="U35">
        <v>6</v>
      </c>
      <c r="V35">
        <v>2</v>
      </c>
      <c r="W35">
        <v>2</v>
      </c>
      <c r="X35">
        <v>3</v>
      </c>
      <c r="Y35">
        <f t="shared" si="16"/>
        <v>2</v>
      </c>
      <c r="Z35" t="str">
        <f t="shared" si="17"/>
        <v>B</v>
      </c>
      <c r="AA35" t="str">
        <f t="shared" si="18"/>
        <v>B</v>
      </c>
      <c r="AB35" t="str">
        <f t="shared" si="19"/>
        <v>B</v>
      </c>
      <c r="AC35" t="str">
        <f t="shared" si="20"/>
        <v>B</v>
      </c>
      <c r="AD35" t="str">
        <f t="shared" si="21"/>
        <v>B</v>
      </c>
      <c r="AE35">
        <f t="shared" si="22"/>
        <v>2</v>
      </c>
      <c r="AF35">
        <f t="shared" si="23"/>
        <v>2</v>
      </c>
      <c r="AG35">
        <f t="shared" si="24"/>
        <v>2</v>
      </c>
      <c r="AH35">
        <f t="shared" si="25"/>
        <v>2</v>
      </c>
      <c r="AI35">
        <f t="shared" si="26"/>
        <v>2</v>
      </c>
      <c r="AJ35">
        <f t="shared" si="27"/>
        <v>2</v>
      </c>
      <c r="AK35">
        <f t="shared" si="28"/>
        <v>5</v>
      </c>
      <c r="AL35" s="13">
        <f t="shared" si="29"/>
        <v>1</v>
      </c>
      <c r="AM35">
        <v>2</v>
      </c>
    </row>
    <row r="36" spans="1:39" x14ac:dyDescent="0.25">
      <c r="A36">
        <v>57</v>
      </c>
      <c r="B36" s="2" t="s">
        <v>122</v>
      </c>
      <c r="C36" t="s">
        <v>225</v>
      </c>
      <c r="D36" s="6" t="str">
        <f t="shared" si="15"/>
        <v>C2</v>
      </c>
      <c r="E36">
        <v>-0.81191702700000001</v>
      </c>
      <c r="F36">
        <v>0.19502963800000001</v>
      </c>
      <c r="G36">
        <v>0.13078747800000001</v>
      </c>
      <c r="H36">
        <v>0.15449865400000001</v>
      </c>
      <c r="I36">
        <v>0.140809411</v>
      </c>
      <c r="J36">
        <v>0.17607451700000001</v>
      </c>
      <c r="K36">
        <v>7.6439672E-2</v>
      </c>
      <c r="L36">
        <v>9.2844762999999997E-2</v>
      </c>
      <c r="M36">
        <v>2.1113317999999999E-2</v>
      </c>
      <c r="N36">
        <v>8.6591370000000008E-3</v>
      </c>
      <c r="O36">
        <v>1.4987614999999999E-2</v>
      </c>
      <c r="P36">
        <v>2.4631910999999999E-2</v>
      </c>
      <c r="Q36">
        <v>2.7735927E-2</v>
      </c>
      <c r="R36">
        <v>1.9473053000000001E-2</v>
      </c>
      <c r="S36">
        <v>2.0315333000000001E-2</v>
      </c>
      <c r="T36">
        <v>2</v>
      </c>
      <c r="U36">
        <v>6</v>
      </c>
      <c r="V36">
        <v>2</v>
      </c>
      <c r="W36">
        <v>2</v>
      </c>
      <c r="X36">
        <v>3</v>
      </c>
      <c r="Y36">
        <f t="shared" si="16"/>
        <v>2</v>
      </c>
      <c r="Z36" t="str">
        <f t="shared" si="17"/>
        <v>B</v>
      </c>
      <c r="AA36" t="str">
        <f t="shared" si="18"/>
        <v>B</v>
      </c>
      <c r="AB36" t="str">
        <f t="shared" si="19"/>
        <v>B</v>
      </c>
      <c r="AC36" t="str">
        <f t="shared" si="20"/>
        <v>B</v>
      </c>
      <c r="AD36" t="str">
        <f t="shared" si="21"/>
        <v>B</v>
      </c>
      <c r="AE36">
        <f t="shared" si="22"/>
        <v>2</v>
      </c>
      <c r="AF36">
        <f t="shared" si="23"/>
        <v>2</v>
      </c>
      <c r="AG36">
        <f t="shared" si="24"/>
        <v>2</v>
      </c>
      <c r="AH36">
        <f t="shared" si="25"/>
        <v>2</v>
      </c>
      <c r="AI36">
        <f t="shared" si="26"/>
        <v>2</v>
      </c>
      <c r="AJ36">
        <f t="shared" si="27"/>
        <v>2</v>
      </c>
      <c r="AK36">
        <f t="shared" si="28"/>
        <v>5</v>
      </c>
      <c r="AL36" s="13">
        <f t="shared" si="29"/>
        <v>1</v>
      </c>
      <c r="AM36">
        <v>2</v>
      </c>
    </row>
    <row r="37" spans="1:39" x14ac:dyDescent="0.25">
      <c r="A37">
        <v>71</v>
      </c>
      <c r="B37" s="2" t="s">
        <v>136</v>
      </c>
      <c r="C37" t="s">
        <v>225</v>
      </c>
      <c r="D37" s="6" t="str">
        <f t="shared" si="15"/>
        <v>C2</v>
      </c>
      <c r="E37">
        <v>7.4411703999999995E-2</v>
      </c>
      <c r="F37">
        <v>0.141940705</v>
      </c>
      <c r="G37">
        <v>0.132050837</v>
      </c>
      <c r="H37">
        <v>0.16324844899999999</v>
      </c>
      <c r="I37">
        <v>0.122471064</v>
      </c>
      <c r="J37">
        <v>0.13910244099999999</v>
      </c>
      <c r="K37">
        <v>6.7767245000000004E-2</v>
      </c>
      <c r="L37">
        <v>9.4188375000000005E-2</v>
      </c>
      <c r="M37">
        <v>1.8907759999999999E-2</v>
      </c>
      <c r="N37">
        <v>6.9698980000000004E-3</v>
      </c>
      <c r="O37">
        <v>1.5801214000000001E-2</v>
      </c>
      <c r="P37">
        <v>2.6315229999999998E-2</v>
      </c>
      <c r="Q37">
        <v>2.2792725E-2</v>
      </c>
      <c r="R37">
        <v>1.9852898000000001E-2</v>
      </c>
      <c r="S37">
        <v>2.5587281999999999E-2</v>
      </c>
      <c r="T37">
        <v>2</v>
      </c>
      <c r="U37">
        <v>6</v>
      </c>
      <c r="V37">
        <v>2</v>
      </c>
      <c r="W37">
        <v>2</v>
      </c>
      <c r="X37">
        <v>3</v>
      </c>
      <c r="Y37">
        <f t="shared" si="16"/>
        <v>2</v>
      </c>
      <c r="Z37" t="str">
        <f t="shared" si="17"/>
        <v>B</v>
      </c>
      <c r="AA37" t="str">
        <f t="shared" si="18"/>
        <v>B</v>
      </c>
      <c r="AB37" t="str">
        <f t="shared" si="19"/>
        <v>B</v>
      </c>
      <c r="AC37" t="str">
        <f t="shared" si="20"/>
        <v>B</v>
      </c>
      <c r="AD37" t="str">
        <f t="shared" si="21"/>
        <v>B</v>
      </c>
      <c r="AE37">
        <f t="shared" si="22"/>
        <v>2</v>
      </c>
      <c r="AF37">
        <f t="shared" si="23"/>
        <v>2</v>
      </c>
      <c r="AG37">
        <f t="shared" si="24"/>
        <v>2</v>
      </c>
      <c r="AH37">
        <f t="shared" si="25"/>
        <v>2</v>
      </c>
      <c r="AI37">
        <f t="shared" si="26"/>
        <v>2</v>
      </c>
      <c r="AJ37">
        <f t="shared" si="27"/>
        <v>2</v>
      </c>
      <c r="AK37">
        <f t="shared" si="28"/>
        <v>5</v>
      </c>
      <c r="AL37" s="13">
        <f t="shared" si="29"/>
        <v>1</v>
      </c>
      <c r="AM37">
        <v>2</v>
      </c>
    </row>
    <row r="38" spans="1:39" x14ac:dyDescent="0.25">
      <c r="A38">
        <v>72</v>
      </c>
      <c r="B38" s="2" t="s">
        <v>137</v>
      </c>
      <c r="C38" t="s">
        <v>17</v>
      </c>
      <c r="D38" s="6" t="str">
        <f t="shared" si="15"/>
        <v>C2</v>
      </c>
      <c r="E38">
        <v>-8.4644197000000004E-2</v>
      </c>
      <c r="F38">
        <v>0.18227935200000001</v>
      </c>
      <c r="G38">
        <v>0.14068576099999999</v>
      </c>
      <c r="H38">
        <v>0.169295585</v>
      </c>
      <c r="I38">
        <v>0.15407794699999999</v>
      </c>
      <c r="J38">
        <v>0.15932453599999999</v>
      </c>
      <c r="K38">
        <v>8.2481411000000004E-2</v>
      </c>
      <c r="L38">
        <v>0.102701393</v>
      </c>
      <c r="M38">
        <v>2.131709E-2</v>
      </c>
      <c r="N38">
        <v>7.6587460000000001E-3</v>
      </c>
      <c r="O38">
        <v>1.6043761E-2</v>
      </c>
      <c r="P38">
        <v>2.8622880999999999E-2</v>
      </c>
      <c r="Q38">
        <v>2.6465994E-2</v>
      </c>
      <c r="R38">
        <v>1.9863519E-2</v>
      </c>
      <c r="S38">
        <v>2.3657419999999998E-2</v>
      </c>
      <c r="T38">
        <v>2</v>
      </c>
      <c r="U38">
        <v>6</v>
      </c>
      <c r="V38">
        <v>2</v>
      </c>
      <c r="W38">
        <v>2</v>
      </c>
      <c r="X38">
        <v>3</v>
      </c>
      <c r="Y38">
        <f t="shared" si="16"/>
        <v>2</v>
      </c>
      <c r="Z38" t="str">
        <f t="shared" si="17"/>
        <v>B</v>
      </c>
      <c r="AA38" t="str">
        <f t="shared" si="18"/>
        <v>B</v>
      </c>
      <c r="AB38" t="str">
        <f t="shared" si="19"/>
        <v>B</v>
      </c>
      <c r="AC38" t="str">
        <f t="shared" si="20"/>
        <v>B</v>
      </c>
      <c r="AD38" t="str">
        <f t="shared" si="21"/>
        <v>B</v>
      </c>
      <c r="AE38">
        <f t="shared" si="22"/>
        <v>2</v>
      </c>
      <c r="AF38">
        <f t="shared" si="23"/>
        <v>2</v>
      </c>
      <c r="AG38">
        <f t="shared" si="24"/>
        <v>2</v>
      </c>
      <c r="AH38">
        <f t="shared" si="25"/>
        <v>2</v>
      </c>
      <c r="AI38">
        <f t="shared" si="26"/>
        <v>2</v>
      </c>
      <c r="AJ38">
        <f t="shared" si="27"/>
        <v>2</v>
      </c>
      <c r="AK38">
        <f t="shared" si="28"/>
        <v>5</v>
      </c>
      <c r="AL38" s="13">
        <f t="shared" si="29"/>
        <v>1</v>
      </c>
      <c r="AM38">
        <v>2</v>
      </c>
    </row>
    <row r="39" spans="1:39" x14ac:dyDescent="0.25">
      <c r="A39">
        <v>74</v>
      </c>
      <c r="B39" s="2" t="s">
        <v>139</v>
      </c>
      <c r="C39" t="s">
        <v>229</v>
      </c>
      <c r="D39" s="6" t="str">
        <f t="shared" si="15"/>
        <v>C2</v>
      </c>
      <c r="E39">
        <v>-0.55372397399999995</v>
      </c>
      <c r="F39">
        <v>0.19279188999999999</v>
      </c>
      <c r="G39">
        <v>0.13401281600000001</v>
      </c>
      <c r="H39">
        <v>0.15568738800000001</v>
      </c>
      <c r="I39">
        <v>0.13697262800000001</v>
      </c>
      <c r="J39">
        <v>0.16012284900000001</v>
      </c>
      <c r="K39">
        <v>7.4211419000000001E-2</v>
      </c>
      <c r="L39">
        <v>0.10357886199999999</v>
      </c>
      <c r="M39">
        <v>2.1758112999999999E-2</v>
      </c>
      <c r="N39">
        <v>7.575778E-3</v>
      </c>
      <c r="O39">
        <v>1.8275624000000001E-2</v>
      </c>
      <c r="P39">
        <v>2.4585097E-2</v>
      </c>
      <c r="Q39">
        <v>2.2391047000000001E-2</v>
      </c>
      <c r="R39">
        <v>1.7799257999999998E-2</v>
      </c>
      <c r="S39">
        <v>2.1165501999999999E-2</v>
      </c>
      <c r="T39">
        <v>2</v>
      </c>
      <c r="U39">
        <v>6</v>
      </c>
      <c r="V39">
        <v>2</v>
      </c>
      <c r="W39">
        <v>2</v>
      </c>
      <c r="X39">
        <v>3</v>
      </c>
      <c r="Y39">
        <f t="shared" si="16"/>
        <v>2</v>
      </c>
      <c r="Z39" t="str">
        <f t="shared" si="17"/>
        <v>B</v>
      </c>
      <c r="AA39" t="str">
        <f t="shared" si="18"/>
        <v>B</v>
      </c>
      <c r="AB39" t="str">
        <f t="shared" si="19"/>
        <v>B</v>
      </c>
      <c r="AC39" t="str">
        <f t="shared" si="20"/>
        <v>B</v>
      </c>
      <c r="AD39" t="str">
        <f t="shared" si="21"/>
        <v>B</v>
      </c>
      <c r="AE39">
        <f t="shared" si="22"/>
        <v>2</v>
      </c>
      <c r="AF39">
        <f t="shared" si="23"/>
        <v>2</v>
      </c>
      <c r="AG39">
        <f t="shared" si="24"/>
        <v>2</v>
      </c>
      <c r="AH39">
        <f t="shared" si="25"/>
        <v>2</v>
      </c>
      <c r="AI39">
        <f t="shared" si="26"/>
        <v>2</v>
      </c>
      <c r="AJ39">
        <f t="shared" si="27"/>
        <v>2</v>
      </c>
      <c r="AK39">
        <f t="shared" si="28"/>
        <v>5</v>
      </c>
      <c r="AL39" s="13">
        <f t="shared" si="29"/>
        <v>1</v>
      </c>
      <c r="AM39">
        <v>2</v>
      </c>
    </row>
    <row r="40" spans="1:39" x14ac:dyDescent="0.25">
      <c r="A40">
        <v>75</v>
      </c>
      <c r="B40" s="2" t="s">
        <v>140</v>
      </c>
      <c r="C40" t="s">
        <v>226</v>
      </c>
      <c r="D40" s="6" t="str">
        <f t="shared" si="15"/>
        <v>C2</v>
      </c>
      <c r="E40">
        <v>-0.34018369500000001</v>
      </c>
      <c r="F40">
        <v>0.18310863099999999</v>
      </c>
      <c r="G40">
        <v>0.13983797100000001</v>
      </c>
      <c r="H40">
        <v>0.170551537</v>
      </c>
      <c r="I40">
        <v>0.15570110200000001</v>
      </c>
      <c r="J40">
        <v>0.171181262</v>
      </c>
      <c r="K40">
        <v>9.2541611999999995E-2</v>
      </c>
      <c r="L40">
        <v>8.9788426000000005E-2</v>
      </c>
      <c r="M40">
        <v>2.0537532000000001E-2</v>
      </c>
      <c r="N40">
        <v>7.7928349999999997E-3</v>
      </c>
      <c r="O40">
        <v>1.4375740999999999E-2</v>
      </c>
      <c r="P40">
        <v>3.0238065000000001E-2</v>
      </c>
      <c r="Q40">
        <v>2.7470023999999999E-2</v>
      </c>
      <c r="R40">
        <v>2.1207067999999999E-2</v>
      </c>
      <c r="S40">
        <v>2.3173182000000001E-2</v>
      </c>
      <c r="T40">
        <v>2</v>
      </c>
      <c r="U40">
        <v>6</v>
      </c>
      <c r="V40">
        <v>2</v>
      </c>
      <c r="W40">
        <v>2</v>
      </c>
      <c r="X40">
        <v>3</v>
      </c>
      <c r="Y40">
        <f t="shared" si="16"/>
        <v>2</v>
      </c>
      <c r="Z40" t="str">
        <f t="shared" si="17"/>
        <v>B</v>
      </c>
      <c r="AA40" t="str">
        <f t="shared" si="18"/>
        <v>B</v>
      </c>
      <c r="AB40" t="str">
        <f t="shared" si="19"/>
        <v>B</v>
      </c>
      <c r="AC40" t="str">
        <f t="shared" si="20"/>
        <v>B</v>
      </c>
      <c r="AD40" t="str">
        <f t="shared" si="21"/>
        <v>B</v>
      </c>
      <c r="AE40">
        <f t="shared" si="22"/>
        <v>2</v>
      </c>
      <c r="AF40">
        <f t="shared" si="23"/>
        <v>2</v>
      </c>
      <c r="AG40">
        <f t="shared" si="24"/>
        <v>2</v>
      </c>
      <c r="AH40">
        <f t="shared" si="25"/>
        <v>2</v>
      </c>
      <c r="AI40">
        <f t="shared" si="26"/>
        <v>2</v>
      </c>
      <c r="AJ40">
        <f t="shared" si="27"/>
        <v>2</v>
      </c>
      <c r="AK40">
        <f t="shared" si="28"/>
        <v>5</v>
      </c>
      <c r="AL40" s="13">
        <f t="shared" si="29"/>
        <v>1</v>
      </c>
      <c r="AM40">
        <v>2</v>
      </c>
    </row>
    <row r="41" spans="1:39" x14ac:dyDescent="0.25">
      <c r="A41">
        <v>76</v>
      </c>
      <c r="B41" s="2" t="s">
        <v>141</v>
      </c>
      <c r="C41" t="s">
        <v>229</v>
      </c>
      <c r="D41" s="6" t="str">
        <f t="shared" si="15"/>
        <v>C2</v>
      </c>
      <c r="E41">
        <v>-0.66318365800000001</v>
      </c>
      <c r="F41">
        <v>0.22134606400000001</v>
      </c>
      <c r="G41">
        <v>0.14585152900000001</v>
      </c>
      <c r="H41">
        <v>0.168351947</v>
      </c>
      <c r="I41">
        <v>0.154135824</v>
      </c>
      <c r="J41">
        <v>0.170641195</v>
      </c>
      <c r="K41">
        <v>7.8843163999999993E-2</v>
      </c>
      <c r="L41">
        <v>9.5884870999999997E-2</v>
      </c>
      <c r="M41">
        <v>2.0176639999999999E-2</v>
      </c>
      <c r="N41">
        <v>8.1447210000000006E-3</v>
      </c>
      <c r="O41">
        <v>1.5966003999999999E-2</v>
      </c>
      <c r="P41">
        <v>3.0867465E-2</v>
      </c>
      <c r="Q41">
        <v>2.9273800999999999E-2</v>
      </c>
      <c r="R41">
        <v>1.9086688000000001E-2</v>
      </c>
      <c r="S41">
        <v>2.4922957999999999E-2</v>
      </c>
      <c r="T41">
        <v>2</v>
      </c>
      <c r="U41">
        <v>6</v>
      </c>
      <c r="V41">
        <v>2</v>
      </c>
      <c r="W41">
        <v>2</v>
      </c>
      <c r="X41">
        <v>3</v>
      </c>
      <c r="Y41">
        <f t="shared" si="16"/>
        <v>2</v>
      </c>
      <c r="Z41" t="str">
        <f t="shared" si="17"/>
        <v>B</v>
      </c>
      <c r="AA41" t="str">
        <f t="shared" si="18"/>
        <v>B</v>
      </c>
      <c r="AB41" t="str">
        <f t="shared" si="19"/>
        <v>B</v>
      </c>
      <c r="AC41" t="str">
        <f t="shared" si="20"/>
        <v>B</v>
      </c>
      <c r="AD41" t="str">
        <f t="shared" si="21"/>
        <v>B</v>
      </c>
      <c r="AE41">
        <f t="shared" si="22"/>
        <v>2</v>
      </c>
      <c r="AF41">
        <f t="shared" si="23"/>
        <v>2</v>
      </c>
      <c r="AG41">
        <f t="shared" si="24"/>
        <v>2</v>
      </c>
      <c r="AH41">
        <f t="shared" si="25"/>
        <v>2</v>
      </c>
      <c r="AI41">
        <f t="shared" si="26"/>
        <v>2</v>
      </c>
      <c r="AJ41">
        <f t="shared" si="27"/>
        <v>2</v>
      </c>
      <c r="AK41">
        <f t="shared" si="28"/>
        <v>5</v>
      </c>
      <c r="AL41" s="13">
        <f t="shared" si="29"/>
        <v>1</v>
      </c>
      <c r="AM41">
        <v>2</v>
      </c>
    </row>
    <row r="42" spans="1:39" x14ac:dyDescent="0.25">
      <c r="A42">
        <v>77</v>
      </c>
      <c r="B42" s="2" t="s">
        <v>142</v>
      </c>
      <c r="C42" t="s">
        <v>232</v>
      </c>
      <c r="D42" s="6" t="str">
        <f t="shared" si="15"/>
        <v>C2</v>
      </c>
      <c r="E42">
        <v>-0.59761913700000002</v>
      </c>
      <c r="F42">
        <v>0.193967108</v>
      </c>
      <c r="G42">
        <v>0.12790681400000001</v>
      </c>
      <c r="H42">
        <v>0.13934679799999999</v>
      </c>
      <c r="I42">
        <v>0.13253752899999999</v>
      </c>
      <c r="J42">
        <v>0.15809810999999999</v>
      </c>
      <c r="K42">
        <v>7.6353643999999998E-2</v>
      </c>
      <c r="L42">
        <v>0.111580402</v>
      </c>
      <c r="M42">
        <v>2.2656056000000001E-2</v>
      </c>
      <c r="N42">
        <v>8.8682110000000008E-3</v>
      </c>
      <c r="O42">
        <v>1.5657338E-2</v>
      </c>
      <c r="P42">
        <v>2.0993767999999999E-2</v>
      </c>
      <c r="Q42">
        <v>2.260937E-2</v>
      </c>
      <c r="R42">
        <v>1.6602855999999999E-2</v>
      </c>
      <c r="S42">
        <v>2.3350503000000002E-2</v>
      </c>
      <c r="T42">
        <v>2</v>
      </c>
      <c r="U42">
        <v>6</v>
      </c>
      <c r="V42">
        <v>2</v>
      </c>
      <c r="W42">
        <v>2</v>
      </c>
      <c r="X42">
        <v>3</v>
      </c>
      <c r="Y42">
        <f t="shared" si="16"/>
        <v>2</v>
      </c>
      <c r="Z42" t="str">
        <f t="shared" si="17"/>
        <v>B</v>
      </c>
      <c r="AA42" t="str">
        <f t="shared" si="18"/>
        <v>B</v>
      </c>
      <c r="AB42" t="str">
        <f t="shared" si="19"/>
        <v>B</v>
      </c>
      <c r="AC42" t="str">
        <f t="shared" si="20"/>
        <v>B</v>
      </c>
      <c r="AD42" t="str">
        <f t="shared" si="21"/>
        <v>B</v>
      </c>
      <c r="AE42">
        <f t="shared" si="22"/>
        <v>2</v>
      </c>
      <c r="AF42">
        <f t="shared" si="23"/>
        <v>2</v>
      </c>
      <c r="AG42">
        <f t="shared" si="24"/>
        <v>2</v>
      </c>
      <c r="AH42">
        <f t="shared" si="25"/>
        <v>2</v>
      </c>
      <c r="AI42">
        <f t="shared" si="26"/>
        <v>2</v>
      </c>
      <c r="AJ42">
        <f t="shared" si="27"/>
        <v>2</v>
      </c>
      <c r="AK42">
        <f t="shared" si="28"/>
        <v>5</v>
      </c>
      <c r="AL42" s="13">
        <f t="shared" si="29"/>
        <v>1</v>
      </c>
      <c r="AM42">
        <v>2</v>
      </c>
    </row>
    <row r="43" spans="1:39" x14ac:dyDescent="0.25">
      <c r="A43">
        <v>81</v>
      </c>
      <c r="B43" s="2" t="s">
        <v>146</v>
      </c>
      <c r="C43" t="s">
        <v>230</v>
      </c>
      <c r="D43" s="6" t="str">
        <f t="shared" si="15"/>
        <v>C2</v>
      </c>
      <c r="E43">
        <v>-1.0320154720000001</v>
      </c>
      <c r="F43">
        <v>0.188501206</v>
      </c>
      <c r="G43">
        <v>0.13517336499999999</v>
      </c>
      <c r="H43">
        <v>0.148656861</v>
      </c>
      <c r="I43">
        <v>0.12917464000000001</v>
      </c>
      <c r="J43">
        <v>0.16656472899999999</v>
      </c>
      <c r="K43">
        <v>7.6023693000000003E-2</v>
      </c>
      <c r="L43">
        <v>0.10823767500000001</v>
      </c>
      <c r="M43">
        <v>2.2064375000000001E-2</v>
      </c>
      <c r="N43">
        <v>8.0066340000000003E-3</v>
      </c>
      <c r="O43">
        <v>1.6774197000000001E-2</v>
      </c>
      <c r="P43">
        <v>2.3509509000000001E-2</v>
      </c>
      <c r="Q43">
        <v>2.438015E-2</v>
      </c>
      <c r="R43">
        <v>1.8369415E-2</v>
      </c>
      <c r="S43">
        <v>2.2067222000000001E-2</v>
      </c>
      <c r="T43">
        <v>2</v>
      </c>
      <c r="U43">
        <v>6</v>
      </c>
      <c r="V43">
        <v>2</v>
      </c>
      <c r="W43">
        <v>2</v>
      </c>
      <c r="X43">
        <v>3</v>
      </c>
      <c r="Y43">
        <f t="shared" si="16"/>
        <v>2</v>
      </c>
      <c r="Z43" t="str">
        <f t="shared" si="17"/>
        <v>B</v>
      </c>
      <c r="AA43" t="str">
        <f t="shared" si="18"/>
        <v>B</v>
      </c>
      <c r="AB43" t="str">
        <f t="shared" si="19"/>
        <v>B</v>
      </c>
      <c r="AC43" t="str">
        <f t="shared" si="20"/>
        <v>B</v>
      </c>
      <c r="AD43" t="str">
        <f t="shared" si="21"/>
        <v>B</v>
      </c>
      <c r="AE43">
        <f t="shared" si="22"/>
        <v>2</v>
      </c>
      <c r="AF43">
        <f t="shared" si="23"/>
        <v>2</v>
      </c>
      <c r="AG43">
        <f t="shared" si="24"/>
        <v>2</v>
      </c>
      <c r="AH43">
        <f t="shared" si="25"/>
        <v>2</v>
      </c>
      <c r="AI43">
        <f t="shared" si="26"/>
        <v>2</v>
      </c>
      <c r="AJ43">
        <f t="shared" si="27"/>
        <v>2</v>
      </c>
      <c r="AK43">
        <f t="shared" si="28"/>
        <v>5</v>
      </c>
      <c r="AL43" s="13">
        <f t="shared" si="29"/>
        <v>1</v>
      </c>
      <c r="AM43">
        <v>2</v>
      </c>
    </row>
    <row r="44" spans="1:39" x14ac:dyDescent="0.25">
      <c r="A44">
        <v>83</v>
      </c>
      <c r="B44" s="2" t="s">
        <v>148</v>
      </c>
      <c r="C44" t="s">
        <v>226</v>
      </c>
      <c r="D44" s="6" t="str">
        <f t="shared" si="15"/>
        <v>C2</v>
      </c>
      <c r="E44">
        <v>-0.38624199599999998</v>
      </c>
      <c r="F44">
        <v>0.16309918000000001</v>
      </c>
      <c r="G44">
        <v>0.144753137</v>
      </c>
      <c r="H44">
        <v>0.17503059600000001</v>
      </c>
      <c r="I44">
        <v>0.14230156999999999</v>
      </c>
      <c r="J44">
        <v>0.15788959599999999</v>
      </c>
      <c r="K44">
        <v>8.6500383E-2</v>
      </c>
      <c r="L44">
        <v>0.101011593</v>
      </c>
      <c r="M44">
        <v>2.0476356000000001E-2</v>
      </c>
      <c r="N44">
        <v>9.0528750000000002E-3</v>
      </c>
      <c r="O44">
        <v>1.7711403000000001E-2</v>
      </c>
      <c r="P44">
        <v>2.927631E-2</v>
      </c>
      <c r="Q44">
        <v>2.6719384999999998E-2</v>
      </c>
      <c r="R44">
        <v>1.9555947000000001E-2</v>
      </c>
      <c r="S44">
        <v>2.1864036999999999E-2</v>
      </c>
      <c r="T44">
        <v>2</v>
      </c>
      <c r="U44">
        <v>6</v>
      </c>
      <c r="V44">
        <v>2</v>
      </c>
      <c r="W44">
        <v>2</v>
      </c>
      <c r="X44">
        <v>3</v>
      </c>
      <c r="Y44">
        <f t="shared" si="16"/>
        <v>2</v>
      </c>
      <c r="Z44" t="str">
        <f t="shared" si="17"/>
        <v>B</v>
      </c>
      <c r="AA44" t="str">
        <f t="shared" si="18"/>
        <v>B</v>
      </c>
      <c r="AB44" t="str">
        <f t="shared" si="19"/>
        <v>B</v>
      </c>
      <c r="AC44" t="str">
        <f t="shared" si="20"/>
        <v>B</v>
      </c>
      <c r="AD44" t="str">
        <f t="shared" si="21"/>
        <v>B</v>
      </c>
      <c r="AE44">
        <f t="shared" si="22"/>
        <v>2</v>
      </c>
      <c r="AF44">
        <f t="shared" si="23"/>
        <v>2</v>
      </c>
      <c r="AG44">
        <f t="shared" si="24"/>
        <v>2</v>
      </c>
      <c r="AH44">
        <f t="shared" si="25"/>
        <v>2</v>
      </c>
      <c r="AI44">
        <f t="shared" si="26"/>
        <v>2</v>
      </c>
      <c r="AJ44">
        <f t="shared" si="27"/>
        <v>2</v>
      </c>
      <c r="AK44">
        <f t="shared" si="28"/>
        <v>5</v>
      </c>
      <c r="AL44" s="13">
        <f t="shared" si="29"/>
        <v>1</v>
      </c>
      <c r="AM44">
        <v>2</v>
      </c>
    </row>
    <row r="45" spans="1:39" x14ac:dyDescent="0.25">
      <c r="A45">
        <v>85</v>
      </c>
      <c r="B45" s="2" t="s">
        <v>150</v>
      </c>
      <c r="C45" t="s">
        <v>232</v>
      </c>
      <c r="D45" s="6" t="str">
        <f t="shared" si="15"/>
        <v>C2</v>
      </c>
      <c r="E45">
        <v>-0.33778910600000001</v>
      </c>
      <c r="F45">
        <v>0.19227470099999999</v>
      </c>
      <c r="G45">
        <v>0.13701258899999999</v>
      </c>
      <c r="H45">
        <v>0.15924010699999999</v>
      </c>
      <c r="I45">
        <v>0.12719513099999999</v>
      </c>
      <c r="J45">
        <v>0.15912949800000001</v>
      </c>
      <c r="K45">
        <v>7.7231965E-2</v>
      </c>
      <c r="L45">
        <v>0.113488954</v>
      </c>
      <c r="M45">
        <v>2.4197357999999999E-2</v>
      </c>
      <c r="N45">
        <v>7.8558010000000008E-3</v>
      </c>
      <c r="O45">
        <v>1.8955205999999999E-2</v>
      </c>
      <c r="P45">
        <v>2.7163248000000001E-2</v>
      </c>
      <c r="Q45">
        <v>2.6562901E-2</v>
      </c>
      <c r="R45">
        <v>1.8844973000000001E-2</v>
      </c>
      <c r="S45">
        <v>2.5194096999999999E-2</v>
      </c>
      <c r="T45">
        <v>2</v>
      </c>
      <c r="U45">
        <v>6</v>
      </c>
      <c r="V45">
        <v>2</v>
      </c>
      <c r="W45">
        <v>2</v>
      </c>
      <c r="X45">
        <v>3</v>
      </c>
      <c r="Y45">
        <f t="shared" si="16"/>
        <v>2</v>
      </c>
      <c r="Z45" t="str">
        <f t="shared" si="17"/>
        <v>B</v>
      </c>
      <c r="AA45" t="str">
        <f t="shared" si="18"/>
        <v>B</v>
      </c>
      <c r="AB45" t="str">
        <f t="shared" si="19"/>
        <v>B</v>
      </c>
      <c r="AC45" t="str">
        <f t="shared" si="20"/>
        <v>B</v>
      </c>
      <c r="AD45" t="str">
        <f t="shared" si="21"/>
        <v>B</v>
      </c>
      <c r="AE45">
        <f t="shared" si="22"/>
        <v>2</v>
      </c>
      <c r="AF45">
        <f t="shared" si="23"/>
        <v>2</v>
      </c>
      <c r="AG45">
        <f t="shared" si="24"/>
        <v>2</v>
      </c>
      <c r="AH45">
        <f t="shared" si="25"/>
        <v>2</v>
      </c>
      <c r="AI45">
        <f t="shared" si="26"/>
        <v>2</v>
      </c>
      <c r="AJ45">
        <f t="shared" si="27"/>
        <v>2</v>
      </c>
      <c r="AK45">
        <f t="shared" si="28"/>
        <v>5</v>
      </c>
      <c r="AL45" s="13">
        <f t="shared" si="29"/>
        <v>1</v>
      </c>
      <c r="AM45">
        <v>2</v>
      </c>
    </row>
    <row r="46" spans="1:39" x14ac:dyDescent="0.25">
      <c r="A46">
        <v>87</v>
      </c>
      <c r="B46" s="2" t="s">
        <v>152</v>
      </c>
      <c r="C46" t="s">
        <v>225</v>
      </c>
      <c r="D46" s="6" t="str">
        <f t="shared" si="15"/>
        <v>C2</v>
      </c>
      <c r="E46">
        <v>-0.77218576999999999</v>
      </c>
      <c r="F46">
        <v>0.201058717</v>
      </c>
      <c r="G46">
        <v>0.137123247</v>
      </c>
      <c r="H46">
        <v>0.166175767</v>
      </c>
      <c r="I46">
        <v>0.14846216400000001</v>
      </c>
      <c r="J46">
        <v>0.16968571800000001</v>
      </c>
      <c r="K46">
        <v>7.8444788000000001E-2</v>
      </c>
      <c r="L46">
        <v>9.4933689000000002E-2</v>
      </c>
      <c r="M46">
        <v>2.1928244999999999E-2</v>
      </c>
      <c r="N46">
        <v>8.8018899999999997E-3</v>
      </c>
      <c r="O46">
        <v>1.6306838000000001E-2</v>
      </c>
      <c r="P46">
        <v>2.6900635999999999E-2</v>
      </c>
      <c r="Q46">
        <v>2.8089886000000001E-2</v>
      </c>
      <c r="R46">
        <v>1.9390653000000001E-2</v>
      </c>
      <c r="S46">
        <v>2.0933077000000001E-2</v>
      </c>
      <c r="T46">
        <v>2</v>
      </c>
      <c r="U46">
        <v>6</v>
      </c>
      <c r="V46">
        <v>2</v>
      </c>
      <c r="W46">
        <v>2</v>
      </c>
      <c r="X46">
        <v>3</v>
      </c>
      <c r="Y46">
        <f t="shared" si="16"/>
        <v>2</v>
      </c>
      <c r="Z46" t="str">
        <f t="shared" si="17"/>
        <v>B</v>
      </c>
      <c r="AA46" t="str">
        <f t="shared" si="18"/>
        <v>B</v>
      </c>
      <c r="AB46" t="str">
        <f t="shared" si="19"/>
        <v>B</v>
      </c>
      <c r="AC46" t="str">
        <f t="shared" si="20"/>
        <v>B</v>
      </c>
      <c r="AD46" t="str">
        <f t="shared" si="21"/>
        <v>B</v>
      </c>
      <c r="AE46">
        <f t="shared" si="22"/>
        <v>2</v>
      </c>
      <c r="AF46">
        <f t="shared" si="23"/>
        <v>2</v>
      </c>
      <c r="AG46">
        <f t="shared" si="24"/>
        <v>2</v>
      </c>
      <c r="AH46">
        <f t="shared" si="25"/>
        <v>2</v>
      </c>
      <c r="AI46">
        <f t="shared" si="26"/>
        <v>2</v>
      </c>
      <c r="AJ46">
        <f t="shared" si="27"/>
        <v>2</v>
      </c>
      <c r="AK46">
        <f t="shared" si="28"/>
        <v>5</v>
      </c>
      <c r="AL46" s="13">
        <f t="shared" si="29"/>
        <v>1</v>
      </c>
      <c r="AM46">
        <v>2</v>
      </c>
    </row>
    <row r="47" spans="1:39" x14ac:dyDescent="0.25">
      <c r="A47">
        <v>89</v>
      </c>
      <c r="B47" s="2" t="s">
        <v>154</v>
      </c>
      <c r="C47" t="s">
        <v>225</v>
      </c>
      <c r="D47" s="6" t="str">
        <f t="shared" si="15"/>
        <v>C2</v>
      </c>
      <c r="E47">
        <v>-0.68296243599999995</v>
      </c>
      <c r="F47">
        <v>0.215829522</v>
      </c>
      <c r="G47">
        <v>0.12766166400000001</v>
      </c>
      <c r="H47">
        <v>0.15170246200000001</v>
      </c>
      <c r="I47">
        <v>0.15247715100000001</v>
      </c>
      <c r="J47">
        <v>0.17340056400000001</v>
      </c>
      <c r="K47">
        <v>7.7565910000000002E-2</v>
      </c>
      <c r="L47">
        <v>9.7626888999999994E-2</v>
      </c>
      <c r="M47">
        <v>1.9898233000000001E-2</v>
      </c>
      <c r="N47">
        <v>8.2056579999999994E-3</v>
      </c>
      <c r="O47">
        <v>1.7009901000000001E-2</v>
      </c>
      <c r="P47">
        <v>2.7894608000000001E-2</v>
      </c>
      <c r="Q47">
        <v>2.7810952E-2</v>
      </c>
      <c r="R47">
        <v>2.0742488E-2</v>
      </c>
      <c r="S47">
        <v>2.1180368000000001E-2</v>
      </c>
      <c r="T47">
        <v>2</v>
      </c>
      <c r="U47">
        <v>6</v>
      </c>
      <c r="V47">
        <v>2</v>
      </c>
      <c r="W47">
        <v>2</v>
      </c>
      <c r="X47">
        <v>3</v>
      </c>
      <c r="Y47">
        <f t="shared" si="16"/>
        <v>2</v>
      </c>
      <c r="Z47" t="str">
        <f t="shared" si="17"/>
        <v>B</v>
      </c>
      <c r="AA47" t="str">
        <f t="shared" si="18"/>
        <v>B</v>
      </c>
      <c r="AB47" t="str">
        <f t="shared" si="19"/>
        <v>B</v>
      </c>
      <c r="AC47" t="str">
        <f t="shared" si="20"/>
        <v>B</v>
      </c>
      <c r="AD47" t="str">
        <f t="shared" si="21"/>
        <v>B</v>
      </c>
      <c r="AE47">
        <f t="shared" si="22"/>
        <v>2</v>
      </c>
      <c r="AF47">
        <f t="shared" si="23"/>
        <v>2</v>
      </c>
      <c r="AG47">
        <f t="shared" si="24"/>
        <v>2</v>
      </c>
      <c r="AH47">
        <f t="shared" si="25"/>
        <v>2</v>
      </c>
      <c r="AI47">
        <f t="shared" si="26"/>
        <v>2</v>
      </c>
      <c r="AJ47">
        <f t="shared" si="27"/>
        <v>2</v>
      </c>
      <c r="AK47">
        <f t="shared" si="28"/>
        <v>5</v>
      </c>
      <c r="AL47" s="13">
        <f t="shared" si="29"/>
        <v>1</v>
      </c>
      <c r="AM47">
        <v>2</v>
      </c>
    </row>
    <row r="48" spans="1:39" x14ac:dyDescent="0.25">
      <c r="A48">
        <v>90</v>
      </c>
      <c r="B48" s="2" t="s">
        <v>155</v>
      </c>
      <c r="C48" t="s">
        <v>226</v>
      </c>
      <c r="D48" s="6" t="str">
        <f t="shared" si="15"/>
        <v>C2</v>
      </c>
      <c r="E48">
        <v>-0.22862566600000001</v>
      </c>
      <c r="F48">
        <v>0.21788897199999999</v>
      </c>
      <c r="G48">
        <v>0.133423915</v>
      </c>
      <c r="H48">
        <v>0.16833667499999999</v>
      </c>
      <c r="I48">
        <v>0.182604981</v>
      </c>
      <c r="J48">
        <v>0.14926466799999999</v>
      </c>
      <c r="K48">
        <v>7.8220429999999994E-2</v>
      </c>
      <c r="L48">
        <v>0.10740235300000001</v>
      </c>
      <c r="M48">
        <v>3.6360972999999998E-2</v>
      </c>
      <c r="N48">
        <v>1.7424372E-2</v>
      </c>
      <c r="O48">
        <v>1.0758909000000001E-2</v>
      </c>
      <c r="P48">
        <v>3.2678332999999997E-2</v>
      </c>
      <c r="Q48">
        <v>2.8985324E-2</v>
      </c>
      <c r="R48">
        <v>2.0992403999999999E-2</v>
      </c>
      <c r="S48">
        <v>2.4924145000000002E-2</v>
      </c>
      <c r="T48">
        <v>2</v>
      </c>
      <c r="U48">
        <v>6</v>
      </c>
      <c r="V48">
        <v>2</v>
      </c>
      <c r="W48">
        <v>2</v>
      </c>
      <c r="X48">
        <v>3</v>
      </c>
      <c r="Y48">
        <f t="shared" si="16"/>
        <v>2</v>
      </c>
      <c r="Z48" t="str">
        <f t="shared" si="17"/>
        <v>B</v>
      </c>
      <c r="AA48" t="str">
        <f t="shared" si="18"/>
        <v>B</v>
      </c>
      <c r="AB48" t="str">
        <f t="shared" si="19"/>
        <v>B</v>
      </c>
      <c r="AC48" t="str">
        <f t="shared" si="20"/>
        <v>B</v>
      </c>
      <c r="AD48" t="str">
        <f t="shared" si="21"/>
        <v>B</v>
      </c>
      <c r="AE48">
        <f t="shared" si="22"/>
        <v>2</v>
      </c>
      <c r="AF48">
        <f t="shared" si="23"/>
        <v>2</v>
      </c>
      <c r="AG48">
        <f t="shared" si="24"/>
        <v>2</v>
      </c>
      <c r="AH48">
        <f t="shared" si="25"/>
        <v>2</v>
      </c>
      <c r="AI48">
        <f t="shared" si="26"/>
        <v>2</v>
      </c>
      <c r="AJ48">
        <f t="shared" si="27"/>
        <v>2</v>
      </c>
      <c r="AK48">
        <f t="shared" si="28"/>
        <v>5</v>
      </c>
      <c r="AL48" s="13">
        <f t="shared" si="29"/>
        <v>1</v>
      </c>
      <c r="AM48">
        <v>2</v>
      </c>
    </row>
    <row r="49" spans="1:39" x14ac:dyDescent="0.25">
      <c r="A49">
        <v>93</v>
      </c>
      <c r="B49" s="2" t="s">
        <v>158</v>
      </c>
      <c r="C49" t="s">
        <v>230</v>
      </c>
      <c r="D49" s="6" t="str">
        <f t="shared" si="15"/>
        <v>C2</v>
      </c>
      <c r="E49">
        <v>-0.52254230099999999</v>
      </c>
      <c r="F49">
        <v>0.19796275399999999</v>
      </c>
      <c r="G49">
        <v>0.13315426999999999</v>
      </c>
      <c r="H49">
        <v>0.15087500700000001</v>
      </c>
      <c r="I49">
        <v>0.14268824199999999</v>
      </c>
      <c r="J49">
        <v>0.16127712899999999</v>
      </c>
      <c r="K49">
        <v>7.0542653999999996E-2</v>
      </c>
      <c r="L49">
        <v>0.100983637</v>
      </c>
      <c r="M49">
        <v>2.0778431999999999E-2</v>
      </c>
      <c r="N49">
        <v>7.2378260000000002E-3</v>
      </c>
      <c r="O49">
        <v>1.7415472000000001E-2</v>
      </c>
      <c r="P49">
        <v>2.7286431E-2</v>
      </c>
      <c r="Q49">
        <v>2.7177738E-2</v>
      </c>
      <c r="R49">
        <v>1.9088193E-2</v>
      </c>
      <c r="S49">
        <v>2.0064775E-2</v>
      </c>
      <c r="T49">
        <v>2</v>
      </c>
      <c r="U49">
        <v>6</v>
      </c>
      <c r="V49">
        <v>2</v>
      </c>
      <c r="W49">
        <v>2</v>
      </c>
      <c r="X49">
        <v>3</v>
      </c>
      <c r="Y49">
        <f t="shared" si="16"/>
        <v>2</v>
      </c>
      <c r="Z49" t="str">
        <f t="shared" si="17"/>
        <v>B</v>
      </c>
      <c r="AA49" t="str">
        <f t="shared" si="18"/>
        <v>B</v>
      </c>
      <c r="AB49" t="str">
        <f t="shared" si="19"/>
        <v>B</v>
      </c>
      <c r="AC49" t="str">
        <f t="shared" si="20"/>
        <v>B</v>
      </c>
      <c r="AD49" t="str">
        <f t="shared" si="21"/>
        <v>B</v>
      </c>
      <c r="AE49">
        <f t="shared" si="22"/>
        <v>2</v>
      </c>
      <c r="AF49">
        <f t="shared" si="23"/>
        <v>2</v>
      </c>
      <c r="AG49">
        <f t="shared" si="24"/>
        <v>2</v>
      </c>
      <c r="AH49">
        <f t="shared" si="25"/>
        <v>2</v>
      </c>
      <c r="AI49">
        <f t="shared" si="26"/>
        <v>2</v>
      </c>
      <c r="AJ49">
        <f t="shared" si="27"/>
        <v>2</v>
      </c>
      <c r="AK49">
        <f t="shared" si="28"/>
        <v>5</v>
      </c>
      <c r="AL49" s="13">
        <f t="shared" si="29"/>
        <v>1</v>
      </c>
      <c r="AM49">
        <v>2</v>
      </c>
    </row>
    <row r="50" spans="1:39" x14ac:dyDescent="0.25">
      <c r="A50">
        <v>96</v>
      </c>
      <c r="B50" s="2" t="s">
        <v>161</v>
      </c>
      <c r="C50" t="s">
        <v>228</v>
      </c>
      <c r="D50" s="6" t="str">
        <f t="shared" si="15"/>
        <v>C2</v>
      </c>
      <c r="E50">
        <v>-0.27540178599999998</v>
      </c>
      <c r="F50">
        <v>0.17577272299999999</v>
      </c>
      <c r="G50">
        <v>0.13249538</v>
      </c>
      <c r="H50">
        <v>0.156110727</v>
      </c>
      <c r="I50">
        <v>0.13737832699999999</v>
      </c>
      <c r="J50">
        <v>0.15824802499999999</v>
      </c>
      <c r="K50">
        <v>7.1822434000000004E-2</v>
      </c>
      <c r="L50">
        <v>0.113081258</v>
      </c>
      <c r="M50">
        <v>2.2204226000000001E-2</v>
      </c>
      <c r="N50">
        <v>7.4753759999999997E-3</v>
      </c>
      <c r="O50">
        <v>1.9368201000000002E-2</v>
      </c>
      <c r="P50">
        <v>2.6300456E-2</v>
      </c>
      <c r="Q50">
        <v>2.8070399999999999E-2</v>
      </c>
      <c r="R50">
        <v>1.8016021E-2</v>
      </c>
      <c r="S50">
        <v>2.2713305E-2</v>
      </c>
      <c r="T50">
        <v>2</v>
      </c>
      <c r="U50">
        <v>6</v>
      </c>
      <c r="V50">
        <v>2</v>
      </c>
      <c r="W50">
        <v>2</v>
      </c>
      <c r="X50">
        <v>3</v>
      </c>
      <c r="Y50">
        <f t="shared" si="16"/>
        <v>2</v>
      </c>
      <c r="Z50" t="str">
        <f t="shared" si="17"/>
        <v>B</v>
      </c>
      <c r="AA50" t="str">
        <f t="shared" si="18"/>
        <v>B</v>
      </c>
      <c r="AB50" t="str">
        <f t="shared" si="19"/>
        <v>B</v>
      </c>
      <c r="AC50" t="str">
        <f t="shared" si="20"/>
        <v>B</v>
      </c>
      <c r="AD50" t="str">
        <f t="shared" si="21"/>
        <v>B</v>
      </c>
      <c r="AE50">
        <f t="shared" si="22"/>
        <v>2</v>
      </c>
      <c r="AF50">
        <f t="shared" si="23"/>
        <v>2</v>
      </c>
      <c r="AG50">
        <f t="shared" si="24"/>
        <v>2</v>
      </c>
      <c r="AH50">
        <f t="shared" si="25"/>
        <v>2</v>
      </c>
      <c r="AI50">
        <f t="shared" si="26"/>
        <v>2</v>
      </c>
      <c r="AJ50">
        <f t="shared" si="27"/>
        <v>2</v>
      </c>
      <c r="AK50">
        <f t="shared" si="28"/>
        <v>5</v>
      </c>
      <c r="AL50" s="13">
        <f t="shared" si="29"/>
        <v>1</v>
      </c>
      <c r="AM50">
        <v>2</v>
      </c>
    </row>
    <row r="51" spans="1:39" x14ac:dyDescent="0.25">
      <c r="A51">
        <v>100</v>
      </c>
      <c r="B51" s="2" t="s">
        <v>165</v>
      </c>
      <c r="C51" t="s">
        <v>225</v>
      </c>
      <c r="D51" s="6" t="str">
        <f t="shared" si="15"/>
        <v>C2</v>
      </c>
      <c r="E51">
        <v>-0.35530149300000002</v>
      </c>
      <c r="F51">
        <v>0.19776447</v>
      </c>
      <c r="G51">
        <v>0.13789799799999999</v>
      </c>
      <c r="H51">
        <v>0.16463149999999999</v>
      </c>
      <c r="I51">
        <v>0.13186494300000001</v>
      </c>
      <c r="J51">
        <v>0.180657923</v>
      </c>
      <c r="K51">
        <v>7.7621032000000006E-2</v>
      </c>
      <c r="L51">
        <v>0.109306811</v>
      </c>
      <c r="M51">
        <v>2.2000575000000001E-2</v>
      </c>
      <c r="N51">
        <v>9.3725140000000002E-3</v>
      </c>
      <c r="O51">
        <v>2.1555245000000001E-2</v>
      </c>
      <c r="P51">
        <v>2.8830635E-2</v>
      </c>
      <c r="Q51">
        <v>2.8200559E-2</v>
      </c>
      <c r="R51">
        <v>2.2756424000000001E-2</v>
      </c>
      <c r="S51">
        <v>2.4878506000000002E-2</v>
      </c>
      <c r="T51">
        <v>2</v>
      </c>
      <c r="U51">
        <v>6</v>
      </c>
      <c r="V51">
        <v>2</v>
      </c>
      <c r="W51">
        <v>2</v>
      </c>
      <c r="X51">
        <v>3</v>
      </c>
      <c r="Y51">
        <f t="shared" si="16"/>
        <v>2</v>
      </c>
      <c r="Z51" t="str">
        <f t="shared" si="17"/>
        <v>B</v>
      </c>
      <c r="AA51" t="str">
        <f t="shared" si="18"/>
        <v>B</v>
      </c>
      <c r="AB51" t="str">
        <f t="shared" si="19"/>
        <v>B</v>
      </c>
      <c r="AC51" t="str">
        <f t="shared" si="20"/>
        <v>B</v>
      </c>
      <c r="AD51" t="str">
        <f t="shared" si="21"/>
        <v>B</v>
      </c>
      <c r="AE51">
        <f t="shared" si="22"/>
        <v>2</v>
      </c>
      <c r="AF51">
        <f t="shared" si="23"/>
        <v>2</v>
      </c>
      <c r="AG51">
        <f t="shared" si="24"/>
        <v>2</v>
      </c>
      <c r="AH51">
        <f t="shared" si="25"/>
        <v>2</v>
      </c>
      <c r="AI51">
        <f t="shared" si="26"/>
        <v>2</v>
      </c>
      <c r="AJ51">
        <f t="shared" si="27"/>
        <v>2</v>
      </c>
      <c r="AK51">
        <f t="shared" si="28"/>
        <v>5</v>
      </c>
      <c r="AL51" s="13">
        <f t="shared" si="29"/>
        <v>1</v>
      </c>
      <c r="AM51">
        <v>2</v>
      </c>
    </row>
    <row r="52" spans="1:39" x14ac:dyDescent="0.25">
      <c r="A52">
        <v>101</v>
      </c>
      <c r="B52" s="2" t="s">
        <v>166</v>
      </c>
      <c r="C52" t="s">
        <v>225</v>
      </c>
      <c r="D52" s="6" t="str">
        <f t="shared" si="15"/>
        <v>C2</v>
      </c>
      <c r="E52">
        <v>-0.52803509199999998</v>
      </c>
      <c r="F52">
        <v>0.194254226</v>
      </c>
      <c r="G52">
        <v>0.14188926700000001</v>
      </c>
      <c r="H52">
        <v>0.16862039100000001</v>
      </c>
      <c r="I52">
        <v>0.13728574499999999</v>
      </c>
      <c r="J52">
        <v>0.16478807000000001</v>
      </c>
      <c r="K52">
        <v>7.9623648000000005E-2</v>
      </c>
      <c r="L52">
        <v>0.107872886</v>
      </c>
      <c r="M52">
        <v>2.0979355000000002E-2</v>
      </c>
      <c r="N52">
        <v>8.9873269999999998E-3</v>
      </c>
      <c r="O52">
        <v>1.6178073000000001E-2</v>
      </c>
      <c r="P52">
        <v>2.7068146000000001E-2</v>
      </c>
      <c r="Q52">
        <v>2.7936862999999999E-2</v>
      </c>
      <c r="R52">
        <v>1.9716989000000001E-2</v>
      </c>
      <c r="S52">
        <v>2.4318111E-2</v>
      </c>
      <c r="T52">
        <v>2</v>
      </c>
      <c r="U52">
        <v>6</v>
      </c>
      <c r="V52">
        <v>2</v>
      </c>
      <c r="W52">
        <v>2</v>
      </c>
      <c r="X52">
        <v>3</v>
      </c>
      <c r="Y52">
        <f t="shared" si="16"/>
        <v>2</v>
      </c>
      <c r="Z52" t="str">
        <f t="shared" si="17"/>
        <v>B</v>
      </c>
      <c r="AA52" t="str">
        <f t="shared" si="18"/>
        <v>B</v>
      </c>
      <c r="AB52" t="str">
        <f t="shared" si="19"/>
        <v>B</v>
      </c>
      <c r="AC52" t="str">
        <f t="shared" si="20"/>
        <v>B</v>
      </c>
      <c r="AD52" t="str">
        <f t="shared" si="21"/>
        <v>B</v>
      </c>
      <c r="AE52">
        <f t="shared" si="22"/>
        <v>2</v>
      </c>
      <c r="AF52">
        <f t="shared" si="23"/>
        <v>2</v>
      </c>
      <c r="AG52">
        <f t="shared" si="24"/>
        <v>2</v>
      </c>
      <c r="AH52">
        <f t="shared" si="25"/>
        <v>2</v>
      </c>
      <c r="AI52">
        <f t="shared" si="26"/>
        <v>2</v>
      </c>
      <c r="AJ52">
        <f t="shared" si="27"/>
        <v>2</v>
      </c>
      <c r="AK52">
        <f t="shared" si="28"/>
        <v>5</v>
      </c>
      <c r="AL52" s="13">
        <f t="shared" si="29"/>
        <v>1</v>
      </c>
      <c r="AM52">
        <v>2</v>
      </c>
    </row>
    <row r="53" spans="1:39" x14ac:dyDescent="0.25">
      <c r="A53">
        <v>115</v>
      </c>
      <c r="B53" s="2" t="s">
        <v>180</v>
      </c>
      <c r="C53" t="s">
        <v>226</v>
      </c>
      <c r="D53" s="6" t="str">
        <f t="shared" si="15"/>
        <v>C2</v>
      </c>
      <c r="E53">
        <v>-0.181303452</v>
      </c>
      <c r="F53">
        <v>0.119871054</v>
      </c>
      <c r="G53">
        <v>0.13646926200000001</v>
      </c>
      <c r="H53">
        <v>0.17660752599999999</v>
      </c>
      <c r="I53">
        <v>0.18229668700000001</v>
      </c>
      <c r="J53">
        <v>0.12555087500000001</v>
      </c>
      <c r="K53">
        <v>9.3914679000000001E-2</v>
      </c>
      <c r="L53">
        <v>0.101124775</v>
      </c>
      <c r="M53">
        <v>2.0728839999999998E-2</v>
      </c>
      <c r="N53">
        <v>1.0727087999999999E-2</v>
      </c>
      <c r="O53">
        <v>1.9145496000000001E-2</v>
      </c>
      <c r="P53">
        <v>2.9319364000000001E-2</v>
      </c>
      <c r="Q53">
        <v>3.0721057999999999E-2</v>
      </c>
      <c r="R53">
        <v>2.1133519E-2</v>
      </c>
      <c r="S53">
        <v>2.4467091999999999E-2</v>
      </c>
      <c r="T53">
        <v>2</v>
      </c>
      <c r="U53">
        <v>6</v>
      </c>
      <c r="V53">
        <v>2</v>
      </c>
      <c r="W53">
        <v>2</v>
      </c>
      <c r="X53">
        <v>3</v>
      </c>
      <c r="Y53">
        <f t="shared" si="16"/>
        <v>2</v>
      </c>
      <c r="Z53" t="str">
        <f t="shared" si="17"/>
        <v>B</v>
      </c>
      <c r="AA53" t="str">
        <f t="shared" si="18"/>
        <v>B</v>
      </c>
      <c r="AB53" t="str">
        <f t="shared" si="19"/>
        <v>B</v>
      </c>
      <c r="AC53" t="str">
        <f t="shared" si="20"/>
        <v>B</v>
      </c>
      <c r="AD53" t="str">
        <f t="shared" si="21"/>
        <v>B</v>
      </c>
      <c r="AE53">
        <f t="shared" si="22"/>
        <v>2</v>
      </c>
      <c r="AF53">
        <f t="shared" si="23"/>
        <v>2</v>
      </c>
      <c r="AG53">
        <f t="shared" si="24"/>
        <v>2</v>
      </c>
      <c r="AH53">
        <f t="shared" si="25"/>
        <v>2</v>
      </c>
      <c r="AI53">
        <f t="shared" si="26"/>
        <v>2</v>
      </c>
      <c r="AJ53">
        <f t="shared" si="27"/>
        <v>2</v>
      </c>
      <c r="AK53">
        <f t="shared" si="28"/>
        <v>5</v>
      </c>
      <c r="AL53" s="13">
        <f t="shared" si="29"/>
        <v>1</v>
      </c>
      <c r="AM53">
        <v>2</v>
      </c>
    </row>
    <row r="54" spans="1:39" x14ac:dyDescent="0.25">
      <c r="A54">
        <v>118</v>
      </c>
      <c r="B54" s="2" t="s">
        <v>183</v>
      </c>
      <c r="C54" t="s">
        <v>225</v>
      </c>
      <c r="D54" s="6" t="str">
        <f t="shared" si="15"/>
        <v>C2</v>
      </c>
      <c r="E54">
        <v>-0.35898156199999998</v>
      </c>
      <c r="F54">
        <v>0.20779608399999999</v>
      </c>
      <c r="G54">
        <v>0.136798115</v>
      </c>
      <c r="H54">
        <v>0.16806761100000001</v>
      </c>
      <c r="I54">
        <v>0.15273371699999999</v>
      </c>
      <c r="J54">
        <v>0.16542293</v>
      </c>
      <c r="K54">
        <v>7.7008296000000004E-2</v>
      </c>
      <c r="L54">
        <v>0.100103516</v>
      </c>
      <c r="M54">
        <v>2.0211541E-2</v>
      </c>
      <c r="N54">
        <v>9.351303E-3</v>
      </c>
      <c r="O54">
        <v>1.8008587E-2</v>
      </c>
      <c r="P54">
        <v>2.9430207999999999E-2</v>
      </c>
      <c r="Q54">
        <v>2.6781781000000001E-2</v>
      </c>
      <c r="R54">
        <v>2.020009E-2</v>
      </c>
      <c r="S54">
        <v>2.4035780999999999E-2</v>
      </c>
      <c r="T54">
        <v>2</v>
      </c>
      <c r="U54">
        <v>6</v>
      </c>
      <c r="V54">
        <v>2</v>
      </c>
      <c r="W54">
        <v>2</v>
      </c>
      <c r="X54">
        <v>3</v>
      </c>
      <c r="Y54">
        <f t="shared" si="16"/>
        <v>2</v>
      </c>
      <c r="Z54" t="str">
        <f t="shared" si="17"/>
        <v>B</v>
      </c>
      <c r="AA54" t="str">
        <f t="shared" si="18"/>
        <v>B</v>
      </c>
      <c r="AB54" t="str">
        <f t="shared" si="19"/>
        <v>B</v>
      </c>
      <c r="AC54" t="str">
        <f t="shared" si="20"/>
        <v>B</v>
      </c>
      <c r="AD54" t="str">
        <f t="shared" si="21"/>
        <v>B</v>
      </c>
      <c r="AE54">
        <f t="shared" si="22"/>
        <v>2</v>
      </c>
      <c r="AF54">
        <f t="shared" si="23"/>
        <v>2</v>
      </c>
      <c r="AG54">
        <f t="shared" si="24"/>
        <v>2</v>
      </c>
      <c r="AH54">
        <f t="shared" si="25"/>
        <v>2</v>
      </c>
      <c r="AI54">
        <f t="shared" si="26"/>
        <v>2</v>
      </c>
      <c r="AJ54">
        <f t="shared" si="27"/>
        <v>2</v>
      </c>
      <c r="AK54">
        <f t="shared" si="28"/>
        <v>5</v>
      </c>
      <c r="AL54" s="13">
        <f t="shared" si="29"/>
        <v>1</v>
      </c>
      <c r="AM54">
        <v>2</v>
      </c>
    </row>
    <row r="55" spans="1:39" x14ac:dyDescent="0.25">
      <c r="A55">
        <v>120</v>
      </c>
      <c r="B55" s="2" t="s">
        <v>185</v>
      </c>
      <c r="C55" t="s">
        <v>225</v>
      </c>
      <c r="D55" s="6" t="str">
        <f t="shared" si="15"/>
        <v>C2</v>
      </c>
      <c r="E55">
        <v>-0.35174531599999997</v>
      </c>
      <c r="F55">
        <v>0.18327360500000001</v>
      </c>
      <c r="G55">
        <v>0.13927481899999999</v>
      </c>
      <c r="H55">
        <v>0.17187525400000001</v>
      </c>
      <c r="I55">
        <v>0.15474296400000001</v>
      </c>
      <c r="J55">
        <v>0.15939181499999999</v>
      </c>
      <c r="K55">
        <v>8.0933577000000007E-2</v>
      </c>
      <c r="L55">
        <v>0.103176166</v>
      </c>
      <c r="M55">
        <v>2.1532935999999999E-2</v>
      </c>
      <c r="N55">
        <v>8.7971190000000008E-3</v>
      </c>
      <c r="O55">
        <v>1.7093651000000001E-2</v>
      </c>
      <c r="P55">
        <v>2.6352846999999999E-2</v>
      </c>
      <c r="Q55">
        <v>2.5804336000000001E-2</v>
      </c>
      <c r="R55">
        <v>2.1197774999999999E-2</v>
      </c>
      <c r="S55">
        <v>2.3229269E-2</v>
      </c>
      <c r="T55">
        <v>2</v>
      </c>
      <c r="U55">
        <v>6</v>
      </c>
      <c r="V55">
        <v>2</v>
      </c>
      <c r="W55">
        <v>2</v>
      </c>
      <c r="X55">
        <v>3</v>
      </c>
      <c r="Y55">
        <f t="shared" si="16"/>
        <v>2</v>
      </c>
      <c r="Z55" t="str">
        <f t="shared" si="17"/>
        <v>B</v>
      </c>
      <c r="AA55" t="str">
        <f t="shared" si="18"/>
        <v>B</v>
      </c>
      <c r="AB55" t="str">
        <f t="shared" si="19"/>
        <v>B</v>
      </c>
      <c r="AC55" t="str">
        <f t="shared" si="20"/>
        <v>B</v>
      </c>
      <c r="AD55" t="str">
        <f t="shared" si="21"/>
        <v>B</v>
      </c>
      <c r="AE55">
        <f t="shared" si="22"/>
        <v>2</v>
      </c>
      <c r="AF55">
        <f t="shared" si="23"/>
        <v>2</v>
      </c>
      <c r="AG55">
        <f t="shared" si="24"/>
        <v>2</v>
      </c>
      <c r="AH55">
        <f t="shared" si="25"/>
        <v>2</v>
      </c>
      <c r="AI55">
        <f t="shared" si="26"/>
        <v>2</v>
      </c>
      <c r="AJ55">
        <f t="shared" si="27"/>
        <v>2</v>
      </c>
      <c r="AK55">
        <f t="shared" si="28"/>
        <v>5</v>
      </c>
      <c r="AL55" s="13">
        <f t="shared" si="29"/>
        <v>1</v>
      </c>
      <c r="AM55">
        <v>2</v>
      </c>
    </row>
    <row r="56" spans="1:39" x14ac:dyDescent="0.25">
      <c r="A56">
        <v>123</v>
      </c>
      <c r="B56" s="2" t="s">
        <v>188</v>
      </c>
      <c r="C56" t="s">
        <v>226</v>
      </c>
      <c r="D56" s="6" t="str">
        <f t="shared" si="15"/>
        <v>C2</v>
      </c>
      <c r="E56">
        <v>-0.616206947</v>
      </c>
      <c r="F56">
        <v>0.19072181899999999</v>
      </c>
      <c r="G56">
        <v>0.122516443</v>
      </c>
      <c r="H56">
        <v>0.13766189400000001</v>
      </c>
      <c r="I56">
        <v>0.15282527900000001</v>
      </c>
      <c r="J56">
        <v>0.17042478999999999</v>
      </c>
      <c r="K56">
        <v>7.8126860000000006E-2</v>
      </c>
      <c r="L56">
        <v>0.124201717</v>
      </c>
      <c r="M56">
        <v>2.6533668999999999E-2</v>
      </c>
      <c r="N56">
        <v>1.1176515999999999E-2</v>
      </c>
      <c r="O56">
        <v>2.0457528999999999E-2</v>
      </c>
      <c r="P56">
        <v>2.9596311E-2</v>
      </c>
      <c r="Q56">
        <v>3.1174818999999999E-2</v>
      </c>
      <c r="R56">
        <v>2.6647477999999999E-2</v>
      </c>
      <c r="S56">
        <v>2.2019332999999999E-2</v>
      </c>
      <c r="T56">
        <v>2</v>
      </c>
      <c r="U56">
        <v>6</v>
      </c>
      <c r="V56">
        <v>2</v>
      </c>
      <c r="W56">
        <v>2</v>
      </c>
      <c r="X56">
        <v>3</v>
      </c>
      <c r="Y56">
        <f t="shared" si="16"/>
        <v>2</v>
      </c>
      <c r="Z56" t="str">
        <f t="shared" si="17"/>
        <v>B</v>
      </c>
      <c r="AA56" t="str">
        <f t="shared" si="18"/>
        <v>B</v>
      </c>
      <c r="AB56" t="str">
        <f t="shared" si="19"/>
        <v>B</v>
      </c>
      <c r="AC56" t="str">
        <f t="shared" si="20"/>
        <v>B</v>
      </c>
      <c r="AD56" t="str">
        <f t="shared" si="21"/>
        <v>B</v>
      </c>
      <c r="AE56">
        <f t="shared" si="22"/>
        <v>2</v>
      </c>
      <c r="AF56">
        <f t="shared" si="23"/>
        <v>2</v>
      </c>
      <c r="AG56">
        <f t="shared" si="24"/>
        <v>2</v>
      </c>
      <c r="AH56">
        <f t="shared" si="25"/>
        <v>2</v>
      </c>
      <c r="AI56">
        <f t="shared" si="26"/>
        <v>2</v>
      </c>
      <c r="AJ56">
        <f t="shared" si="27"/>
        <v>2</v>
      </c>
      <c r="AK56">
        <f t="shared" si="28"/>
        <v>5</v>
      </c>
      <c r="AL56" s="13">
        <f t="shared" si="29"/>
        <v>1</v>
      </c>
      <c r="AM56">
        <v>2</v>
      </c>
    </row>
    <row r="57" spans="1:39" x14ac:dyDescent="0.25">
      <c r="A57">
        <v>126</v>
      </c>
      <c r="B57" s="2" t="s">
        <v>191</v>
      </c>
      <c r="C57" t="s">
        <v>228</v>
      </c>
      <c r="D57" s="6" t="str">
        <f t="shared" si="15"/>
        <v>C2</v>
      </c>
      <c r="E57">
        <v>-0.55276059799999999</v>
      </c>
      <c r="F57">
        <v>0.18709938200000001</v>
      </c>
      <c r="G57">
        <v>0.13328511700000001</v>
      </c>
      <c r="H57">
        <v>0.153547762</v>
      </c>
      <c r="I57">
        <v>0.131518318</v>
      </c>
      <c r="J57">
        <v>0.16053711100000001</v>
      </c>
      <c r="K57">
        <v>7.4701223999999997E-2</v>
      </c>
      <c r="L57">
        <v>0.10490187400000001</v>
      </c>
      <c r="M57">
        <v>2.1618179000000001E-2</v>
      </c>
      <c r="N57">
        <v>8.1063590000000005E-3</v>
      </c>
      <c r="O57">
        <v>1.7837256999999999E-2</v>
      </c>
      <c r="P57">
        <v>2.5021324000000001E-2</v>
      </c>
      <c r="Q57">
        <v>2.6832687000000001E-2</v>
      </c>
      <c r="R57">
        <v>1.9076959000000001E-2</v>
      </c>
      <c r="S57">
        <v>2.3091978999999999E-2</v>
      </c>
      <c r="T57">
        <v>2</v>
      </c>
      <c r="U57">
        <v>6</v>
      </c>
      <c r="V57">
        <v>2</v>
      </c>
      <c r="W57">
        <v>2</v>
      </c>
      <c r="X57">
        <v>3</v>
      </c>
      <c r="Y57">
        <f t="shared" si="16"/>
        <v>2</v>
      </c>
      <c r="Z57" t="str">
        <f t="shared" si="17"/>
        <v>B</v>
      </c>
      <c r="AA57" t="str">
        <f t="shared" si="18"/>
        <v>B</v>
      </c>
      <c r="AB57" t="str">
        <f t="shared" si="19"/>
        <v>B</v>
      </c>
      <c r="AC57" t="str">
        <f t="shared" si="20"/>
        <v>B</v>
      </c>
      <c r="AD57" t="str">
        <f t="shared" si="21"/>
        <v>B</v>
      </c>
      <c r="AE57">
        <f t="shared" si="22"/>
        <v>2</v>
      </c>
      <c r="AF57">
        <f t="shared" si="23"/>
        <v>2</v>
      </c>
      <c r="AG57">
        <f t="shared" si="24"/>
        <v>2</v>
      </c>
      <c r="AH57">
        <f t="shared" si="25"/>
        <v>2</v>
      </c>
      <c r="AI57">
        <f t="shared" si="26"/>
        <v>2</v>
      </c>
      <c r="AJ57">
        <f t="shared" si="27"/>
        <v>2</v>
      </c>
      <c r="AK57">
        <f t="shared" si="28"/>
        <v>5</v>
      </c>
      <c r="AL57" s="13">
        <f t="shared" si="29"/>
        <v>1</v>
      </c>
      <c r="AM57">
        <v>2</v>
      </c>
    </row>
    <row r="58" spans="1:39" x14ac:dyDescent="0.25">
      <c r="A58">
        <v>129</v>
      </c>
      <c r="B58" s="2" t="s">
        <v>194</v>
      </c>
      <c r="C58" t="s">
        <v>230</v>
      </c>
      <c r="D58" s="6" t="str">
        <f t="shared" si="15"/>
        <v>C2</v>
      </c>
      <c r="E58">
        <v>-0.97995926700000002</v>
      </c>
      <c r="F58">
        <v>0.19243812699999999</v>
      </c>
      <c r="G58">
        <v>0.13293286400000001</v>
      </c>
      <c r="H58">
        <v>0.15415715999999999</v>
      </c>
      <c r="I58">
        <v>0.122559744</v>
      </c>
      <c r="J58">
        <v>0.16505795600000001</v>
      </c>
      <c r="K58">
        <v>7.2534717999999998E-2</v>
      </c>
      <c r="L58">
        <v>0.10281114500000001</v>
      </c>
      <c r="M58">
        <v>2.1621095999999999E-2</v>
      </c>
      <c r="N58">
        <v>7.4381439999999998E-3</v>
      </c>
      <c r="O58">
        <v>1.8673023E-2</v>
      </c>
      <c r="P58">
        <v>2.5725478999999999E-2</v>
      </c>
      <c r="Q58">
        <v>2.5627951999999999E-2</v>
      </c>
      <c r="R58">
        <v>1.9004097000000001E-2</v>
      </c>
      <c r="S58">
        <v>2.0790250999999999E-2</v>
      </c>
      <c r="T58">
        <v>2</v>
      </c>
      <c r="U58">
        <v>6</v>
      </c>
      <c r="V58">
        <v>2</v>
      </c>
      <c r="W58">
        <v>2</v>
      </c>
      <c r="X58">
        <v>3</v>
      </c>
      <c r="Y58">
        <f t="shared" si="16"/>
        <v>2</v>
      </c>
      <c r="Z58" t="str">
        <f t="shared" si="17"/>
        <v>B</v>
      </c>
      <c r="AA58" t="str">
        <f t="shared" si="18"/>
        <v>B</v>
      </c>
      <c r="AB58" t="str">
        <f t="shared" si="19"/>
        <v>B</v>
      </c>
      <c r="AC58" t="str">
        <f t="shared" si="20"/>
        <v>B</v>
      </c>
      <c r="AD58" t="str">
        <f t="shared" si="21"/>
        <v>B</v>
      </c>
      <c r="AE58">
        <f t="shared" si="22"/>
        <v>2</v>
      </c>
      <c r="AF58">
        <f t="shared" si="23"/>
        <v>2</v>
      </c>
      <c r="AG58">
        <f t="shared" si="24"/>
        <v>2</v>
      </c>
      <c r="AH58">
        <f t="shared" si="25"/>
        <v>2</v>
      </c>
      <c r="AI58">
        <f t="shared" si="26"/>
        <v>2</v>
      </c>
      <c r="AJ58">
        <f t="shared" si="27"/>
        <v>2</v>
      </c>
      <c r="AK58">
        <f t="shared" si="28"/>
        <v>5</v>
      </c>
      <c r="AL58" s="13">
        <f t="shared" si="29"/>
        <v>1</v>
      </c>
      <c r="AM58">
        <v>2</v>
      </c>
    </row>
    <row r="59" spans="1:39" x14ac:dyDescent="0.25">
      <c r="A59">
        <v>134</v>
      </c>
      <c r="B59" s="2" t="s">
        <v>199</v>
      </c>
      <c r="C59" t="s">
        <v>226</v>
      </c>
      <c r="D59" s="6" t="str">
        <f t="shared" si="15"/>
        <v>C2</v>
      </c>
      <c r="E59">
        <v>-0.73647396700000001</v>
      </c>
      <c r="F59">
        <v>0.195708151</v>
      </c>
      <c r="G59">
        <v>0.13693195499999999</v>
      </c>
      <c r="H59">
        <v>0.164396124</v>
      </c>
      <c r="I59">
        <v>0.14578739099999999</v>
      </c>
      <c r="J59">
        <v>0.175697723</v>
      </c>
      <c r="K59">
        <v>7.9492110000000005E-2</v>
      </c>
      <c r="L59">
        <v>9.5994345999999994E-2</v>
      </c>
      <c r="M59">
        <v>2.0270303999999999E-2</v>
      </c>
      <c r="N59">
        <v>7.60906E-3</v>
      </c>
      <c r="O59">
        <v>1.6245102000000001E-2</v>
      </c>
      <c r="P59">
        <v>2.8932294000000001E-2</v>
      </c>
      <c r="Q59">
        <v>2.9058865E-2</v>
      </c>
      <c r="R59">
        <v>2.0714788000000001E-2</v>
      </c>
      <c r="S59">
        <v>2.3791911999999998E-2</v>
      </c>
      <c r="T59">
        <v>2</v>
      </c>
      <c r="U59">
        <v>6</v>
      </c>
      <c r="V59">
        <v>2</v>
      </c>
      <c r="W59">
        <v>2</v>
      </c>
      <c r="X59">
        <v>3</v>
      </c>
      <c r="Y59">
        <f t="shared" si="16"/>
        <v>2</v>
      </c>
      <c r="Z59" t="str">
        <f t="shared" si="17"/>
        <v>B</v>
      </c>
      <c r="AA59" t="str">
        <f t="shared" si="18"/>
        <v>B</v>
      </c>
      <c r="AB59" t="str">
        <f t="shared" si="19"/>
        <v>B</v>
      </c>
      <c r="AC59" t="str">
        <f t="shared" si="20"/>
        <v>B</v>
      </c>
      <c r="AD59" t="str">
        <f t="shared" si="21"/>
        <v>B</v>
      </c>
      <c r="AE59">
        <f t="shared" si="22"/>
        <v>2</v>
      </c>
      <c r="AF59">
        <f t="shared" si="23"/>
        <v>2</v>
      </c>
      <c r="AG59">
        <f t="shared" si="24"/>
        <v>2</v>
      </c>
      <c r="AH59">
        <f t="shared" si="25"/>
        <v>2</v>
      </c>
      <c r="AI59">
        <f t="shared" si="26"/>
        <v>2</v>
      </c>
      <c r="AJ59">
        <f t="shared" si="27"/>
        <v>2</v>
      </c>
      <c r="AK59">
        <f t="shared" si="28"/>
        <v>5</v>
      </c>
      <c r="AL59" s="13">
        <f t="shared" si="29"/>
        <v>1</v>
      </c>
      <c r="AM59">
        <v>2</v>
      </c>
    </row>
    <row r="60" spans="1:39" x14ac:dyDescent="0.25">
      <c r="A60">
        <v>136</v>
      </c>
      <c r="B60" s="2" t="s">
        <v>201</v>
      </c>
      <c r="C60" t="s">
        <v>225</v>
      </c>
      <c r="D60" s="6" t="str">
        <f t="shared" si="15"/>
        <v>C2</v>
      </c>
      <c r="E60">
        <v>-0.300097049</v>
      </c>
      <c r="F60">
        <v>0.184793863</v>
      </c>
      <c r="G60">
        <v>0.13907394300000001</v>
      </c>
      <c r="H60">
        <v>0.16751822899999999</v>
      </c>
      <c r="I60">
        <v>0.14085388300000001</v>
      </c>
      <c r="J60">
        <v>0.16146897499999999</v>
      </c>
      <c r="K60">
        <v>7.8385603999999998E-2</v>
      </c>
      <c r="L60">
        <v>0.107100606</v>
      </c>
      <c r="M60">
        <v>2.0395251E-2</v>
      </c>
      <c r="N60">
        <v>9.0255950000000008E-3</v>
      </c>
      <c r="O60">
        <v>1.7897461999999999E-2</v>
      </c>
      <c r="P60">
        <v>2.8409976E-2</v>
      </c>
      <c r="Q60">
        <v>2.7365305999999999E-2</v>
      </c>
      <c r="R60">
        <v>1.9750403999999999E-2</v>
      </c>
      <c r="S60">
        <v>2.5218556999999999E-2</v>
      </c>
      <c r="T60">
        <v>2</v>
      </c>
      <c r="U60">
        <v>6</v>
      </c>
      <c r="V60">
        <v>2</v>
      </c>
      <c r="W60">
        <v>2</v>
      </c>
      <c r="X60">
        <v>3</v>
      </c>
      <c r="Y60">
        <f t="shared" si="16"/>
        <v>2</v>
      </c>
      <c r="Z60" t="str">
        <f t="shared" si="17"/>
        <v>B</v>
      </c>
      <c r="AA60" t="str">
        <f t="shared" si="18"/>
        <v>B</v>
      </c>
      <c r="AB60" t="str">
        <f t="shared" si="19"/>
        <v>B</v>
      </c>
      <c r="AC60" t="str">
        <f t="shared" si="20"/>
        <v>B</v>
      </c>
      <c r="AD60" t="str">
        <f t="shared" si="21"/>
        <v>B</v>
      </c>
      <c r="AE60">
        <f t="shared" si="22"/>
        <v>2</v>
      </c>
      <c r="AF60">
        <f t="shared" si="23"/>
        <v>2</v>
      </c>
      <c r="AG60">
        <f t="shared" si="24"/>
        <v>2</v>
      </c>
      <c r="AH60">
        <f t="shared" si="25"/>
        <v>2</v>
      </c>
      <c r="AI60">
        <f t="shared" si="26"/>
        <v>2</v>
      </c>
      <c r="AJ60">
        <f t="shared" si="27"/>
        <v>2</v>
      </c>
      <c r="AK60">
        <f t="shared" si="28"/>
        <v>5</v>
      </c>
      <c r="AL60" s="13">
        <f t="shared" si="29"/>
        <v>1</v>
      </c>
      <c r="AM60">
        <v>2</v>
      </c>
    </row>
    <row r="61" spans="1:39" x14ac:dyDescent="0.25">
      <c r="A61">
        <v>137</v>
      </c>
      <c r="B61" s="2" t="s">
        <v>202</v>
      </c>
      <c r="C61" t="s">
        <v>17</v>
      </c>
      <c r="D61" s="6" t="str">
        <f t="shared" si="15"/>
        <v>C2</v>
      </c>
      <c r="E61">
        <v>-0.19933388099999999</v>
      </c>
      <c r="F61">
        <v>0.19391836600000001</v>
      </c>
      <c r="G61">
        <v>0.141165759</v>
      </c>
      <c r="H61">
        <v>0.17114098999999999</v>
      </c>
      <c r="I61">
        <v>0.151239598</v>
      </c>
      <c r="J61">
        <v>0.163851474</v>
      </c>
      <c r="K61">
        <v>8.1131455000000005E-2</v>
      </c>
      <c r="L61">
        <v>0.11086636699999999</v>
      </c>
      <c r="M61">
        <v>2.0572548E-2</v>
      </c>
      <c r="N61">
        <v>8.4213670000000008E-3</v>
      </c>
      <c r="O61">
        <v>1.9999800000000002E-2</v>
      </c>
      <c r="P61">
        <v>3.0091781000000001E-2</v>
      </c>
      <c r="Q61">
        <v>2.8924879000000001E-2</v>
      </c>
      <c r="R61">
        <v>2.2426563E-2</v>
      </c>
      <c r="S61">
        <v>2.4232690000000001E-2</v>
      </c>
      <c r="T61">
        <v>2</v>
      </c>
      <c r="U61">
        <v>6</v>
      </c>
      <c r="V61">
        <v>2</v>
      </c>
      <c r="W61">
        <v>2</v>
      </c>
      <c r="X61">
        <v>3</v>
      </c>
      <c r="Y61">
        <f t="shared" si="16"/>
        <v>2</v>
      </c>
      <c r="Z61" t="str">
        <f t="shared" si="17"/>
        <v>B</v>
      </c>
      <c r="AA61" t="str">
        <f t="shared" si="18"/>
        <v>B</v>
      </c>
      <c r="AB61" t="str">
        <f t="shared" si="19"/>
        <v>B</v>
      </c>
      <c r="AC61" t="str">
        <f t="shared" si="20"/>
        <v>B</v>
      </c>
      <c r="AD61" t="str">
        <f t="shared" si="21"/>
        <v>B</v>
      </c>
      <c r="AE61">
        <f t="shared" si="22"/>
        <v>2</v>
      </c>
      <c r="AF61">
        <f t="shared" si="23"/>
        <v>2</v>
      </c>
      <c r="AG61">
        <f t="shared" si="24"/>
        <v>2</v>
      </c>
      <c r="AH61">
        <f t="shared" si="25"/>
        <v>2</v>
      </c>
      <c r="AI61">
        <f t="shared" si="26"/>
        <v>2</v>
      </c>
      <c r="AJ61">
        <f t="shared" si="27"/>
        <v>2</v>
      </c>
      <c r="AK61">
        <f t="shared" si="28"/>
        <v>5</v>
      </c>
      <c r="AL61" s="13">
        <f t="shared" si="29"/>
        <v>1</v>
      </c>
      <c r="AM61">
        <v>2</v>
      </c>
    </row>
    <row r="62" spans="1:39" x14ac:dyDescent="0.25">
      <c r="A62">
        <v>138</v>
      </c>
      <c r="B62" s="2" t="s">
        <v>203</v>
      </c>
      <c r="C62" t="s">
        <v>230</v>
      </c>
      <c r="D62" s="6" t="str">
        <f t="shared" si="15"/>
        <v>C2</v>
      </c>
      <c r="E62">
        <v>-0.51956192400000001</v>
      </c>
      <c r="F62">
        <v>0.195124609</v>
      </c>
      <c r="G62">
        <v>0.13464385500000001</v>
      </c>
      <c r="H62">
        <v>0.15488524300000001</v>
      </c>
      <c r="I62">
        <v>0.14455578399999999</v>
      </c>
      <c r="J62">
        <v>0.16747589099999999</v>
      </c>
      <c r="K62">
        <v>7.73007E-2</v>
      </c>
      <c r="L62">
        <v>0.11412315100000001</v>
      </c>
      <c r="M62">
        <v>2.2448354E-2</v>
      </c>
      <c r="N62">
        <v>8.4323709999999993E-3</v>
      </c>
      <c r="O62">
        <v>2.0277415999999999E-2</v>
      </c>
      <c r="P62">
        <v>2.6750667999999998E-2</v>
      </c>
      <c r="Q62">
        <v>2.7344627999999999E-2</v>
      </c>
      <c r="R62">
        <v>1.8454833E-2</v>
      </c>
      <c r="S62">
        <v>2.5058202000000002E-2</v>
      </c>
      <c r="T62">
        <v>2</v>
      </c>
      <c r="U62">
        <v>6</v>
      </c>
      <c r="V62">
        <v>2</v>
      </c>
      <c r="W62">
        <v>2</v>
      </c>
      <c r="X62">
        <v>3</v>
      </c>
      <c r="Y62">
        <f t="shared" si="16"/>
        <v>2</v>
      </c>
      <c r="Z62" t="str">
        <f t="shared" si="17"/>
        <v>B</v>
      </c>
      <c r="AA62" t="str">
        <f t="shared" si="18"/>
        <v>B</v>
      </c>
      <c r="AB62" t="str">
        <f t="shared" si="19"/>
        <v>B</v>
      </c>
      <c r="AC62" t="str">
        <f t="shared" si="20"/>
        <v>B</v>
      </c>
      <c r="AD62" t="str">
        <f t="shared" si="21"/>
        <v>B</v>
      </c>
      <c r="AE62">
        <f t="shared" si="22"/>
        <v>2</v>
      </c>
      <c r="AF62">
        <f t="shared" si="23"/>
        <v>2</v>
      </c>
      <c r="AG62">
        <f t="shared" si="24"/>
        <v>2</v>
      </c>
      <c r="AH62">
        <f t="shared" si="25"/>
        <v>2</v>
      </c>
      <c r="AI62">
        <f t="shared" si="26"/>
        <v>2</v>
      </c>
      <c r="AJ62">
        <f t="shared" si="27"/>
        <v>2</v>
      </c>
      <c r="AK62">
        <f t="shared" si="28"/>
        <v>5</v>
      </c>
      <c r="AL62" s="13">
        <f t="shared" si="29"/>
        <v>1</v>
      </c>
      <c r="AM62">
        <v>2</v>
      </c>
    </row>
    <row r="63" spans="1:39" x14ac:dyDescent="0.25">
      <c r="A63">
        <v>140</v>
      </c>
      <c r="B63" s="2" t="s">
        <v>205</v>
      </c>
      <c r="C63" t="s">
        <v>226</v>
      </c>
      <c r="D63" s="6" t="str">
        <f t="shared" si="15"/>
        <v>C2</v>
      </c>
      <c r="E63">
        <v>-0.63125635899999999</v>
      </c>
      <c r="F63">
        <v>0.182906966</v>
      </c>
      <c r="G63">
        <v>0.135353627</v>
      </c>
      <c r="H63">
        <v>0.167273327</v>
      </c>
      <c r="I63">
        <v>0.14592089999999999</v>
      </c>
      <c r="J63">
        <v>0.16240105799999999</v>
      </c>
      <c r="K63">
        <v>8.4934841999999997E-2</v>
      </c>
      <c r="L63">
        <v>9.8459031000000002E-2</v>
      </c>
      <c r="M63">
        <v>1.9347758999999999E-2</v>
      </c>
      <c r="N63">
        <v>7.1371769999999998E-3</v>
      </c>
      <c r="O63">
        <v>1.4186483E-2</v>
      </c>
      <c r="P63">
        <v>2.6900248000000002E-2</v>
      </c>
      <c r="Q63">
        <v>2.756757E-2</v>
      </c>
      <c r="R63">
        <v>2.0639609999999999E-2</v>
      </c>
      <c r="S63">
        <v>2.2010611999999999E-2</v>
      </c>
      <c r="T63">
        <v>2</v>
      </c>
      <c r="U63">
        <v>6</v>
      </c>
      <c r="V63">
        <v>2</v>
      </c>
      <c r="W63">
        <v>2</v>
      </c>
      <c r="X63">
        <v>3</v>
      </c>
      <c r="Y63">
        <f t="shared" si="16"/>
        <v>2</v>
      </c>
      <c r="Z63" t="str">
        <f t="shared" si="17"/>
        <v>B</v>
      </c>
      <c r="AA63" t="str">
        <f t="shared" si="18"/>
        <v>B</v>
      </c>
      <c r="AB63" t="str">
        <f t="shared" si="19"/>
        <v>B</v>
      </c>
      <c r="AC63" t="str">
        <f t="shared" si="20"/>
        <v>B</v>
      </c>
      <c r="AD63" t="str">
        <f t="shared" si="21"/>
        <v>B</v>
      </c>
      <c r="AE63">
        <f t="shared" si="22"/>
        <v>2</v>
      </c>
      <c r="AF63">
        <f t="shared" si="23"/>
        <v>2</v>
      </c>
      <c r="AG63">
        <f t="shared" si="24"/>
        <v>2</v>
      </c>
      <c r="AH63">
        <f t="shared" si="25"/>
        <v>2</v>
      </c>
      <c r="AI63">
        <f t="shared" si="26"/>
        <v>2</v>
      </c>
      <c r="AJ63">
        <f t="shared" si="27"/>
        <v>2</v>
      </c>
      <c r="AK63">
        <f t="shared" si="28"/>
        <v>5</v>
      </c>
      <c r="AL63" s="13">
        <f t="shared" si="29"/>
        <v>1</v>
      </c>
      <c r="AM63">
        <v>2</v>
      </c>
    </row>
    <row r="64" spans="1:39" x14ac:dyDescent="0.25">
      <c r="A64">
        <v>150</v>
      </c>
      <c r="B64" s="2" t="s">
        <v>215</v>
      </c>
      <c r="C64" t="s">
        <v>226</v>
      </c>
      <c r="D64" s="6" t="str">
        <f t="shared" si="15"/>
        <v>C2</v>
      </c>
      <c r="E64">
        <v>-0.56831325799999999</v>
      </c>
      <c r="F64">
        <v>0.208598963</v>
      </c>
      <c r="G64">
        <v>0.13788647200000001</v>
      </c>
      <c r="H64">
        <v>0.169286518</v>
      </c>
      <c r="I64">
        <v>0.15805882900000001</v>
      </c>
      <c r="J64">
        <v>0.16995358599999999</v>
      </c>
      <c r="K64">
        <v>8.2461419999999994E-2</v>
      </c>
      <c r="L64">
        <v>9.3649887000000001E-2</v>
      </c>
      <c r="M64">
        <v>2.0158853000000001E-2</v>
      </c>
      <c r="N64">
        <v>7.7038289999999997E-3</v>
      </c>
      <c r="O64">
        <v>1.4490780999999999E-2</v>
      </c>
      <c r="P64">
        <v>3.1159826000000002E-2</v>
      </c>
      <c r="Q64">
        <v>2.9009523999999998E-2</v>
      </c>
      <c r="R64">
        <v>2.1739582E-2</v>
      </c>
      <c r="S64">
        <v>2.4090629999999998E-2</v>
      </c>
      <c r="T64">
        <v>2</v>
      </c>
      <c r="U64">
        <v>6</v>
      </c>
      <c r="V64">
        <v>2</v>
      </c>
      <c r="W64">
        <v>2</v>
      </c>
      <c r="X64">
        <v>3</v>
      </c>
      <c r="Y64">
        <f t="shared" si="16"/>
        <v>2</v>
      </c>
      <c r="Z64" t="str">
        <f t="shared" si="17"/>
        <v>B</v>
      </c>
      <c r="AA64" t="str">
        <f t="shared" si="18"/>
        <v>B</v>
      </c>
      <c r="AB64" t="str">
        <f t="shared" si="19"/>
        <v>B</v>
      </c>
      <c r="AC64" t="str">
        <f t="shared" si="20"/>
        <v>B</v>
      </c>
      <c r="AD64" t="str">
        <f t="shared" si="21"/>
        <v>B</v>
      </c>
      <c r="AE64">
        <f t="shared" si="22"/>
        <v>2</v>
      </c>
      <c r="AF64">
        <f t="shared" si="23"/>
        <v>2</v>
      </c>
      <c r="AG64">
        <f t="shared" si="24"/>
        <v>2</v>
      </c>
      <c r="AH64">
        <f t="shared" si="25"/>
        <v>2</v>
      </c>
      <c r="AI64">
        <f t="shared" si="26"/>
        <v>2</v>
      </c>
      <c r="AJ64">
        <f t="shared" si="27"/>
        <v>2</v>
      </c>
      <c r="AK64">
        <f t="shared" si="28"/>
        <v>5</v>
      </c>
      <c r="AL64" s="13">
        <f t="shared" si="29"/>
        <v>1</v>
      </c>
      <c r="AM64">
        <v>2</v>
      </c>
    </row>
    <row r="65" spans="1:39" x14ac:dyDescent="0.25">
      <c r="A65">
        <v>24</v>
      </c>
      <c r="B65" s="2" t="s">
        <v>89</v>
      </c>
      <c r="C65" t="s">
        <v>232</v>
      </c>
      <c r="D65" s="6" t="str">
        <f t="shared" si="15"/>
        <v>C2</v>
      </c>
      <c r="E65">
        <v>-0.38055355800000001</v>
      </c>
      <c r="F65">
        <v>0.176042848</v>
      </c>
      <c r="G65">
        <v>0.112193127</v>
      </c>
      <c r="H65">
        <v>0.13993370299999999</v>
      </c>
      <c r="I65">
        <v>0.14040772900000001</v>
      </c>
      <c r="J65">
        <v>0.16462622199999999</v>
      </c>
      <c r="K65">
        <v>7.4200388000000006E-2</v>
      </c>
      <c r="L65">
        <v>0.115277558</v>
      </c>
      <c r="M65">
        <v>3.3811768999999998E-2</v>
      </c>
      <c r="N65">
        <v>8.5727319999999996E-3</v>
      </c>
      <c r="O65">
        <v>1.8197010999999999E-2</v>
      </c>
      <c r="P65">
        <v>2.4137002000000001E-2</v>
      </c>
      <c r="Q65">
        <v>2.1503795999999999E-2</v>
      </c>
      <c r="R65">
        <v>1.4379589E-2</v>
      </c>
      <c r="S65">
        <v>1.9367509000000002E-2</v>
      </c>
      <c r="T65">
        <v>3</v>
      </c>
      <c r="U65">
        <v>3</v>
      </c>
      <c r="V65">
        <v>2</v>
      </c>
      <c r="W65">
        <v>2</v>
      </c>
      <c r="X65">
        <v>3</v>
      </c>
      <c r="Y65">
        <f t="shared" si="16"/>
        <v>3</v>
      </c>
      <c r="Z65" t="str">
        <f t="shared" si="17"/>
        <v>C</v>
      </c>
      <c r="AA65" t="str">
        <f t="shared" si="18"/>
        <v>C</v>
      </c>
      <c r="AB65" t="str">
        <f t="shared" si="19"/>
        <v>B</v>
      </c>
      <c r="AC65" t="str">
        <f t="shared" si="20"/>
        <v>B</v>
      </c>
      <c r="AD65" t="str">
        <f t="shared" si="21"/>
        <v>B</v>
      </c>
      <c r="AE65">
        <f t="shared" si="22"/>
        <v>3</v>
      </c>
      <c r="AF65">
        <f t="shared" si="23"/>
        <v>3</v>
      </c>
      <c r="AG65">
        <f t="shared" si="24"/>
        <v>2</v>
      </c>
      <c r="AH65">
        <f t="shared" si="25"/>
        <v>2</v>
      </c>
      <c r="AI65">
        <f t="shared" si="26"/>
        <v>2</v>
      </c>
      <c r="AJ65">
        <f t="shared" si="27"/>
        <v>2</v>
      </c>
      <c r="AK65">
        <f t="shared" si="28"/>
        <v>3</v>
      </c>
      <c r="AL65" s="13">
        <f t="shared" si="29"/>
        <v>0.6</v>
      </c>
      <c r="AM65">
        <v>2</v>
      </c>
    </row>
    <row r="66" spans="1:39" x14ac:dyDescent="0.25">
      <c r="A66">
        <v>37</v>
      </c>
      <c r="B66" s="2" t="s">
        <v>102</v>
      </c>
      <c r="C66" t="s">
        <v>229</v>
      </c>
      <c r="D66" s="6" t="str">
        <f t="shared" ref="D66:D97" si="30">"C"&amp;AM66</f>
        <v>C2</v>
      </c>
      <c r="E66">
        <v>7.5096865999999998E-2</v>
      </c>
      <c r="F66">
        <v>0.19722482199999999</v>
      </c>
      <c r="G66">
        <v>9.9788628000000004E-2</v>
      </c>
      <c r="H66">
        <v>0.12634779800000001</v>
      </c>
      <c r="I66">
        <v>0.113001553</v>
      </c>
      <c r="J66">
        <v>0.15423874900000001</v>
      </c>
      <c r="K66">
        <v>6.8374457E-2</v>
      </c>
      <c r="L66">
        <v>0.108441315</v>
      </c>
      <c r="M66">
        <v>2.0726461000000002E-2</v>
      </c>
      <c r="N66">
        <v>8.6793510000000001E-3</v>
      </c>
      <c r="O66">
        <v>1.9064283000000001E-2</v>
      </c>
      <c r="P66">
        <v>2.7674141999999999E-2</v>
      </c>
      <c r="Q66">
        <v>2.5184049E-2</v>
      </c>
      <c r="R66">
        <v>2.0122764000000001E-2</v>
      </c>
      <c r="S66">
        <v>2.3141264000000002E-2</v>
      </c>
      <c r="T66">
        <v>3</v>
      </c>
      <c r="U66">
        <v>3</v>
      </c>
      <c r="V66">
        <v>2</v>
      </c>
      <c r="W66">
        <v>2</v>
      </c>
      <c r="X66">
        <v>3</v>
      </c>
      <c r="Y66">
        <f t="shared" ref="Y66:Y97" si="31">TRANSPOSE(_xlfn.MODE.MULT(T66:X66))</f>
        <v>3</v>
      </c>
      <c r="Z66" t="str">
        <f t="shared" ref="Z66:Z97" si="32">IF(T66=1,"A",IF(T66=2,"B",IF(T66=3,"C",IF(T66=4,"F.x",IF(T66=5,"E",IF(T66=6,"D.x","ERROR"))))))</f>
        <v>C</v>
      </c>
      <c r="AA66" t="str">
        <f t="shared" ref="AA66:AA97" si="33">IF(U66=1,"A",IF(U66=2,"A",IF(U66=3,"C",IF(U66=4,"D",IF(U66=5,"E",IF(U66=6,"B","ERROR"))))))</f>
        <v>C</v>
      </c>
      <c r="AB66" t="str">
        <f t="shared" ref="AB66:AB97" si="34">IF(V66=1,"A",IF(V66=2,"B",IF(V66=3,"E",IF(V66=4,"C",IF(V66=5,"D",IF(V66=6,"E.x","ERROR"))))))</f>
        <v>B</v>
      </c>
      <c r="AC66" t="str">
        <f t="shared" ref="AC66:AC97" si="35">IF(W66=1,"C",IF(W66=2,"B",IF(W66=3,"D.x",IF(W66=4,"A",IF(W66=5,"E",IF(W66=6,"E","ERROR"))))))</f>
        <v>B</v>
      </c>
      <c r="AD66" t="str">
        <f t="shared" ref="AD66:AD97" si="36">IF(X66=1,"E.x",IF(X66=2,"C",IF(X66=3,"B",IF(X66=4,"E",IF(X66=5,"A",IF(X66=6,"D","ERROR"))))))</f>
        <v>B</v>
      </c>
      <c r="AE66">
        <f t="shared" ref="AE66:AE97" si="37">VLOOKUP(Z66,$AP$16:$AQ$25,2,FALSE)</f>
        <v>3</v>
      </c>
      <c r="AF66">
        <f t="shared" ref="AF66:AF97" si="38">VLOOKUP(AA66,$AP$16:$AQ$25,2,FALSE)</f>
        <v>3</v>
      </c>
      <c r="AG66">
        <f t="shared" ref="AG66:AG97" si="39">VLOOKUP(AB66,$AP$16:$AQ$25,2,FALSE)</f>
        <v>2</v>
      </c>
      <c r="AH66">
        <f t="shared" ref="AH66:AH97" si="40">VLOOKUP(AC66,$AP$16:$AQ$25,2,FALSE)</f>
        <v>2</v>
      </c>
      <c r="AI66">
        <f t="shared" ref="AI66:AI97" si="41">VLOOKUP(AD66,$AP$16:$AQ$25,2,FALSE)</f>
        <v>2</v>
      </c>
      <c r="AJ66">
        <f t="shared" ref="AJ66:AJ97" si="42">TRANSPOSE(_xlfn.MODE.MULT(AE66:AI66))</f>
        <v>2</v>
      </c>
      <c r="AK66">
        <f t="shared" ref="AK66:AK97" si="43">COUNTIF(AE66:AI66,AJ66)</f>
        <v>3</v>
      </c>
      <c r="AL66" s="13">
        <f t="shared" ref="AL66:AL97" si="44">AK66/5</f>
        <v>0.6</v>
      </c>
      <c r="AM66">
        <v>2</v>
      </c>
    </row>
    <row r="67" spans="1:39" x14ac:dyDescent="0.25">
      <c r="A67">
        <v>65</v>
      </c>
      <c r="B67" s="2" t="s">
        <v>130</v>
      </c>
      <c r="C67" t="s">
        <v>232</v>
      </c>
      <c r="D67" s="6" t="str">
        <f t="shared" si="30"/>
        <v>C2</v>
      </c>
      <c r="E67">
        <v>-0.70695087999999995</v>
      </c>
      <c r="F67">
        <v>0.177292739</v>
      </c>
      <c r="G67">
        <v>0.119203027</v>
      </c>
      <c r="H67">
        <v>0.13705450599999999</v>
      </c>
      <c r="I67">
        <v>0.124119964</v>
      </c>
      <c r="J67">
        <v>0.16468106199999999</v>
      </c>
      <c r="K67">
        <v>7.1766004999999994E-2</v>
      </c>
      <c r="L67">
        <v>0.117649225</v>
      </c>
      <c r="M67">
        <v>2.2404899999999998E-2</v>
      </c>
      <c r="N67">
        <v>9.9501829999999996E-3</v>
      </c>
      <c r="O67">
        <v>2.0240800999999999E-2</v>
      </c>
      <c r="P67">
        <v>2.4094813999999999E-2</v>
      </c>
      <c r="Q67">
        <v>2.5890580999999999E-2</v>
      </c>
      <c r="R67">
        <v>1.6892165000000001E-2</v>
      </c>
      <c r="S67">
        <v>2.1527601E-2</v>
      </c>
      <c r="T67">
        <v>3</v>
      </c>
      <c r="U67">
        <v>3</v>
      </c>
      <c r="V67">
        <v>2</v>
      </c>
      <c r="W67">
        <v>2</v>
      </c>
      <c r="X67">
        <v>3</v>
      </c>
      <c r="Y67">
        <f t="shared" si="31"/>
        <v>3</v>
      </c>
      <c r="Z67" t="str">
        <f t="shared" si="32"/>
        <v>C</v>
      </c>
      <c r="AA67" t="str">
        <f t="shared" si="33"/>
        <v>C</v>
      </c>
      <c r="AB67" t="str">
        <f t="shared" si="34"/>
        <v>B</v>
      </c>
      <c r="AC67" t="str">
        <f t="shared" si="35"/>
        <v>B</v>
      </c>
      <c r="AD67" t="str">
        <f t="shared" si="36"/>
        <v>B</v>
      </c>
      <c r="AE67">
        <f t="shared" si="37"/>
        <v>3</v>
      </c>
      <c r="AF67">
        <f t="shared" si="38"/>
        <v>3</v>
      </c>
      <c r="AG67">
        <f t="shared" si="39"/>
        <v>2</v>
      </c>
      <c r="AH67">
        <f t="shared" si="40"/>
        <v>2</v>
      </c>
      <c r="AI67">
        <f t="shared" si="41"/>
        <v>2</v>
      </c>
      <c r="AJ67">
        <f t="shared" si="42"/>
        <v>2</v>
      </c>
      <c r="AK67">
        <f t="shared" si="43"/>
        <v>3</v>
      </c>
      <c r="AL67" s="13">
        <f t="shared" si="44"/>
        <v>0.6</v>
      </c>
      <c r="AM67">
        <v>2</v>
      </c>
    </row>
    <row r="68" spans="1:39" x14ac:dyDescent="0.25">
      <c r="A68">
        <v>121</v>
      </c>
      <c r="B68" s="2" t="s">
        <v>186</v>
      </c>
      <c r="C68" t="s">
        <v>232</v>
      </c>
      <c r="D68" s="6" t="str">
        <f t="shared" si="30"/>
        <v>C2</v>
      </c>
      <c r="E68">
        <v>-0.14086760500000001</v>
      </c>
      <c r="F68">
        <v>0.204493749</v>
      </c>
      <c r="G68">
        <v>0.13587565700000001</v>
      </c>
      <c r="H68">
        <v>0.165802211</v>
      </c>
      <c r="I68">
        <v>0.140209586</v>
      </c>
      <c r="J68">
        <v>0.163401515</v>
      </c>
      <c r="K68">
        <v>7.6581977999999995E-2</v>
      </c>
      <c r="L68">
        <v>9.1900749000000004E-2</v>
      </c>
      <c r="M68">
        <v>1.9022700999999999E-2</v>
      </c>
      <c r="N68">
        <v>7.0680500000000002E-3</v>
      </c>
      <c r="O68">
        <v>1.4271730999999999E-2</v>
      </c>
      <c r="P68">
        <v>3.023702E-2</v>
      </c>
      <c r="Q68">
        <v>2.8439187000000001E-2</v>
      </c>
      <c r="R68">
        <v>2.0130994999999999E-2</v>
      </c>
      <c r="S68">
        <v>2.4807121000000001E-2</v>
      </c>
      <c r="T68">
        <v>2</v>
      </c>
      <c r="U68">
        <v>6</v>
      </c>
      <c r="V68">
        <v>3</v>
      </c>
      <c r="W68">
        <v>2</v>
      </c>
      <c r="X68">
        <v>4</v>
      </c>
      <c r="Y68">
        <f t="shared" si="31"/>
        <v>2</v>
      </c>
      <c r="Z68" t="str">
        <f t="shared" si="32"/>
        <v>B</v>
      </c>
      <c r="AA68" t="str">
        <f t="shared" si="33"/>
        <v>B</v>
      </c>
      <c r="AB68" t="str">
        <f t="shared" si="34"/>
        <v>E</v>
      </c>
      <c r="AC68" t="str">
        <f t="shared" si="35"/>
        <v>B</v>
      </c>
      <c r="AD68" t="str">
        <f t="shared" si="36"/>
        <v>E</v>
      </c>
      <c r="AE68">
        <f t="shared" si="37"/>
        <v>2</v>
      </c>
      <c r="AF68">
        <f t="shared" si="38"/>
        <v>2</v>
      </c>
      <c r="AG68">
        <f t="shared" si="39"/>
        <v>5</v>
      </c>
      <c r="AH68">
        <f t="shared" si="40"/>
        <v>2</v>
      </c>
      <c r="AI68">
        <f t="shared" si="41"/>
        <v>5</v>
      </c>
      <c r="AJ68">
        <f t="shared" si="42"/>
        <v>2</v>
      </c>
      <c r="AK68">
        <f t="shared" si="43"/>
        <v>3</v>
      </c>
      <c r="AL68" s="13">
        <f t="shared" si="44"/>
        <v>0.6</v>
      </c>
      <c r="AM68">
        <v>2</v>
      </c>
    </row>
    <row r="69" spans="1:39" x14ac:dyDescent="0.25">
      <c r="A69">
        <v>1</v>
      </c>
      <c r="B69" s="33" t="s">
        <v>66</v>
      </c>
      <c r="C69" t="s">
        <v>228</v>
      </c>
      <c r="D69" s="6" t="str">
        <f t="shared" si="30"/>
        <v>C3</v>
      </c>
      <c r="E69">
        <v>-0.76254757500000003</v>
      </c>
      <c r="F69">
        <v>0.161614755</v>
      </c>
      <c r="G69">
        <v>0.109829342</v>
      </c>
      <c r="H69">
        <v>0.130275047</v>
      </c>
      <c r="I69">
        <v>0.13011800100000001</v>
      </c>
      <c r="J69">
        <v>0.16116876599999999</v>
      </c>
      <c r="K69">
        <v>6.7731732000000003E-2</v>
      </c>
      <c r="L69">
        <v>0.107195739</v>
      </c>
      <c r="M69">
        <v>2.3578664999999999E-2</v>
      </c>
      <c r="N69">
        <v>1.2195295E-2</v>
      </c>
      <c r="O69">
        <v>1.7561790000000001E-2</v>
      </c>
      <c r="P69">
        <v>1.5639330999999999E-2</v>
      </c>
      <c r="Q69">
        <v>2.1934733000000001E-2</v>
      </c>
      <c r="R69">
        <v>1.4087855E-2</v>
      </c>
      <c r="S69">
        <v>1.7776324E-2</v>
      </c>
      <c r="T69">
        <v>3</v>
      </c>
      <c r="U69">
        <v>3</v>
      </c>
      <c r="V69">
        <v>4</v>
      </c>
      <c r="W69">
        <v>1</v>
      </c>
      <c r="X69">
        <v>2</v>
      </c>
      <c r="Y69">
        <f t="shared" si="31"/>
        <v>3</v>
      </c>
      <c r="Z69" t="str">
        <f t="shared" si="32"/>
        <v>C</v>
      </c>
      <c r="AA69" t="str">
        <f t="shared" si="33"/>
        <v>C</v>
      </c>
      <c r="AB69" t="str">
        <f t="shared" si="34"/>
        <v>C</v>
      </c>
      <c r="AC69" t="str">
        <f t="shared" si="35"/>
        <v>C</v>
      </c>
      <c r="AD69" t="str">
        <f t="shared" si="36"/>
        <v>C</v>
      </c>
      <c r="AE69">
        <f t="shared" si="37"/>
        <v>3</v>
      </c>
      <c r="AF69">
        <f t="shared" si="38"/>
        <v>3</v>
      </c>
      <c r="AG69">
        <f t="shared" si="39"/>
        <v>3</v>
      </c>
      <c r="AH69">
        <f t="shared" si="40"/>
        <v>3</v>
      </c>
      <c r="AI69">
        <f t="shared" si="41"/>
        <v>3</v>
      </c>
      <c r="AJ69">
        <f t="shared" si="42"/>
        <v>3</v>
      </c>
      <c r="AK69">
        <f t="shared" si="43"/>
        <v>5</v>
      </c>
      <c r="AL69" s="13">
        <f t="shared" si="44"/>
        <v>1</v>
      </c>
      <c r="AM69">
        <v>3</v>
      </c>
    </row>
    <row r="70" spans="1:39" x14ac:dyDescent="0.25">
      <c r="A70">
        <v>43</v>
      </c>
      <c r="B70" s="33" t="s">
        <v>108</v>
      </c>
      <c r="C70" t="s">
        <v>219</v>
      </c>
      <c r="D70" s="6" t="str">
        <f t="shared" si="30"/>
        <v>C3</v>
      </c>
      <c r="E70">
        <v>9.2295350999999998E-2</v>
      </c>
      <c r="F70">
        <v>0.14809892</v>
      </c>
      <c r="G70">
        <v>0.10540261300000001</v>
      </c>
      <c r="H70">
        <v>0.12626890399999999</v>
      </c>
      <c r="I70">
        <v>0.13554533299999999</v>
      </c>
      <c r="J70">
        <v>0.14843102899999999</v>
      </c>
      <c r="K70">
        <v>6.8846969999999993E-2</v>
      </c>
      <c r="L70">
        <v>0.122376736</v>
      </c>
      <c r="M70">
        <v>1.9115799999999999E-2</v>
      </c>
      <c r="N70">
        <v>9.2088989999999996E-3</v>
      </c>
      <c r="O70">
        <v>1.8252412999999999E-2</v>
      </c>
      <c r="P70">
        <v>1.9829343999999999E-2</v>
      </c>
      <c r="Q70">
        <v>2.531957E-2</v>
      </c>
      <c r="R70">
        <v>1.6821662000000001E-2</v>
      </c>
      <c r="S70">
        <v>2.1652431999999999E-2</v>
      </c>
      <c r="T70">
        <v>3</v>
      </c>
      <c r="U70">
        <v>3</v>
      </c>
      <c r="V70">
        <v>4</v>
      </c>
      <c r="W70">
        <v>1</v>
      </c>
      <c r="X70">
        <v>2</v>
      </c>
      <c r="Y70">
        <f t="shared" si="31"/>
        <v>3</v>
      </c>
      <c r="Z70" t="str">
        <f t="shared" si="32"/>
        <v>C</v>
      </c>
      <c r="AA70" t="str">
        <f t="shared" si="33"/>
        <v>C</v>
      </c>
      <c r="AB70" t="str">
        <f t="shared" si="34"/>
        <v>C</v>
      </c>
      <c r="AC70" t="str">
        <f t="shared" si="35"/>
        <v>C</v>
      </c>
      <c r="AD70" t="str">
        <f t="shared" si="36"/>
        <v>C</v>
      </c>
      <c r="AE70">
        <f t="shared" si="37"/>
        <v>3</v>
      </c>
      <c r="AF70">
        <f t="shared" si="38"/>
        <v>3</v>
      </c>
      <c r="AG70">
        <f t="shared" si="39"/>
        <v>3</v>
      </c>
      <c r="AH70">
        <f t="shared" si="40"/>
        <v>3</v>
      </c>
      <c r="AI70">
        <f t="shared" si="41"/>
        <v>3</v>
      </c>
      <c r="AJ70">
        <f t="shared" si="42"/>
        <v>3</v>
      </c>
      <c r="AK70">
        <f t="shared" si="43"/>
        <v>5</v>
      </c>
      <c r="AL70" s="13">
        <f t="shared" si="44"/>
        <v>1</v>
      </c>
      <c r="AM70">
        <v>3</v>
      </c>
    </row>
    <row r="71" spans="1:39" x14ac:dyDescent="0.25">
      <c r="A71">
        <v>44</v>
      </c>
      <c r="B71" s="33" t="s">
        <v>109</v>
      </c>
      <c r="C71" t="s">
        <v>230</v>
      </c>
      <c r="D71" s="6" t="str">
        <f t="shared" si="30"/>
        <v>C3</v>
      </c>
      <c r="E71">
        <v>-0.73285979199999995</v>
      </c>
      <c r="F71">
        <v>0.164200603</v>
      </c>
      <c r="G71">
        <v>0.11022807900000001</v>
      </c>
      <c r="H71">
        <v>0.122278912</v>
      </c>
      <c r="I71">
        <v>0.120907219</v>
      </c>
      <c r="J71">
        <v>0.16841545499999999</v>
      </c>
      <c r="K71">
        <v>6.4330638999999995E-2</v>
      </c>
      <c r="L71">
        <v>0.113413457</v>
      </c>
      <c r="M71">
        <v>2.0244076E-2</v>
      </c>
      <c r="N71">
        <v>1.2057602000000001E-2</v>
      </c>
      <c r="O71">
        <v>1.8218279E-2</v>
      </c>
      <c r="P71">
        <v>2.2195328E-2</v>
      </c>
      <c r="Q71">
        <v>2.5248902E-2</v>
      </c>
      <c r="R71">
        <v>1.5481593E-2</v>
      </c>
      <c r="S71">
        <v>1.8769773E-2</v>
      </c>
      <c r="T71">
        <v>3</v>
      </c>
      <c r="U71">
        <v>3</v>
      </c>
      <c r="V71">
        <v>4</v>
      </c>
      <c r="W71">
        <v>1</v>
      </c>
      <c r="X71">
        <v>2</v>
      </c>
      <c r="Y71">
        <f t="shared" si="31"/>
        <v>3</v>
      </c>
      <c r="Z71" t="str">
        <f t="shared" si="32"/>
        <v>C</v>
      </c>
      <c r="AA71" t="str">
        <f t="shared" si="33"/>
        <v>C</v>
      </c>
      <c r="AB71" t="str">
        <f t="shared" si="34"/>
        <v>C</v>
      </c>
      <c r="AC71" t="str">
        <f t="shared" si="35"/>
        <v>C</v>
      </c>
      <c r="AD71" t="str">
        <f t="shared" si="36"/>
        <v>C</v>
      </c>
      <c r="AE71">
        <f t="shared" si="37"/>
        <v>3</v>
      </c>
      <c r="AF71">
        <f t="shared" si="38"/>
        <v>3</v>
      </c>
      <c r="AG71">
        <f t="shared" si="39"/>
        <v>3</v>
      </c>
      <c r="AH71">
        <f t="shared" si="40"/>
        <v>3</v>
      </c>
      <c r="AI71">
        <f t="shared" si="41"/>
        <v>3</v>
      </c>
      <c r="AJ71">
        <f t="shared" si="42"/>
        <v>3</v>
      </c>
      <c r="AK71">
        <f t="shared" si="43"/>
        <v>5</v>
      </c>
      <c r="AL71" s="13">
        <f t="shared" si="44"/>
        <v>1</v>
      </c>
      <c r="AM71">
        <v>3</v>
      </c>
    </row>
    <row r="72" spans="1:39" x14ac:dyDescent="0.25">
      <c r="A72">
        <v>47</v>
      </c>
      <c r="B72" s="33" t="s">
        <v>112</v>
      </c>
      <c r="C72" t="s">
        <v>226</v>
      </c>
      <c r="D72" s="6" t="str">
        <f t="shared" si="30"/>
        <v>C3</v>
      </c>
      <c r="E72">
        <v>-0.34552156299999998</v>
      </c>
      <c r="F72">
        <v>0.15791550800000001</v>
      </c>
      <c r="G72">
        <v>0.10747772899999999</v>
      </c>
      <c r="H72">
        <v>0.125637529</v>
      </c>
      <c r="I72">
        <v>0.125061058</v>
      </c>
      <c r="J72">
        <v>0.162172659</v>
      </c>
      <c r="K72">
        <v>6.9579746999999997E-2</v>
      </c>
      <c r="L72">
        <v>0.109870617</v>
      </c>
      <c r="M72">
        <v>2.0671707000000001E-2</v>
      </c>
      <c r="N72">
        <v>9.0286470000000008E-3</v>
      </c>
      <c r="O72">
        <v>1.7973245999999998E-2</v>
      </c>
      <c r="P72">
        <v>2.0819444999999999E-2</v>
      </c>
      <c r="Q72">
        <v>2.1758818999999999E-2</v>
      </c>
      <c r="R72">
        <v>1.5683387999999999E-2</v>
      </c>
      <c r="S72">
        <v>1.9414585000000002E-2</v>
      </c>
      <c r="T72">
        <v>3</v>
      </c>
      <c r="U72">
        <v>3</v>
      </c>
      <c r="V72">
        <v>4</v>
      </c>
      <c r="W72">
        <v>1</v>
      </c>
      <c r="X72">
        <v>2</v>
      </c>
      <c r="Y72">
        <f t="shared" si="31"/>
        <v>3</v>
      </c>
      <c r="Z72" t="str">
        <f t="shared" si="32"/>
        <v>C</v>
      </c>
      <c r="AA72" t="str">
        <f t="shared" si="33"/>
        <v>C</v>
      </c>
      <c r="AB72" t="str">
        <f t="shared" si="34"/>
        <v>C</v>
      </c>
      <c r="AC72" t="str">
        <f t="shared" si="35"/>
        <v>C</v>
      </c>
      <c r="AD72" t="str">
        <f t="shared" si="36"/>
        <v>C</v>
      </c>
      <c r="AE72">
        <f t="shared" si="37"/>
        <v>3</v>
      </c>
      <c r="AF72">
        <f t="shared" si="38"/>
        <v>3</v>
      </c>
      <c r="AG72">
        <f t="shared" si="39"/>
        <v>3</v>
      </c>
      <c r="AH72">
        <f t="shared" si="40"/>
        <v>3</v>
      </c>
      <c r="AI72">
        <f t="shared" si="41"/>
        <v>3</v>
      </c>
      <c r="AJ72">
        <f t="shared" si="42"/>
        <v>3</v>
      </c>
      <c r="AK72">
        <f t="shared" si="43"/>
        <v>5</v>
      </c>
      <c r="AL72" s="13">
        <f t="shared" si="44"/>
        <v>1</v>
      </c>
      <c r="AM72">
        <v>3</v>
      </c>
    </row>
    <row r="73" spans="1:39" x14ac:dyDescent="0.25">
      <c r="A73">
        <v>60</v>
      </c>
      <c r="B73" s="33" t="s">
        <v>125</v>
      </c>
      <c r="C73" t="s">
        <v>17</v>
      </c>
      <c r="D73" s="6" t="str">
        <f t="shared" si="30"/>
        <v>C3</v>
      </c>
      <c r="E73">
        <v>0.17894283599999999</v>
      </c>
      <c r="F73">
        <v>0.128315652</v>
      </c>
      <c r="G73">
        <v>0.105019947</v>
      </c>
      <c r="H73">
        <v>0.13166752900000001</v>
      </c>
      <c r="I73">
        <v>0.136758294</v>
      </c>
      <c r="J73">
        <v>0.14172544000000001</v>
      </c>
      <c r="K73">
        <v>7.0661920000000003E-2</v>
      </c>
      <c r="L73">
        <v>0.116328274</v>
      </c>
      <c r="M73">
        <v>2.3688583999999999E-2</v>
      </c>
      <c r="N73">
        <v>1.0961502E-2</v>
      </c>
      <c r="O73">
        <v>1.7069792E-2</v>
      </c>
      <c r="P73">
        <v>1.7626416999999998E-2</v>
      </c>
      <c r="Q73">
        <v>2.2050344E-2</v>
      </c>
      <c r="R73">
        <v>1.5776393E-2</v>
      </c>
      <c r="S73">
        <v>2.0224013999999998E-2</v>
      </c>
      <c r="T73">
        <v>3</v>
      </c>
      <c r="U73">
        <v>3</v>
      </c>
      <c r="V73">
        <v>4</v>
      </c>
      <c r="W73">
        <v>1</v>
      </c>
      <c r="X73">
        <v>2</v>
      </c>
      <c r="Y73">
        <f t="shared" si="31"/>
        <v>3</v>
      </c>
      <c r="Z73" t="str">
        <f t="shared" si="32"/>
        <v>C</v>
      </c>
      <c r="AA73" t="str">
        <f t="shared" si="33"/>
        <v>C</v>
      </c>
      <c r="AB73" t="str">
        <f t="shared" si="34"/>
        <v>C</v>
      </c>
      <c r="AC73" t="str">
        <f t="shared" si="35"/>
        <v>C</v>
      </c>
      <c r="AD73" t="str">
        <f t="shared" si="36"/>
        <v>C</v>
      </c>
      <c r="AE73">
        <f t="shared" si="37"/>
        <v>3</v>
      </c>
      <c r="AF73">
        <f t="shared" si="38"/>
        <v>3</v>
      </c>
      <c r="AG73">
        <f t="shared" si="39"/>
        <v>3</v>
      </c>
      <c r="AH73">
        <f t="shared" si="40"/>
        <v>3</v>
      </c>
      <c r="AI73">
        <f t="shared" si="41"/>
        <v>3</v>
      </c>
      <c r="AJ73">
        <f t="shared" si="42"/>
        <v>3</v>
      </c>
      <c r="AK73">
        <f t="shared" si="43"/>
        <v>5</v>
      </c>
      <c r="AL73" s="13">
        <f t="shared" si="44"/>
        <v>1</v>
      </c>
      <c r="AM73">
        <v>3</v>
      </c>
    </row>
    <row r="74" spans="1:39" x14ac:dyDescent="0.25">
      <c r="A74">
        <v>64</v>
      </c>
      <c r="B74" s="33" t="s">
        <v>129</v>
      </c>
      <c r="C74" t="s">
        <v>228</v>
      </c>
      <c r="D74" s="6" t="str">
        <f t="shared" si="30"/>
        <v>C3</v>
      </c>
      <c r="E74">
        <v>-0.51936622399999999</v>
      </c>
      <c r="F74">
        <v>0.164022311</v>
      </c>
      <c r="G74">
        <v>6.5892536000000002E-2</v>
      </c>
      <c r="H74">
        <v>7.7071925999999999E-2</v>
      </c>
      <c r="I74">
        <v>0.109910891</v>
      </c>
      <c r="J74">
        <v>0.16115969199999999</v>
      </c>
      <c r="K74">
        <v>6.3566368999999998E-2</v>
      </c>
      <c r="L74">
        <v>0.105250793</v>
      </c>
      <c r="M74">
        <v>1.9839569000000001E-2</v>
      </c>
      <c r="N74">
        <v>7.0379910000000004E-3</v>
      </c>
      <c r="O74">
        <v>1.8538624E-2</v>
      </c>
      <c r="P74">
        <v>2.2167506999999999E-2</v>
      </c>
      <c r="Q74">
        <v>2.1393894E-2</v>
      </c>
      <c r="R74">
        <v>1.6677724000000001E-2</v>
      </c>
      <c r="S74">
        <v>1.9445193999999999E-2</v>
      </c>
      <c r="T74">
        <v>3</v>
      </c>
      <c r="U74">
        <v>3</v>
      </c>
      <c r="V74">
        <v>4</v>
      </c>
      <c r="W74">
        <v>1</v>
      </c>
      <c r="X74">
        <v>2</v>
      </c>
      <c r="Y74">
        <f t="shared" si="31"/>
        <v>3</v>
      </c>
      <c r="Z74" t="str">
        <f t="shared" si="32"/>
        <v>C</v>
      </c>
      <c r="AA74" t="str">
        <f t="shared" si="33"/>
        <v>C</v>
      </c>
      <c r="AB74" t="str">
        <f t="shared" si="34"/>
        <v>C</v>
      </c>
      <c r="AC74" t="str">
        <f t="shared" si="35"/>
        <v>C</v>
      </c>
      <c r="AD74" t="str">
        <f t="shared" si="36"/>
        <v>C</v>
      </c>
      <c r="AE74">
        <f t="shared" si="37"/>
        <v>3</v>
      </c>
      <c r="AF74">
        <f t="shared" si="38"/>
        <v>3</v>
      </c>
      <c r="AG74">
        <f t="shared" si="39"/>
        <v>3</v>
      </c>
      <c r="AH74">
        <f t="shared" si="40"/>
        <v>3</v>
      </c>
      <c r="AI74">
        <f t="shared" si="41"/>
        <v>3</v>
      </c>
      <c r="AJ74">
        <f t="shared" si="42"/>
        <v>3</v>
      </c>
      <c r="AK74">
        <f t="shared" si="43"/>
        <v>5</v>
      </c>
      <c r="AL74" s="13">
        <f t="shared" si="44"/>
        <v>1</v>
      </c>
      <c r="AM74">
        <v>3</v>
      </c>
    </row>
    <row r="75" spans="1:39" x14ac:dyDescent="0.25">
      <c r="A75">
        <v>66</v>
      </c>
      <c r="B75" s="33" t="s">
        <v>131</v>
      </c>
      <c r="C75" t="s">
        <v>228</v>
      </c>
      <c r="D75" s="6" t="str">
        <f t="shared" si="30"/>
        <v>C3</v>
      </c>
      <c r="E75">
        <v>-0.53860635999999995</v>
      </c>
      <c r="F75">
        <v>0.16135026199999999</v>
      </c>
      <c r="G75">
        <v>0.11438369299999999</v>
      </c>
      <c r="H75">
        <v>0.12329390599999999</v>
      </c>
      <c r="I75">
        <v>0.116454658</v>
      </c>
      <c r="J75">
        <v>0.171436796</v>
      </c>
      <c r="K75">
        <v>6.8078320999999997E-2</v>
      </c>
      <c r="L75">
        <v>0.13644023599999999</v>
      </c>
      <c r="M75">
        <v>1.9452071000000001E-2</v>
      </c>
      <c r="N75">
        <v>1.1642065E-2</v>
      </c>
      <c r="O75">
        <v>1.8734600000000001E-2</v>
      </c>
      <c r="P75">
        <v>2.0556171000000002E-2</v>
      </c>
      <c r="Q75">
        <v>2.4627066E-2</v>
      </c>
      <c r="R75">
        <v>1.6746991999999999E-2</v>
      </c>
      <c r="S75">
        <v>2.4441655999999999E-2</v>
      </c>
      <c r="T75">
        <v>3</v>
      </c>
      <c r="U75">
        <v>3</v>
      </c>
      <c r="V75">
        <v>4</v>
      </c>
      <c r="W75">
        <v>1</v>
      </c>
      <c r="X75">
        <v>2</v>
      </c>
      <c r="Y75">
        <f t="shared" si="31"/>
        <v>3</v>
      </c>
      <c r="Z75" t="str">
        <f t="shared" si="32"/>
        <v>C</v>
      </c>
      <c r="AA75" t="str">
        <f t="shared" si="33"/>
        <v>C</v>
      </c>
      <c r="AB75" t="str">
        <f t="shared" si="34"/>
        <v>C</v>
      </c>
      <c r="AC75" t="str">
        <f t="shared" si="35"/>
        <v>C</v>
      </c>
      <c r="AD75" t="str">
        <f t="shared" si="36"/>
        <v>C</v>
      </c>
      <c r="AE75">
        <f t="shared" si="37"/>
        <v>3</v>
      </c>
      <c r="AF75">
        <f t="shared" si="38"/>
        <v>3</v>
      </c>
      <c r="AG75">
        <f t="shared" si="39"/>
        <v>3</v>
      </c>
      <c r="AH75">
        <f t="shared" si="40"/>
        <v>3</v>
      </c>
      <c r="AI75">
        <f t="shared" si="41"/>
        <v>3</v>
      </c>
      <c r="AJ75">
        <f t="shared" si="42"/>
        <v>3</v>
      </c>
      <c r="AK75">
        <f t="shared" si="43"/>
        <v>5</v>
      </c>
      <c r="AL75" s="13">
        <f t="shared" si="44"/>
        <v>1</v>
      </c>
      <c r="AM75">
        <v>3</v>
      </c>
    </row>
    <row r="76" spans="1:39" x14ac:dyDescent="0.25">
      <c r="A76">
        <v>67</v>
      </c>
      <c r="B76" s="33" t="s">
        <v>132</v>
      </c>
      <c r="C76" t="s">
        <v>229</v>
      </c>
      <c r="D76" s="6" t="str">
        <f t="shared" si="30"/>
        <v>C3</v>
      </c>
      <c r="E76">
        <v>-0.79906115</v>
      </c>
      <c r="F76">
        <v>0.13544804299999999</v>
      </c>
      <c r="G76">
        <v>0.10654989400000001</v>
      </c>
      <c r="H76">
        <v>0.117135422</v>
      </c>
      <c r="I76">
        <v>0.12737214699999999</v>
      </c>
      <c r="J76">
        <v>0.17829763200000001</v>
      </c>
      <c r="K76">
        <v>6.6900422000000001E-2</v>
      </c>
      <c r="L76">
        <v>0.117614263</v>
      </c>
      <c r="M76">
        <v>2.6519688999999999E-2</v>
      </c>
      <c r="N76">
        <v>1.2598155999999999E-2</v>
      </c>
      <c r="O76">
        <v>1.8633482E-2</v>
      </c>
      <c r="P76">
        <v>1.7764130999999999E-2</v>
      </c>
      <c r="Q76">
        <v>2.5790303000000001E-2</v>
      </c>
      <c r="R76">
        <v>1.4985775999999999E-2</v>
      </c>
      <c r="S76">
        <v>1.7784947999999998E-2</v>
      </c>
      <c r="T76">
        <v>3</v>
      </c>
      <c r="U76">
        <v>3</v>
      </c>
      <c r="V76">
        <v>4</v>
      </c>
      <c r="W76">
        <v>1</v>
      </c>
      <c r="X76">
        <v>2</v>
      </c>
      <c r="Y76">
        <f t="shared" si="31"/>
        <v>3</v>
      </c>
      <c r="Z76" t="str">
        <f t="shared" si="32"/>
        <v>C</v>
      </c>
      <c r="AA76" t="str">
        <f t="shared" si="33"/>
        <v>C</v>
      </c>
      <c r="AB76" t="str">
        <f t="shared" si="34"/>
        <v>C</v>
      </c>
      <c r="AC76" t="str">
        <f t="shared" si="35"/>
        <v>C</v>
      </c>
      <c r="AD76" t="str">
        <f t="shared" si="36"/>
        <v>C</v>
      </c>
      <c r="AE76">
        <f t="shared" si="37"/>
        <v>3</v>
      </c>
      <c r="AF76">
        <f t="shared" si="38"/>
        <v>3</v>
      </c>
      <c r="AG76">
        <f t="shared" si="39"/>
        <v>3</v>
      </c>
      <c r="AH76">
        <f t="shared" si="40"/>
        <v>3</v>
      </c>
      <c r="AI76">
        <f t="shared" si="41"/>
        <v>3</v>
      </c>
      <c r="AJ76">
        <f t="shared" si="42"/>
        <v>3</v>
      </c>
      <c r="AK76">
        <f t="shared" si="43"/>
        <v>5</v>
      </c>
      <c r="AL76" s="13">
        <f t="shared" si="44"/>
        <v>1</v>
      </c>
      <c r="AM76">
        <v>3</v>
      </c>
    </row>
    <row r="77" spans="1:39" x14ac:dyDescent="0.25">
      <c r="A77">
        <v>78</v>
      </c>
      <c r="B77" s="33" t="s">
        <v>143</v>
      </c>
      <c r="C77" t="s">
        <v>229</v>
      </c>
      <c r="D77" s="6" t="str">
        <f t="shared" si="30"/>
        <v>C3</v>
      </c>
      <c r="E77">
        <v>-0.43558633299999999</v>
      </c>
      <c r="F77">
        <v>0.17247666</v>
      </c>
      <c r="G77">
        <v>0.11254488</v>
      </c>
      <c r="H77">
        <v>0.128925874</v>
      </c>
      <c r="I77">
        <v>0.12589435600000001</v>
      </c>
      <c r="J77">
        <v>0.170550225</v>
      </c>
      <c r="K77">
        <v>6.5612386999999994E-2</v>
      </c>
      <c r="L77">
        <v>0.12035918</v>
      </c>
      <c r="M77">
        <v>1.9720494000000002E-2</v>
      </c>
      <c r="N77">
        <v>1.0560567999999999E-2</v>
      </c>
      <c r="O77">
        <v>1.8952587999999999E-2</v>
      </c>
      <c r="P77">
        <v>2.1568361000000001E-2</v>
      </c>
      <c r="Q77">
        <v>2.4589934000000001E-2</v>
      </c>
      <c r="R77">
        <v>1.5472402999999999E-2</v>
      </c>
      <c r="S77">
        <v>2.0312229000000001E-2</v>
      </c>
      <c r="T77">
        <v>3</v>
      </c>
      <c r="U77">
        <v>3</v>
      </c>
      <c r="V77">
        <v>4</v>
      </c>
      <c r="W77">
        <v>1</v>
      </c>
      <c r="X77">
        <v>2</v>
      </c>
      <c r="Y77">
        <f t="shared" si="31"/>
        <v>3</v>
      </c>
      <c r="Z77" t="str">
        <f t="shared" si="32"/>
        <v>C</v>
      </c>
      <c r="AA77" t="str">
        <f t="shared" si="33"/>
        <v>C</v>
      </c>
      <c r="AB77" t="str">
        <f t="shared" si="34"/>
        <v>C</v>
      </c>
      <c r="AC77" t="str">
        <f t="shared" si="35"/>
        <v>C</v>
      </c>
      <c r="AD77" t="str">
        <f t="shared" si="36"/>
        <v>C</v>
      </c>
      <c r="AE77">
        <f t="shared" si="37"/>
        <v>3</v>
      </c>
      <c r="AF77">
        <f t="shared" si="38"/>
        <v>3</v>
      </c>
      <c r="AG77">
        <f t="shared" si="39"/>
        <v>3</v>
      </c>
      <c r="AH77">
        <f t="shared" si="40"/>
        <v>3</v>
      </c>
      <c r="AI77">
        <f t="shared" si="41"/>
        <v>3</v>
      </c>
      <c r="AJ77">
        <f t="shared" si="42"/>
        <v>3</v>
      </c>
      <c r="AK77">
        <f t="shared" si="43"/>
        <v>5</v>
      </c>
      <c r="AL77" s="13">
        <f t="shared" si="44"/>
        <v>1</v>
      </c>
      <c r="AM77">
        <v>3</v>
      </c>
    </row>
    <row r="78" spans="1:39" x14ac:dyDescent="0.25">
      <c r="A78">
        <v>80</v>
      </c>
      <c r="B78" s="33" t="s">
        <v>145</v>
      </c>
      <c r="C78" t="s">
        <v>225</v>
      </c>
      <c r="D78" s="6" t="str">
        <f t="shared" si="30"/>
        <v>C3</v>
      </c>
      <c r="E78">
        <v>0.11954364000000001</v>
      </c>
      <c r="F78">
        <v>0.103016528</v>
      </c>
      <c r="G78">
        <v>0.123128531</v>
      </c>
      <c r="H78">
        <v>0.12606859300000001</v>
      </c>
      <c r="I78">
        <v>0.113927635</v>
      </c>
      <c r="J78">
        <v>0.14370987399999999</v>
      </c>
      <c r="K78">
        <v>6.6942034999999997E-2</v>
      </c>
      <c r="L78">
        <v>0.13661456</v>
      </c>
      <c r="M78">
        <v>2.2142192000000002E-2</v>
      </c>
      <c r="N78">
        <v>1.4372031E-2</v>
      </c>
      <c r="O78">
        <v>1.9016999999999999E-2</v>
      </c>
      <c r="P78">
        <v>2.1298814999999999E-2</v>
      </c>
      <c r="Q78">
        <v>2.4523645E-2</v>
      </c>
      <c r="R78">
        <v>1.7954723999999998E-2</v>
      </c>
      <c r="S78">
        <v>2.1435181000000001E-2</v>
      </c>
      <c r="T78">
        <v>3</v>
      </c>
      <c r="U78">
        <v>3</v>
      </c>
      <c r="V78">
        <v>4</v>
      </c>
      <c r="W78">
        <v>1</v>
      </c>
      <c r="X78">
        <v>2</v>
      </c>
      <c r="Y78">
        <f t="shared" si="31"/>
        <v>3</v>
      </c>
      <c r="Z78" t="str">
        <f t="shared" si="32"/>
        <v>C</v>
      </c>
      <c r="AA78" t="str">
        <f t="shared" si="33"/>
        <v>C</v>
      </c>
      <c r="AB78" t="str">
        <f t="shared" si="34"/>
        <v>C</v>
      </c>
      <c r="AC78" t="str">
        <f t="shared" si="35"/>
        <v>C</v>
      </c>
      <c r="AD78" t="str">
        <f t="shared" si="36"/>
        <v>C</v>
      </c>
      <c r="AE78">
        <f t="shared" si="37"/>
        <v>3</v>
      </c>
      <c r="AF78">
        <f t="shared" si="38"/>
        <v>3</v>
      </c>
      <c r="AG78">
        <f t="shared" si="39"/>
        <v>3</v>
      </c>
      <c r="AH78">
        <f t="shared" si="40"/>
        <v>3</v>
      </c>
      <c r="AI78">
        <f t="shared" si="41"/>
        <v>3</v>
      </c>
      <c r="AJ78">
        <f t="shared" si="42"/>
        <v>3</v>
      </c>
      <c r="AK78">
        <f t="shared" si="43"/>
        <v>5</v>
      </c>
      <c r="AL78" s="13">
        <f t="shared" si="44"/>
        <v>1</v>
      </c>
      <c r="AM78">
        <v>3</v>
      </c>
    </row>
    <row r="79" spans="1:39" x14ac:dyDescent="0.25">
      <c r="A79">
        <v>91</v>
      </c>
      <c r="B79" s="33" t="s">
        <v>156</v>
      </c>
      <c r="C79" t="s">
        <v>231</v>
      </c>
      <c r="D79" s="6" t="str">
        <f t="shared" si="30"/>
        <v>C3</v>
      </c>
      <c r="E79">
        <v>7.9321119999999998E-3</v>
      </c>
      <c r="F79">
        <v>0.157560643</v>
      </c>
      <c r="G79">
        <v>0.11076900100000001</v>
      </c>
      <c r="H79">
        <v>0.12923109599999999</v>
      </c>
      <c r="I79">
        <v>0.136875357</v>
      </c>
      <c r="J79">
        <v>0.15820685900000001</v>
      </c>
      <c r="K79">
        <v>6.6948856000000001E-2</v>
      </c>
      <c r="L79">
        <v>0.120117163</v>
      </c>
      <c r="M79">
        <v>1.9182593000000001E-2</v>
      </c>
      <c r="N79">
        <v>1.1076935E-2</v>
      </c>
      <c r="O79">
        <v>1.9552561999999999E-2</v>
      </c>
      <c r="P79">
        <v>2.2416937000000001E-2</v>
      </c>
      <c r="Q79">
        <v>2.4800564000000001E-2</v>
      </c>
      <c r="R79">
        <v>1.6803933E-2</v>
      </c>
      <c r="S79">
        <v>2.1843642999999999E-2</v>
      </c>
      <c r="T79">
        <v>3</v>
      </c>
      <c r="U79">
        <v>3</v>
      </c>
      <c r="V79">
        <v>4</v>
      </c>
      <c r="W79">
        <v>1</v>
      </c>
      <c r="X79">
        <v>2</v>
      </c>
      <c r="Y79">
        <f t="shared" si="31"/>
        <v>3</v>
      </c>
      <c r="Z79" t="str">
        <f t="shared" si="32"/>
        <v>C</v>
      </c>
      <c r="AA79" t="str">
        <f t="shared" si="33"/>
        <v>C</v>
      </c>
      <c r="AB79" t="str">
        <f t="shared" si="34"/>
        <v>C</v>
      </c>
      <c r="AC79" t="str">
        <f t="shared" si="35"/>
        <v>C</v>
      </c>
      <c r="AD79" t="str">
        <f t="shared" si="36"/>
        <v>C</v>
      </c>
      <c r="AE79">
        <f t="shared" si="37"/>
        <v>3</v>
      </c>
      <c r="AF79">
        <f t="shared" si="38"/>
        <v>3</v>
      </c>
      <c r="AG79">
        <f t="shared" si="39"/>
        <v>3</v>
      </c>
      <c r="AH79">
        <f t="shared" si="40"/>
        <v>3</v>
      </c>
      <c r="AI79">
        <f t="shared" si="41"/>
        <v>3</v>
      </c>
      <c r="AJ79">
        <f t="shared" si="42"/>
        <v>3</v>
      </c>
      <c r="AK79">
        <f t="shared" si="43"/>
        <v>5</v>
      </c>
      <c r="AL79" s="13">
        <f t="shared" si="44"/>
        <v>1</v>
      </c>
      <c r="AM79">
        <v>3</v>
      </c>
    </row>
    <row r="80" spans="1:39" x14ac:dyDescent="0.25">
      <c r="A80">
        <v>95</v>
      </c>
      <c r="B80" s="33" t="s">
        <v>160</v>
      </c>
      <c r="C80" t="s">
        <v>232</v>
      </c>
      <c r="D80" s="6" t="str">
        <f t="shared" si="30"/>
        <v>C3</v>
      </c>
      <c r="E80">
        <v>-0.54074332899999999</v>
      </c>
      <c r="F80">
        <v>0.166827962</v>
      </c>
      <c r="G80">
        <v>9.6100471000000007E-2</v>
      </c>
      <c r="H80">
        <v>0.10987290299999999</v>
      </c>
      <c r="I80">
        <v>0.12136812499999999</v>
      </c>
      <c r="J80">
        <v>0.160309009</v>
      </c>
      <c r="K80">
        <v>6.6669541999999998E-2</v>
      </c>
      <c r="L80">
        <v>0.11238730500000001</v>
      </c>
      <c r="M80">
        <v>2.2434829999999999E-2</v>
      </c>
      <c r="N80">
        <v>1.0640963E-2</v>
      </c>
      <c r="O80">
        <v>1.8228745000000001E-2</v>
      </c>
      <c r="P80">
        <v>2.3551438000000001E-2</v>
      </c>
      <c r="Q80">
        <v>2.5744686999999999E-2</v>
      </c>
      <c r="R80">
        <v>1.6768984000000001E-2</v>
      </c>
      <c r="S80">
        <v>1.8505595E-2</v>
      </c>
      <c r="T80">
        <v>3</v>
      </c>
      <c r="U80">
        <v>3</v>
      </c>
      <c r="V80">
        <v>4</v>
      </c>
      <c r="W80">
        <v>1</v>
      </c>
      <c r="X80">
        <v>2</v>
      </c>
      <c r="Y80">
        <f t="shared" si="31"/>
        <v>3</v>
      </c>
      <c r="Z80" t="str">
        <f t="shared" si="32"/>
        <v>C</v>
      </c>
      <c r="AA80" t="str">
        <f t="shared" si="33"/>
        <v>C</v>
      </c>
      <c r="AB80" t="str">
        <f t="shared" si="34"/>
        <v>C</v>
      </c>
      <c r="AC80" t="str">
        <f t="shared" si="35"/>
        <v>C</v>
      </c>
      <c r="AD80" t="str">
        <f t="shared" si="36"/>
        <v>C</v>
      </c>
      <c r="AE80">
        <f t="shared" si="37"/>
        <v>3</v>
      </c>
      <c r="AF80">
        <f t="shared" si="38"/>
        <v>3</v>
      </c>
      <c r="AG80">
        <f t="shared" si="39"/>
        <v>3</v>
      </c>
      <c r="AH80">
        <f t="shared" si="40"/>
        <v>3</v>
      </c>
      <c r="AI80">
        <f t="shared" si="41"/>
        <v>3</v>
      </c>
      <c r="AJ80">
        <f t="shared" si="42"/>
        <v>3</v>
      </c>
      <c r="AK80">
        <f t="shared" si="43"/>
        <v>5</v>
      </c>
      <c r="AL80" s="13">
        <f t="shared" si="44"/>
        <v>1</v>
      </c>
      <c r="AM80">
        <v>3</v>
      </c>
    </row>
    <row r="81" spans="1:39" x14ac:dyDescent="0.25">
      <c r="A81">
        <v>104</v>
      </c>
      <c r="B81" s="33" t="s">
        <v>169</v>
      </c>
      <c r="C81" t="s">
        <v>228</v>
      </c>
      <c r="D81" s="6" t="str">
        <f t="shared" si="30"/>
        <v>C3</v>
      </c>
      <c r="E81">
        <v>-0.33776336099999998</v>
      </c>
      <c r="F81">
        <v>0.16846492299999999</v>
      </c>
      <c r="G81">
        <v>9.4746714999999995E-2</v>
      </c>
      <c r="H81">
        <v>0.111401529</v>
      </c>
      <c r="I81">
        <v>0.122678232</v>
      </c>
      <c r="J81">
        <v>0.17070859799999999</v>
      </c>
      <c r="K81">
        <v>6.3661305000000001E-2</v>
      </c>
      <c r="L81">
        <v>0.123532236</v>
      </c>
      <c r="M81">
        <v>2.1311786999999999E-2</v>
      </c>
      <c r="N81">
        <v>1.079567E-2</v>
      </c>
      <c r="O81">
        <v>1.9614321000000001E-2</v>
      </c>
      <c r="P81">
        <v>2.2333893E-2</v>
      </c>
      <c r="Q81">
        <v>2.3629349000000001E-2</v>
      </c>
      <c r="R81">
        <v>1.6071163999999999E-2</v>
      </c>
      <c r="S81">
        <v>2.2590570000000001E-2</v>
      </c>
      <c r="T81">
        <v>3</v>
      </c>
      <c r="U81">
        <v>3</v>
      </c>
      <c r="V81">
        <v>4</v>
      </c>
      <c r="W81">
        <v>1</v>
      </c>
      <c r="X81">
        <v>2</v>
      </c>
      <c r="Y81">
        <f t="shared" si="31"/>
        <v>3</v>
      </c>
      <c r="Z81" t="str">
        <f t="shared" si="32"/>
        <v>C</v>
      </c>
      <c r="AA81" t="str">
        <f t="shared" si="33"/>
        <v>C</v>
      </c>
      <c r="AB81" t="str">
        <f t="shared" si="34"/>
        <v>C</v>
      </c>
      <c r="AC81" t="str">
        <f t="shared" si="35"/>
        <v>C</v>
      </c>
      <c r="AD81" t="str">
        <f t="shared" si="36"/>
        <v>C</v>
      </c>
      <c r="AE81">
        <f t="shared" si="37"/>
        <v>3</v>
      </c>
      <c r="AF81">
        <f t="shared" si="38"/>
        <v>3</v>
      </c>
      <c r="AG81">
        <f t="shared" si="39"/>
        <v>3</v>
      </c>
      <c r="AH81">
        <f t="shared" si="40"/>
        <v>3</v>
      </c>
      <c r="AI81">
        <f t="shared" si="41"/>
        <v>3</v>
      </c>
      <c r="AJ81">
        <f t="shared" si="42"/>
        <v>3</v>
      </c>
      <c r="AK81">
        <f t="shared" si="43"/>
        <v>5</v>
      </c>
      <c r="AL81" s="13">
        <f t="shared" si="44"/>
        <v>1</v>
      </c>
      <c r="AM81">
        <v>3</v>
      </c>
    </row>
    <row r="82" spans="1:39" x14ac:dyDescent="0.25">
      <c r="A82">
        <v>105</v>
      </c>
      <c r="B82" s="33" t="s">
        <v>170</v>
      </c>
      <c r="C82" t="s">
        <v>231</v>
      </c>
      <c r="D82" s="6" t="str">
        <f t="shared" si="30"/>
        <v>C3</v>
      </c>
      <c r="E82">
        <v>0.31757300300000002</v>
      </c>
      <c r="F82">
        <v>0.12607109399999999</v>
      </c>
      <c r="G82">
        <v>0.10190461100000001</v>
      </c>
      <c r="H82">
        <v>0.12659811300000001</v>
      </c>
      <c r="I82">
        <v>0.11631631000000001</v>
      </c>
      <c r="J82">
        <v>0.12932495599999999</v>
      </c>
      <c r="K82">
        <v>6.5237355999999996E-2</v>
      </c>
      <c r="L82">
        <v>0.128609208</v>
      </c>
      <c r="M82">
        <v>2.0533453E-2</v>
      </c>
      <c r="N82">
        <v>9.3397930000000007E-3</v>
      </c>
      <c r="O82">
        <v>1.8091744E-2</v>
      </c>
      <c r="P82">
        <v>2.2141335000000002E-2</v>
      </c>
      <c r="Q82">
        <v>2.7996749000000001E-2</v>
      </c>
      <c r="R82">
        <v>1.8150017000000001E-2</v>
      </c>
      <c r="S82">
        <v>2.5903845000000002E-2</v>
      </c>
      <c r="T82">
        <v>3</v>
      </c>
      <c r="U82">
        <v>3</v>
      </c>
      <c r="V82">
        <v>4</v>
      </c>
      <c r="W82">
        <v>1</v>
      </c>
      <c r="X82">
        <v>2</v>
      </c>
      <c r="Y82">
        <f t="shared" si="31"/>
        <v>3</v>
      </c>
      <c r="Z82" t="str">
        <f t="shared" si="32"/>
        <v>C</v>
      </c>
      <c r="AA82" t="str">
        <f t="shared" si="33"/>
        <v>C</v>
      </c>
      <c r="AB82" t="str">
        <f t="shared" si="34"/>
        <v>C</v>
      </c>
      <c r="AC82" t="str">
        <f t="shared" si="35"/>
        <v>C</v>
      </c>
      <c r="AD82" t="str">
        <f t="shared" si="36"/>
        <v>C</v>
      </c>
      <c r="AE82">
        <f t="shared" si="37"/>
        <v>3</v>
      </c>
      <c r="AF82">
        <f t="shared" si="38"/>
        <v>3</v>
      </c>
      <c r="AG82">
        <f t="shared" si="39"/>
        <v>3</v>
      </c>
      <c r="AH82">
        <f t="shared" si="40"/>
        <v>3</v>
      </c>
      <c r="AI82">
        <f t="shared" si="41"/>
        <v>3</v>
      </c>
      <c r="AJ82">
        <f t="shared" si="42"/>
        <v>3</v>
      </c>
      <c r="AK82">
        <f t="shared" si="43"/>
        <v>5</v>
      </c>
      <c r="AL82" s="13">
        <f t="shared" si="44"/>
        <v>1</v>
      </c>
      <c r="AM82">
        <v>3</v>
      </c>
    </row>
    <row r="83" spans="1:39" x14ac:dyDescent="0.25">
      <c r="A83">
        <v>109</v>
      </c>
      <c r="B83" s="33" t="s">
        <v>174</v>
      </c>
      <c r="C83" t="s">
        <v>232</v>
      </c>
      <c r="D83" s="6" t="str">
        <f t="shared" si="30"/>
        <v>C3</v>
      </c>
      <c r="E83">
        <v>9.541262E-3</v>
      </c>
      <c r="F83">
        <v>0.15932648299999999</v>
      </c>
      <c r="G83">
        <v>0.11099677099999999</v>
      </c>
      <c r="H83">
        <v>0.130038494</v>
      </c>
      <c r="I83">
        <v>0.124878105</v>
      </c>
      <c r="J83">
        <v>0.157005108</v>
      </c>
      <c r="K83">
        <v>6.7454313000000002E-2</v>
      </c>
      <c r="L83">
        <v>0.12109524300000001</v>
      </c>
      <c r="M83">
        <v>1.9524764999999999E-2</v>
      </c>
      <c r="N83">
        <v>9.995004E-3</v>
      </c>
      <c r="O83">
        <v>1.6928141000000001E-2</v>
      </c>
      <c r="P83">
        <v>2.2444604E-2</v>
      </c>
      <c r="Q83">
        <v>2.3996428E-2</v>
      </c>
      <c r="R83">
        <v>1.5972887000000002E-2</v>
      </c>
      <c r="S83">
        <v>2.2042411000000001E-2</v>
      </c>
      <c r="T83">
        <v>3</v>
      </c>
      <c r="U83">
        <v>3</v>
      </c>
      <c r="V83">
        <v>4</v>
      </c>
      <c r="W83">
        <v>1</v>
      </c>
      <c r="X83">
        <v>2</v>
      </c>
      <c r="Y83">
        <f t="shared" si="31"/>
        <v>3</v>
      </c>
      <c r="Z83" t="str">
        <f t="shared" si="32"/>
        <v>C</v>
      </c>
      <c r="AA83" t="str">
        <f t="shared" si="33"/>
        <v>C</v>
      </c>
      <c r="AB83" t="str">
        <f t="shared" si="34"/>
        <v>C</v>
      </c>
      <c r="AC83" t="str">
        <f t="shared" si="35"/>
        <v>C</v>
      </c>
      <c r="AD83" t="str">
        <f t="shared" si="36"/>
        <v>C</v>
      </c>
      <c r="AE83">
        <f t="shared" si="37"/>
        <v>3</v>
      </c>
      <c r="AF83">
        <f t="shared" si="38"/>
        <v>3</v>
      </c>
      <c r="AG83">
        <f t="shared" si="39"/>
        <v>3</v>
      </c>
      <c r="AH83">
        <f t="shared" si="40"/>
        <v>3</v>
      </c>
      <c r="AI83">
        <f t="shared" si="41"/>
        <v>3</v>
      </c>
      <c r="AJ83">
        <f t="shared" si="42"/>
        <v>3</v>
      </c>
      <c r="AK83">
        <f t="shared" si="43"/>
        <v>5</v>
      </c>
      <c r="AL83" s="13">
        <f t="shared" si="44"/>
        <v>1</v>
      </c>
      <c r="AM83">
        <v>3</v>
      </c>
    </row>
    <row r="84" spans="1:39" x14ac:dyDescent="0.25">
      <c r="A84">
        <v>117</v>
      </c>
      <c r="B84" s="33" t="s">
        <v>182</v>
      </c>
      <c r="C84" t="s">
        <v>229</v>
      </c>
      <c r="D84" s="6" t="str">
        <f t="shared" si="30"/>
        <v>C3</v>
      </c>
      <c r="E84">
        <v>-0.50716300800000003</v>
      </c>
      <c r="F84">
        <v>0.169700659</v>
      </c>
      <c r="G84">
        <v>0.110238698</v>
      </c>
      <c r="H84">
        <v>0.121219667</v>
      </c>
      <c r="I84">
        <v>0.12964077900000001</v>
      </c>
      <c r="J84">
        <v>0.17143140000000001</v>
      </c>
      <c r="K84">
        <v>6.4630734999999995E-2</v>
      </c>
      <c r="L84">
        <v>0.10796908299999999</v>
      </c>
      <c r="M84">
        <v>2.0320451999999999E-2</v>
      </c>
      <c r="N84">
        <v>9.8234759999999994E-3</v>
      </c>
      <c r="O84">
        <v>1.6817250999999998E-2</v>
      </c>
      <c r="P84">
        <v>2.0471914000000001E-2</v>
      </c>
      <c r="Q84">
        <v>2.3707299000000001E-2</v>
      </c>
      <c r="R84">
        <v>1.4384443E-2</v>
      </c>
      <c r="S84">
        <v>1.8459860000000002E-2</v>
      </c>
      <c r="T84">
        <v>3</v>
      </c>
      <c r="U84">
        <v>3</v>
      </c>
      <c r="V84">
        <v>4</v>
      </c>
      <c r="W84">
        <v>1</v>
      </c>
      <c r="X84">
        <v>2</v>
      </c>
      <c r="Y84">
        <f t="shared" si="31"/>
        <v>3</v>
      </c>
      <c r="Z84" t="str">
        <f t="shared" si="32"/>
        <v>C</v>
      </c>
      <c r="AA84" t="str">
        <f t="shared" si="33"/>
        <v>C</v>
      </c>
      <c r="AB84" t="str">
        <f t="shared" si="34"/>
        <v>C</v>
      </c>
      <c r="AC84" t="str">
        <f t="shared" si="35"/>
        <v>C</v>
      </c>
      <c r="AD84" t="str">
        <f t="shared" si="36"/>
        <v>C</v>
      </c>
      <c r="AE84">
        <f t="shared" si="37"/>
        <v>3</v>
      </c>
      <c r="AF84">
        <f t="shared" si="38"/>
        <v>3</v>
      </c>
      <c r="AG84">
        <f t="shared" si="39"/>
        <v>3</v>
      </c>
      <c r="AH84">
        <f t="shared" si="40"/>
        <v>3</v>
      </c>
      <c r="AI84">
        <f t="shared" si="41"/>
        <v>3</v>
      </c>
      <c r="AJ84">
        <f t="shared" si="42"/>
        <v>3</v>
      </c>
      <c r="AK84">
        <f t="shared" si="43"/>
        <v>5</v>
      </c>
      <c r="AL84" s="13">
        <f t="shared" si="44"/>
        <v>1</v>
      </c>
      <c r="AM84">
        <v>3</v>
      </c>
    </row>
    <row r="85" spans="1:39" x14ac:dyDescent="0.25">
      <c r="A85">
        <v>133</v>
      </c>
      <c r="B85" s="33" t="s">
        <v>198</v>
      </c>
      <c r="C85" t="s">
        <v>229</v>
      </c>
      <c r="D85" s="6" t="str">
        <f t="shared" si="30"/>
        <v>C3</v>
      </c>
      <c r="E85">
        <v>-1.1865095320000001</v>
      </c>
      <c r="F85">
        <v>0.17013910099999999</v>
      </c>
      <c r="G85">
        <v>0.10444336799999999</v>
      </c>
      <c r="H85">
        <v>0.11705096</v>
      </c>
      <c r="I85">
        <v>0.11186</v>
      </c>
      <c r="J85">
        <v>0.17385318</v>
      </c>
      <c r="K85">
        <v>6.7298023999999998E-2</v>
      </c>
      <c r="L85">
        <v>9.8414803999999995E-2</v>
      </c>
      <c r="M85">
        <v>2.1552733000000001E-2</v>
      </c>
      <c r="N85">
        <v>1.0026913E-2</v>
      </c>
      <c r="O85">
        <v>1.4570478E-2</v>
      </c>
      <c r="P85">
        <v>1.4787982E-2</v>
      </c>
      <c r="Q85">
        <v>2.3200096999999999E-2</v>
      </c>
      <c r="R85">
        <v>1.6129128999999999E-2</v>
      </c>
      <c r="S85">
        <v>1.7134817E-2</v>
      </c>
      <c r="T85">
        <v>3</v>
      </c>
      <c r="U85">
        <v>3</v>
      </c>
      <c r="V85">
        <v>4</v>
      </c>
      <c r="W85">
        <v>1</v>
      </c>
      <c r="X85">
        <v>2</v>
      </c>
      <c r="Y85">
        <f t="shared" si="31"/>
        <v>3</v>
      </c>
      <c r="Z85" t="str">
        <f t="shared" si="32"/>
        <v>C</v>
      </c>
      <c r="AA85" t="str">
        <f t="shared" si="33"/>
        <v>C</v>
      </c>
      <c r="AB85" t="str">
        <f t="shared" si="34"/>
        <v>C</v>
      </c>
      <c r="AC85" t="str">
        <f t="shared" si="35"/>
        <v>C</v>
      </c>
      <c r="AD85" t="str">
        <f t="shared" si="36"/>
        <v>C</v>
      </c>
      <c r="AE85">
        <f t="shared" si="37"/>
        <v>3</v>
      </c>
      <c r="AF85">
        <f t="shared" si="38"/>
        <v>3</v>
      </c>
      <c r="AG85">
        <f t="shared" si="39"/>
        <v>3</v>
      </c>
      <c r="AH85">
        <f t="shared" si="40"/>
        <v>3</v>
      </c>
      <c r="AI85">
        <f t="shared" si="41"/>
        <v>3</v>
      </c>
      <c r="AJ85">
        <f t="shared" si="42"/>
        <v>3</v>
      </c>
      <c r="AK85">
        <f t="shared" si="43"/>
        <v>5</v>
      </c>
      <c r="AL85" s="13">
        <f t="shared" si="44"/>
        <v>1</v>
      </c>
      <c r="AM85">
        <v>3</v>
      </c>
    </row>
    <row r="86" spans="1:39" x14ac:dyDescent="0.25">
      <c r="A86">
        <v>135</v>
      </c>
      <c r="B86" s="33" t="s">
        <v>200</v>
      </c>
      <c r="C86" t="s">
        <v>232</v>
      </c>
      <c r="D86" s="6" t="str">
        <f t="shared" si="30"/>
        <v>C3</v>
      </c>
      <c r="E86">
        <v>9.4686988E-2</v>
      </c>
      <c r="F86">
        <v>0.15759158500000001</v>
      </c>
      <c r="G86">
        <v>0.11172180299999999</v>
      </c>
      <c r="H86">
        <v>0.13342479700000001</v>
      </c>
      <c r="I86">
        <v>0.11970663099999999</v>
      </c>
      <c r="J86">
        <v>0.151287479</v>
      </c>
      <c r="K86">
        <v>6.6855240999999996E-2</v>
      </c>
      <c r="L86">
        <v>0.119509032</v>
      </c>
      <c r="M86">
        <v>1.9932697999999999E-2</v>
      </c>
      <c r="N86">
        <v>7.9481359999999997E-3</v>
      </c>
      <c r="O86">
        <v>1.8952668999999998E-2</v>
      </c>
      <c r="P86">
        <v>2.2601031000000001E-2</v>
      </c>
      <c r="Q86">
        <v>2.4587083999999999E-2</v>
      </c>
      <c r="R86">
        <v>1.5011818E-2</v>
      </c>
      <c r="S86">
        <v>2.2628415999999998E-2</v>
      </c>
      <c r="T86">
        <v>3</v>
      </c>
      <c r="U86">
        <v>3</v>
      </c>
      <c r="V86">
        <v>4</v>
      </c>
      <c r="W86">
        <v>1</v>
      </c>
      <c r="X86">
        <v>2</v>
      </c>
      <c r="Y86">
        <f t="shared" si="31"/>
        <v>3</v>
      </c>
      <c r="Z86" t="str">
        <f t="shared" si="32"/>
        <v>C</v>
      </c>
      <c r="AA86" t="str">
        <f t="shared" si="33"/>
        <v>C</v>
      </c>
      <c r="AB86" t="str">
        <f t="shared" si="34"/>
        <v>C</v>
      </c>
      <c r="AC86" t="str">
        <f t="shared" si="35"/>
        <v>C</v>
      </c>
      <c r="AD86" t="str">
        <f t="shared" si="36"/>
        <v>C</v>
      </c>
      <c r="AE86">
        <f t="shared" si="37"/>
        <v>3</v>
      </c>
      <c r="AF86">
        <f t="shared" si="38"/>
        <v>3</v>
      </c>
      <c r="AG86">
        <f t="shared" si="39"/>
        <v>3</v>
      </c>
      <c r="AH86">
        <f t="shared" si="40"/>
        <v>3</v>
      </c>
      <c r="AI86">
        <f t="shared" si="41"/>
        <v>3</v>
      </c>
      <c r="AJ86">
        <f t="shared" si="42"/>
        <v>3</v>
      </c>
      <c r="AK86">
        <f t="shared" si="43"/>
        <v>5</v>
      </c>
      <c r="AL86" s="13">
        <f t="shared" si="44"/>
        <v>1</v>
      </c>
      <c r="AM86">
        <v>3</v>
      </c>
    </row>
    <row r="87" spans="1:39" x14ac:dyDescent="0.25">
      <c r="A87">
        <v>146</v>
      </c>
      <c r="B87" s="33" t="s">
        <v>211</v>
      </c>
      <c r="C87" t="s">
        <v>219</v>
      </c>
      <c r="D87" s="6" t="str">
        <f t="shared" si="30"/>
        <v>C3</v>
      </c>
      <c r="E87">
        <v>1.7181615000000001E-2</v>
      </c>
      <c r="F87">
        <v>0.15301303399999999</v>
      </c>
      <c r="G87">
        <v>0.110956262</v>
      </c>
      <c r="H87">
        <v>0.127370181</v>
      </c>
      <c r="I87">
        <v>0.119155108</v>
      </c>
      <c r="J87">
        <v>0.150885305</v>
      </c>
      <c r="K87">
        <v>6.6093983999999995E-2</v>
      </c>
      <c r="L87">
        <v>0.111964408</v>
      </c>
      <c r="M87">
        <v>1.8120465999999998E-2</v>
      </c>
      <c r="N87">
        <v>1.079635E-2</v>
      </c>
      <c r="O87">
        <v>1.7541307999999999E-2</v>
      </c>
      <c r="P87">
        <v>1.8551568000000001E-2</v>
      </c>
      <c r="Q87">
        <v>2.3515734E-2</v>
      </c>
      <c r="R87">
        <v>1.6595737999999999E-2</v>
      </c>
      <c r="S87">
        <v>2.3133552000000002E-2</v>
      </c>
      <c r="T87">
        <v>3</v>
      </c>
      <c r="U87">
        <v>3</v>
      </c>
      <c r="V87">
        <v>4</v>
      </c>
      <c r="W87">
        <v>1</v>
      </c>
      <c r="X87">
        <v>2</v>
      </c>
      <c r="Y87">
        <f t="shared" si="31"/>
        <v>3</v>
      </c>
      <c r="Z87" t="str">
        <f t="shared" si="32"/>
        <v>C</v>
      </c>
      <c r="AA87" t="str">
        <f t="shared" si="33"/>
        <v>C</v>
      </c>
      <c r="AB87" t="str">
        <f t="shared" si="34"/>
        <v>C</v>
      </c>
      <c r="AC87" t="str">
        <f t="shared" si="35"/>
        <v>C</v>
      </c>
      <c r="AD87" t="str">
        <f t="shared" si="36"/>
        <v>C</v>
      </c>
      <c r="AE87">
        <f t="shared" si="37"/>
        <v>3</v>
      </c>
      <c r="AF87">
        <f t="shared" si="38"/>
        <v>3</v>
      </c>
      <c r="AG87">
        <f t="shared" si="39"/>
        <v>3</v>
      </c>
      <c r="AH87">
        <f t="shared" si="40"/>
        <v>3</v>
      </c>
      <c r="AI87">
        <f t="shared" si="41"/>
        <v>3</v>
      </c>
      <c r="AJ87">
        <f t="shared" si="42"/>
        <v>3</v>
      </c>
      <c r="AK87">
        <f t="shared" si="43"/>
        <v>5</v>
      </c>
      <c r="AL87" s="13">
        <f t="shared" si="44"/>
        <v>1</v>
      </c>
      <c r="AM87">
        <v>3</v>
      </c>
    </row>
    <row r="88" spans="1:39" x14ac:dyDescent="0.25">
      <c r="A88">
        <v>148</v>
      </c>
      <c r="B88" s="33" t="s">
        <v>213</v>
      </c>
      <c r="C88" t="s">
        <v>229</v>
      </c>
      <c r="D88" s="6" t="str">
        <f t="shared" si="30"/>
        <v>C3</v>
      </c>
      <c r="E88">
        <v>-0.79056516499999996</v>
      </c>
      <c r="F88">
        <v>0.10153025</v>
      </c>
      <c r="G88">
        <v>8.3154512E-2</v>
      </c>
      <c r="H88">
        <v>9.0602677000000006E-2</v>
      </c>
      <c r="I88">
        <v>0.105964342</v>
      </c>
      <c r="J88">
        <v>0.16658619799999999</v>
      </c>
      <c r="K88">
        <v>6.1421679E-2</v>
      </c>
      <c r="L88">
        <v>0.13916830699999999</v>
      </c>
      <c r="M88">
        <v>3.0804674000000001E-2</v>
      </c>
      <c r="N88">
        <v>1.3457043E-2</v>
      </c>
      <c r="O88">
        <v>2.6078819999999999E-2</v>
      </c>
      <c r="P88">
        <v>2.6220508E-2</v>
      </c>
      <c r="Q88">
        <v>3.0131542000000001E-2</v>
      </c>
      <c r="R88">
        <v>2.5049989000000002E-2</v>
      </c>
      <c r="S88">
        <v>1.9300081E-2</v>
      </c>
      <c r="T88">
        <v>3</v>
      </c>
      <c r="U88">
        <v>3</v>
      </c>
      <c r="V88">
        <v>4</v>
      </c>
      <c r="W88">
        <v>1</v>
      </c>
      <c r="X88">
        <v>2</v>
      </c>
      <c r="Y88">
        <f t="shared" si="31"/>
        <v>3</v>
      </c>
      <c r="Z88" t="str">
        <f t="shared" si="32"/>
        <v>C</v>
      </c>
      <c r="AA88" t="str">
        <f t="shared" si="33"/>
        <v>C</v>
      </c>
      <c r="AB88" t="str">
        <f t="shared" si="34"/>
        <v>C</v>
      </c>
      <c r="AC88" t="str">
        <f t="shared" si="35"/>
        <v>C</v>
      </c>
      <c r="AD88" t="str">
        <f t="shared" si="36"/>
        <v>C</v>
      </c>
      <c r="AE88">
        <f t="shared" si="37"/>
        <v>3</v>
      </c>
      <c r="AF88">
        <f t="shared" si="38"/>
        <v>3</v>
      </c>
      <c r="AG88">
        <f t="shared" si="39"/>
        <v>3</v>
      </c>
      <c r="AH88">
        <f t="shared" si="40"/>
        <v>3</v>
      </c>
      <c r="AI88">
        <f t="shared" si="41"/>
        <v>3</v>
      </c>
      <c r="AJ88">
        <f t="shared" si="42"/>
        <v>3</v>
      </c>
      <c r="AK88">
        <f t="shared" si="43"/>
        <v>5</v>
      </c>
      <c r="AL88" s="13">
        <f t="shared" si="44"/>
        <v>1</v>
      </c>
      <c r="AM88">
        <v>3</v>
      </c>
    </row>
    <row r="89" spans="1:39" x14ac:dyDescent="0.25">
      <c r="A89">
        <v>149</v>
      </c>
      <c r="B89" s="33" t="s">
        <v>214</v>
      </c>
      <c r="C89" t="s">
        <v>224</v>
      </c>
      <c r="D89" s="6" t="str">
        <f t="shared" si="30"/>
        <v>C3</v>
      </c>
      <c r="E89">
        <v>-0.55499498300000005</v>
      </c>
      <c r="F89">
        <v>0.12932405199999999</v>
      </c>
      <c r="G89">
        <v>7.7748551999999999E-2</v>
      </c>
      <c r="H89">
        <v>9.7014691E-2</v>
      </c>
      <c r="I89">
        <v>9.0976708000000003E-2</v>
      </c>
      <c r="J89">
        <v>0.15156883299999999</v>
      </c>
      <c r="K89">
        <v>6.3065023999999997E-2</v>
      </c>
      <c r="L89">
        <v>0.114591495</v>
      </c>
      <c r="M89">
        <v>2.314683E-2</v>
      </c>
      <c r="N89">
        <v>8.0705199999999994E-3</v>
      </c>
      <c r="O89">
        <v>2.0186526999999999E-2</v>
      </c>
      <c r="P89">
        <v>2.2210923E-2</v>
      </c>
      <c r="Q89">
        <v>2.1409284000000001E-2</v>
      </c>
      <c r="R89">
        <v>1.7876232999999998E-2</v>
      </c>
      <c r="S89">
        <v>1.3735539E-2</v>
      </c>
      <c r="T89">
        <v>3</v>
      </c>
      <c r="U89">
        <v>3</v>
      </c>
      <c r="V89">
        <v>4</v>
      </c>
      <c r="W89">
        <v>1</v>
      </c>
      <c r="X89">
        <v>2</v>
      </c>
      <c r="Y89">
        <f t="shared" si="31"/>
        <v>3</v>
      </c>
      <c r="Z89" t="str">
        <f t="shared" si="32"/>
        <v>C</v>
      </c>
      <c r="AA89" t="str">
        <f t="shared" si="33"/>
        <v>C</v>
      </c>
      <c r="AB89" t="str">
        <f t="shared" si="34"/>
        <v>C</v>
      </c>
      <c r="AC89" t="str">
        <f t="shared" si="35"/>
        <v>C</v>
      </c>
      <c r="AD89" t="str">
        <f t="shared" si="36"/>
        <v>C</v>
      </c>
      <c r="AE89">
        <f t="shared" si="37"/>
        <v>3</v>
      </c>
      <c r="AF89">
        <f t="shared" si="38"/>
        <v>3</v>
      </c>
      <c r="AG89">
        <f t="shared" si="39"/>
        <v>3</v>
      </c>
      <c r="AH89">
        <f t="shared" si="40"/>
        <v>3</v>
      </c>
      <c r="AI89">
        <f t="shared" si="41"/>
        <v>3</v>
      </c>
      <c r="AJ89">
        <f t="shared" si="42"/>
        <v>3</v>
      </c>
      <c r="AK89">
        <f t="shared" si="43"/>
        <v>5</v>
      </c>
      <c r="AL89" s="13">
        <f t="shared" si="44"/>
        <v>1</v>
      </c>
      <c r="AM89">
        <v>3</v>
      </c>
    </row>
    <row r="90" spans="1:39" x14ac:dyDescent="0.25">
      <c r="A90">
        <v>6</v>
      </c>
      <c r="B90" s="33" t="s">
        <v>71</v>
      </c>
      <c r="C90" t="s">
        <v>219</v>
      </c>
      <c r="D90" s="6" t="str">
        <f t="shared" si="30"/>
        <v>C3</v>
      </c>
      <c r="E90">
        <v>0.45586241300000002</v>
      </c>
      <c r="F90">
        <v>0.14245548499999999</v>
      </c>
      <c r="G90">
        <v>7.8273403000000005E-2</v>
      </c>
      <c r="H90">
        <v>0.104782575</v>
      </c>
      <c r="I90">
        <v>0.11051578500000001</v>
      </c>
      <c r="J90">
        <v>0.13005873300000001</v>
      </c>
      <c r="K90">
        <v>6.4477982000000003E-2</v>
      </c>
      <c r="L90">
        <v>0.110563403</v>
      </c>
      <c r="M90">
        <v>1.6856867000000001E-2</v>
      </c>
      <c r="N90">
        <v>9.7725639999999992E-3</v>
      </c>
      <c r="O90">
        <v>1.5282759E-2</v>
      </c>
      <c r="P90">
        <v>2.2286360000000002E-2</v>
      </c>
      <c r="Q90">
        <v>2.1475059000000001E-2</v>
      </c>
      <c r="R90">
        <v>1.6086666999999999E-2</v>
      </c>
      <c r="S90">
        <v>2.0634017000000001E-2</v>
      </c>
      <c r="T90">
        <v>6</v>
      </c>
      <c r="U90">
        <v>3</v>
      </c>
      <c r="V90">
        <v>4</v>
      </c>
      <c r="W90">
        <v>1</v>
      </c>
      <c r="X90">
        <v>2</v>
      </c>
      <c r="Y90" t="e">
        <f t="shared" si="31"/>
        <v>#N/A</v>
      </c>
      <c r="Z90" t="str">
        <f t="shared" si="32"/>
        <v>D.x</v>
      </c>
      <c r="AA90" t="str">
        <f t="shared" si="33"/>
        <v>C</v>
      </c>
      <c r="AB90" t="str">
        <f t="shared" si="34"/>
        <v>C</v>
      </c>
      <c r="AC90" t="str">
        <f t="shared" si="35"/>
        <v>C</v>
      </c>
      <c r="AD90" t="str">
        <f t="shared" si="36"/>
        <v>C</v>
      </c>
      <c r="AE90">
        <f t="shared" si="37"/>
        <v>7</v>
      </c>
      <c r="AF90">
        <f t="shared" si="38"/>
        <v>3</v>
      </c>
      <c r="AG90">
        <f t="shared" si="39"/>
        <v>3</v>
      </c>
      <c r="AH90">
        <f t="shared" si="40"/>
        <v>3</v>
      </c>
      <c r="AI90">
        <f t="shared" si="41"/>
        <v>3</v>
      </c>
      <c r="AJ90">
        <f t="shared" si="42"/>
        <v>3</v>
      </c>
      <c r="AK90">
        <f t="shared" si="43"/>
        <v>4</v>
      </c>
      <c r="AL90" s="13">
        <f t="shared" si="44"/>
        <v>0.8</v>
      </c>
      <c r="AM90">
        <v>3</v>
      </c>
    </row>
    <row r="91" spans="1:39" x14ac:dyDescent="0.25">
      <c r="A91">
        <v>18</v>
      </c>
      <c r="B91" s="33" t="s">
        <v>83</v>
      </c>
      <c r="C91" t="s">
        <v>219</v>
      </c>
      <c r="D91" s="6" t="str">
        <f t="shared" si="30"/>
        <v>C3</v>
      </c>
      <c r="E91">
        <v>0.222773744</v>
      </c>
      <c r="F91">
        <v>0.14154958100000001</v>
      </c>
      <c r="G91">
        <v>0.108485106</v>
      </c>
      <c r="H91">
        <v>0.12812880800000001</v>
      </c>
      <c r="I91">
        <v>0.12021947600000001</v>
      </c>
      <c r="J91">
        <v>0.130088391</v>
      </c>
      <c r="K91">
        <v>7.0185567000000004E-2</v>
      </c>
      <c r="L91">
        <v>0.11669916299999999</v>
      </c>
      <c r="M91">
        <v>1.548366E-2</v>
      </c>
      <c r="N91">
        <v>9.299636E-3</v>
      </c>
      <c r="O91">
        <v>1.7851463000000001E-2</v>
      </c>
      <c r="P91">
        <v>2.1658091000000001E-2</v>
      </c>
      <c r="Q91">
        <v>2.3493917999999999E-2</v>
      </c>
      <c r="R91">
        <v>1.6721922E-2</v>
      </c>
      <c r="S91">
        <v>2.3049350999999999E-2</v>
      </c>
      <c r="T91">
        <v>6</v>
      </c>
      <c r="U91">
        <v>3</v>
      </c>
      <c r="V91">
        <v>4</v>
      </c>
      <c r="W91">
        <v>1</v>
      </c>
      <c r="X91">
        <v>2</v>
      </c>
      <c r="Y91" t="e">
        <f t="shared" si="31"/>
        <v>#N/A</v>
      </c>
      <c r="Z91" t="str">
        <f t="shared" si="32"/>
        <v>D.x</v>
      </c>
      <c r="AA91" t="str">
        <f t="shared" si="33"/>
        <v>C</v>
      </c>
      <c r="AB91" t="str">
        <f t="shared" si="34"/>
        <v>C</v>
      </c>
      <c r="AC91" t="str">
        <f t="shared" si="35"/>
        <v>C</v>
      </c>
      <c r="AD91" t="str">
        <f t="shared" si="36"/>
        <v>C</v>
      </c>
      <c r="AE91">
        <f t="shared" si="37"/>
        <v>7</v>
      </c>
      <c r="AF91">
        <f t="shared" si="38"/>
        <v>3</v>
      </c>
      <c r="AG91">
        <f t="shared" si="39"/>
        <v>3</v>
      </c>
      <c r="AH91">
        <f t="shared" si="40"/>
        <v>3</v>
      </c>
      <c r="AI91">
        <f t="shared" si="41"/>
        <v>3</v>
      </c>
      <c r="AJ91">
        <f t="shared" si="42"/>
        <v>3</v>
      </c>
      <c r="AK91">
        <f t="shared" si="43"/>
        <v>4</v>
      </c>
      <c r="AL91" s="13">
        <f t="shared" si="44"/>
        <v>0.8</v>
      </c>
      <c r="AM91">
        <v>3</v>
      </c>
    </row>
    <row r="92" spans="1:39" x14ac:dyDescent="0.25">
      <c r="A92">
        <v>20</v>
      </c>
      <c r="B92" s="33" t="s">
        <v>85</v>
      </c>
      <c r="C92" t="s">
        <v>219</v>
      </c>
      <c r="D92" s="6" t="str">
        <f t="shared" si="30"/>
        <v>C3</v>
      </c>
      <c r="E92">
        <v>0.37435884899999999</v>
      </c>
      <c r="F92">
        <v>0.157129986</v>
      </c>
      <c r="G92">
        <v>9.1343256999999997E-2</v>
      </c>
      <c r="H92">
        <v>0.109808909</v>
      </c>
      <c r="I92">
        <v>0.122499072</v>
      </c>
      <c r="J92">
        <v>0.132473062</v>
      </c>
      <c r="K92">
        <v>6.5444536999999997E-2</v>
      </c>
      <c r="L92">
        <v>0.115170775</v>
      </c>
      <c r="M92">
        <v>1.8161450999999999E-2</v>
      </c>
      <c r="N92">
        <v>9.2593090000000003E-3</v>
      </c>
      <c r="O92">
        <v>1.6131903E-2</v>
      </c>
      <c r="P92">
        <v>2.2167438000000001E-2</v>
      </c>
      <c r="Q92">
        <v>2.2855640999999999E-2</v>
      </c>
      <c r="R92">
        <v>1.3986109E-2</v>
      </c>
      <c r="S92">
        <v>2.2337953000000001E-2</v>
      </c>
      <c r="T92">
        <v>6</v>
      </c>
      <c r="U92">
        <v>3</v>
      </c>
      <c r="V92">
        <v>4</v>
      </c>
      <c r="W92">
        <v>1</v>
      </c>
      <c r="X92">
        <v>2</v>
      </c>
      <c r="Y92" t="e">
        <f t="shared" si="31"/>
        <v>#N/A</v>
      </c>
      <c r="Z92" t="str">
        <f t="shared" si="32"/>
        <v>D.x</v>
      </c>
      <c r="AA92" t="str">
        <f t="shared" si="33"/>
        <v>C</v>
      </c>
      <c r="AB92" t="str">
        <f t="shared" si="34"/>
        <v>C</v>
      </c>
      <c r="AC92" t="str">
        <f t="shared" si="35"/>
        <v>C</v>
      </c>
      <c r="AD92" t="str">
        <f t="shared" si="36"/>
        <v>C</v>
      </c>
      <c r="AE92">
        <f t="shared" si="37"/>
        <v>7</v>
      </c>
      <c r="AF92">
        <f t="shared" si="38"/>
        <v>3</v>
      </c>
      <c r="AG92">
        <f t="shared" si="39"/>
        <v>3</v>
      </c>
      <c r="AH92">
        <f t="shared" si="40"/>
        <v>3</v>
      </c>
      <c r="AI92">
        <f t="shared" si="41"/>
        <v>3</v>
      </c>
      <c r="AJ92">
        <f t="shared" si="42"/>
        <v>3</v>
      </c>
      <c r="AK92">
        <f t="shared" si="43"/>
        <v>4</v>
      </c>
      <c r="AL92" s="13">
        <f t="shared" si="44"/>
        <v>0.8</v>
      </c>
      <c r="AM92">
        <v>3</v>
      </c>
    </row>
    <row r="93" spans="1:39" x14ac:dyDescent="0.25">
      <c r="A93">
        <v>30</v>
      </c>
      <c r="B93" s="33" t="s">
        <v>95</v>
      </c>
      <c r="C93" t="s">
        <v>219</v>
      </c>
      <c r="D93" s="6" t="str">
        <f t="shared" si="30"/>
        <v>C3</v>
      </c>
      <c r="E93">
        <v>0.347285169</v>
      </c>
      <c r="F93">
        <v>0.14575179699999999</v>
      </c>
      <c r="G93">
        <v>0.10154463599999999</v>
      </c>
      <c r="H93">
        <v>0.12460934999999999</v>
      </c>
      <c r="I93">
        <v>0.120865098</v>
      </c>
      <c r="J93">
        <v>0.12609055499999999</v>
      </c>
      <c r="K93">
        <v>6.4687487000000002E-2</v>
      </c>
      <c r="L93">
        <v>0.11659098699999999</v>
      </c>
      <c r="M93">
        <v>1.5800998E-2</v>
      </c>
      <c r="N93">
        <v>8.929467E-3</v>
      </c>
      <c r="O93">
        <v>1.6119946999999999E-2</v>
      </c>
      <c r="P93">
        <v>2.1015465000000001E-2</v>
      </c>
      <c r="Q93">
        <v>2.1307725E-2</v>
      </c>
      <c r="R93">
        <v>1.5261576000000001E-2</v>
      </c>
      <c r="S93">
        <v>2.1827399000000001E-2</v>
      </c>
      <c r="T93">
        <v>6</v>
      </c>
      <c r="U93">
        <v>3</v>
      </c>
      <c r="V93">
        <v>4</v>
      </c>
      <c r="W93">
        <v>1</v>
      </c>
      <c r="X93">
        <v>2</v>
      </c>
      <c r="Y93" t="e">
        <f t="shared" si="31"/>
        <v>#N/A</v>
      </c>
      <c r="Z93" t="str">
        <f t="shared" si="32"/>
        <v>D.x</v>
      </c>
      <c r="AA93" t="str">
        <f t="shared" si="33"/>
        <v>C</v>
      </c>
      <c r="AB93" t="str">
        <f t="shared" si="34"/>
        <v>C</v>
      </c>
      <c r="AC93" t="str">
        <f t="shared" si="35"/>
        <v>C</v>
      </c>
      <c r="AD93" t="str">
        <f t="shared" si="36"/>
        <v>C</v>
      </c>
      <c r="AE93">
        <f t="shared" si="37"/>
        <v>7</v>
      </c>
      <c r="AF93">
        <f t="shared" si="38"/>
        <v>3</v>
      </c>
      <c r="AG93">
        <f t="shared" si="39"/>
        <v>3</v>
      </c>
      <c r="AH93">
        <f t="shared" si="40"/>
        <v>3</v>
      </c>
      <c r="AI93">
        <f t="shared" si="41"/>
        <v>3</v>
      </c>
      <c r="AJ93">
        <f t="shared" si="42"/>
        <v>3</v>
      </c>
      <c r="AK93">
        <f t="shared" si="43"/>
        <v>4</v>
      </c>
      <c r="AL93" s="13">
        <f t="shared" si="44"/>
        <v>0.8</v>
      </c>
      <c r="AM93">
        <v>3</v>
      </c>
    </row>
    <row r="94" spans="1:39" x14ac:dyDescent="0.25">
      <c r="A94">
        <v>32</v>
      </c>
      <c r="B94" s="33" t="s">
        <v>97</v>
      </c>
      <c r="C94" t="s">
        <v>219</v>
      </c>
      <c r="D94" s="6" t="str">
        <f t="shared" si="30"/>
        <v>C3</v>
      </c>
      <c r="E94">
        <v>0.31205490699999999</v>
      </c>
      <c r="F94">
        <v>0.14201645500000001</v>
      </c>
      <c r="G94">
        <v>0.100672134</v>
      </c>
      <c r="H94">
        <v>0.12537116600000001</v>
      </c>
      <c r="I94">
        <v>0.120430948</v>
      </c>
      <c r="J94">
        <v>0.122382988</v>
      </c>
      <c r="K94">
        <v>6.5011259000000002E-2</v>
      </c>
      <c r="L94">
        <v>0.114568875</v>
      </c>
      <c r="M94">
        <v>1.7040737E-2</v>
      </c>
      <c r="N94">
        <v>1.0200732000000001E-2</v>
      </c>
      <c r="O94">
        <v>1.6100045E-2</v>
      </c>
      <c r="P94">
        <v>2.1557587999999999E-2</v>
      </c>
      <c r="Q94">
        <v>2.3068602000000001E-2</v>
      </c>
      <c r="R94">
        <v>1.6558139999999999E-2</v>
      </c>
      <c r="S94">
        <v>2.2633759E-2</v>
      </c>
      <c r="T94">
        <v>6</v>
      </c>
      <c r="U94">
        <v>3</v>
      </c>
      <c r="V94">
        <v>4</v>
      </c>
      <c r="W94">
        <v>1</v>
      </c>
      <c r="X94">
        <v>2</v>
      </c>
      <c r="Y94" t="e">
        <f t="shared" si="31"/>
        <v>#N/A</v>
      </c>
      <c r="Z94" t="str">
        <f t="shared" si="32"/>
        <v>D.x</v>
      </c>
      <c r="AA94" t="str">
        <f t="shared" si="33"/>
        <v>C</v>
      </c>
      <c r="AB94" t="str">
        <f t="shared" si="34"/>
        <v>C</v>
      </c>
      <c r="AC94" t="str">
        <f t="shared" si="35"/>
        <v>C</v>
      </c>
      <c r="AD94" t="str">
        <f t="shared" si="36"/>
        <v>C</v>
      </c>
      <c r="AE94">
        <f t="shared" si="37"/>
        <v>7</v>
      </c>
      <c r="AF94">
        <f t="shared" si="38"/>
        <v>3</v>
      </c>
      <c r="AG94">
        <f t="shared" si="39"/>
        <v>3</v>
      </c>
      <c r="AH94">
        <f t="shared" si="40"/>
        <v>3</v>
      </c>
      <c r="AI94">
        <f t="shared" si="41"/>
        <v>3</v>
      </c>
      <c r="AJ94">
        <f t="shared" si="42"/>
        <v>3</v>
      </c>
      <c r="AK94">
        <f t="shared" si="43"/>
        <v>4</v>
      </c>
      <c r="AL94" s="13">
        <f t="shared" si="44"/>
        <v>0.8</v>
      </c>
      <c r="AM94">
        <v>3</v>
      </c>
    </row>
    <row r="95" spans="1:39" x14ac:dyDescent="0.25">
      <c r="A95">
        <v>35</v>
      </c>
      <c r="B95" s="33" t="s">
        <v>100</v>
      </c>
      <c r="C95" t="s">
        <v>231</v>
      </c>
      <c r="D95" s="6" t="str">
        <f t="shared" si="30"/>
        <v>C3</v>
      </c>
      <c r="E95">
        <v>0.49878783100000001</v>
      </c>
      <c r="F95">
        <v>9.8158578999999996E-2</v>
      </c>
      <c r="G95">
        <v>0.106079438</v>
      </c>
      <c r="H95">
        <v>0.13007933899999999</v>
      </c>
      <c r="I95">
        <v>0.12610655000000001</v>
      </c>
      <c r="J95">
        <v>0.114407129</v>
      </c>
      <c r="K95">
        <v>6.3903452999999999E-2</v>
      </c>
      <c r="L95">
        <v>0.11856617699999999</v>
      </c>
      <c r="M95">
        <v>1.8243283999999999E-2</v>
      </c>
      <c r="N95">
        <v>7.1187150000000003E-3</v>
      </c>
      <c r="O95">
        <v>1.7397593999999999E-2</v>
      </c>
      <c r="P95">
        <v>2.2210356000000001E-2</v>
      </c>
      <c r="Q95">
        <v>2.3110964000000001E-2</v>
      </c>
      <c r="R95">
        <v>1.6278562999999999E-2</v>
      </c>
      <c r="S95">
        <v>2.3181772999999999E-2</v>
      </c>
      <c r="T95">
        <v>6</v>
      </c>
      <c r="U95">
        <v>3</v>
      </c>
      <c r="V95">
        <v>4</v>
      </c>
      <c r="W95">
        <v>1</v>
      </c>
      <c r="X95">
        <v>2</v>
      </c>
      <c r="Y95" t="e">
        <f t="shared" si="31"/>
        <v>#N/A</v>
      </c>
      <c r="Z95" t="str">
        <f t="shared" si="32"/>
        <v>D.x</v>
      </c>
      <c r="AA95" t="str">
        <f t="shared" si="33"/>
        <v>C</v>
      </c>
      <c r="AB95" t="str">
        <f t="shared" si="34"/>
        <v>C</v>
      </c>
      <c r="AC95" t="str">
        <f t="shared" si="35"/>
        <v>C</v>
      </c>
      <c r="AD95" t="str">
        <f t="shared" si="36"/>
        <v>C</v>
      </c>
      <c r="AE95">
        <f t="shared" si="37"/>
        <v>7</v>
      </c>
      <c r="AF95">
        <f t="shared" si="38"/>
        <v>3</v>
      </c>
      <c r="AG95">
        <f t="shared" si="39"/>
        <v>3</v>
      </c>
      <c r="AH95">
        <f t="shared" si="40"/>
        <v>3</v>
      </c>
      <c r="AI95">
        <f t="shared" si="41"/>
        <v>3</v>
      </c>
      <c r="AJ95">
        <f t="shared" si="42"/>
        <v>3</v>
      </c>
      <c r="AK95">
        <f t="shared" si="43"/>
        <v>4</v>
      </c>
      <c r="AL95" s="13">
        <f t="shared" si="44"/>
        <v>0.8</v>
      </c>
      <c r="AM95">
        <v>3</v>
      </c>
    </row>
    <row r="96" spans="1:39" x14ac:dyDescent="0.25">
      <c r="A96">
        <v>42</v>
      </c>
      <c r="B96" s="33" t="s">
        <v>107</v>
      </c>
      <c r="C96" t="s">
        <v>17</v>
      </c>
      <c r="D96" s="6" t="str">
        <f t="shared" si="30"/>
        <v>C3</v>
      </c>
      <c r="E96">
        <v>0.51377451399999996</v>
      </c>
      <c r="F96">
        <v>9.3257899000000005E-2</v>
      </c>
      <c r="G96">
        <v>0.10987126999999999</v>
      </c>
      <c r="H96">
        <v>0.13524536600000001</v>
      </c>
      <c r="I96">
        <v>0.121395158</v>
      </c>
      <c r="J96">
        <v>0.106288569</v>
      </c>
      <c r="K96">
        <v>6.9067093999999996E-2</v>
      </c>
      <c r="L96">
        <v>0.11592454200000001</v>
      </c>
      <c r="M96">
        <v>1.6398612999999999E-2</v>
      </c>
      <c r="N96">
        <v>8.649571E-3</v>
      </c>
      <c r="O96">
        <v>1.5841884000000001E-2</v>
      </c>
      <c r="P96">
        <v>1.9402714000000001E-2</v>
      </c>
      <c r="Q96">
        <v>2.627676E-2</v>
      </c>
      <c r="R96">
        <v>1.641987E-2</v>
      </c>
      <c r="S96">
        <v>2.1683300999999999E-2</v>
      </c>
      <c r="T96">
        <v>6</v>
      </c>
      <c r="U96">
        <v>3</v>
      </c>
      <c r="V96">
        <v>4</v>
      </c>
      <c r="W96">
        <v>1</v>
      </c>
      <c r="X96">
        <v>2</v>
      </c>
      <c r="Y96" t="e">
        <f t="shared" si="31"/>
        <v>#N/A</v>
      </c>
      <c r="Z96" t="str">
        <f t="shared" si="32"/>
        <v>D.x</v>
      </c>
      <c r="AA96" t="str">
        <f t="shared" si="33"/>
        <v>C</v>
      </c>
      <c r="AB96" t="str">
        <f t="shared" si="34"/>
        <v>C</v>
      </c>
      <c r="AC96" t="str">
        <f t="shared" si="35"/>
        <v>C</v>
      </c>
      <c r="AD96" t="str">
        <f t="shared" si="36"/>
        <v>C</v>
      </c>
      <c r="AE96">
        <f t="shared" si="37"/>
        <v>7</v>
      </c>
      <c r="AF96">
        <f t="shared" si="38"/>
        <v>3</v>
      </c>
      <c r="AG96">
        <f t="shared" si="39"/>
        <v>3</v>
      </c>
      <c r="AH96">
        <f t="shared" si="40"/>
        <v>3</v>
      </c>
      <c r="AI96">
        <f t="shared" si="41"/>
        <v>3</v>
      </c>
      <c r="AJ96">
        <f t="shared" si="42"/>
        <v>3</v>
      </c>
      <c r="AK96">
        <f t="shared" si="43"/>
        <v>4</v>
      </c>
      <c r="AL96" s="13">
        <f t="shared" si="44"/>
        <v>0.8</v>
      </c>
      <c r="AM96">
        <v>3</v>
      </c>
    </row>
    <row r="97" spans="1:39" x14ac:dyDescent="0.25">
      <c r="A97">
        <v>45</v>
      </c>
      <c r="B97" s="33" t="s">
        <v>110</v>
      </c>
      <c r="C97" t="s">
        <v>231</v>
      </c>
      <c r="D97" s="6" t="str">
        <f t="shared" si="30"/>
        <v>C3</v>
      </c>
      <c r="E97">
        <v>0.40148488500000001</v>
      </c>
      <c r="F97">
        <v>0.12688279</v>
      </c>
      <c r="G97">
        <v>0.107887129</v>
      </c>
      <c r="H97">
        <v>0.12760031699999999</v>
      </c>
      <c r="I97">
        <v>0.13782608900000001</v>
      </c>
      <c r="J97">
        <v>0.12919971499999999</v>
      </c>
      <c r="K97">
        <v>6.2532036999999999E-2</v>
      </c>
      <c r="L97">
        <v>0.107707948</v>
      </c>
      <c r="M97">
        <v>1.4535177E-2</v>
      </c>
      <c r="N97">
        <v>8.9179629999999992E-3</v>
      </c>
      <c r="O97">
        <v>1.582896E-2</v>
      </c>
      <c r="P97">
        <v>1.8711063999999999E-2</v>
      </c>
      <c r="Q97">
        <v>2.2850934999999999E-2</v>
      </c>
      <c r="R97">
        <v>1.5566138E-2</v>
      </c>
      <c r="S97">
        <v>2.1570137999999999E-2</v>
      </c>
      <c r="T97">
        <v>6</v>
      </c>
      <c r="U97">
        <v>3</v>
      </c>
      <c r="V97">
        <v>4</v>
      </c>
      <c r="W97">
        <v>1</v>
      </c>
      <c r="X97">
        <v>2</v>
      </c>
      <c r="Y97" t="e">
        <f t="shared" si="31"/>
        <v>#N/A</v>
      </c>
      <c r="Z97" t="str">
        <f t="shared" si="32"/>
        <v>D.x</v>
      </c>
      <c r="AA97" t="str">
        <f t="shared" si="33"/>
        <v>C</v>
      </c>
      <c r="AB97" t="str">
        <f t="shared" si="34"/>
        <v>C</v>
      </c>
      <c r="AC97" t="str">
        <f t="shared" si="35"/>
        <v>C</v>
      </c>
      <c r="AD97" t="str">
        <f t="shared" si="36"/>
        <v>C</v>
      </c>
      <c r="AE97">
        <f t="shared" si="37"/>
        <v>7</v>
      </c>
      <c r="AF97">
        <f t="shared" si="38"/>
        <v>3</v>
      </c>
      <c r="AG97">
        <f t="shared" si="39"/>
        <v>3</v>
      </c>
      <c r="AH97">
        <f t="shared" si="40"/>
        <v>3</v>
      </c>
      <c r="AI97">
        <f t="shared" si="41"/>
        <v>3</v>
      </c>
      <c r="AJ97">
        <f t="shared" si="42"/>
        <v>3</v>
      </c>
      <c r="AK97">
        <f t="shared" si="43"/>
        <v>4</v>
      </c>
      <c r="AL97" s="13">
        <f t="shared" si="44"/>
        <v>0.8</v>
      </c>
      <c r="AM97">
        <v>3</v>
      </c>
    </row>
    <row r="98" spans="1:39" x14ac:dyDescent="0.25">
      <c r="A98">
        <v>56</v>
      </c>
      <c r="B98" s="33" t="s">
        <v>121</v>
      </c>
      <c r="C98" t="s">
        <v>231</v>
      </c>
      <c r="D98" s="6" t="str">
        <f t="shared" ref="D98:D129" si="45">"C"&amp;AM98</f>
        <v>C3</v>
      </c>
      <c r="E98">
        <v>0.312266977</v>
      </c>
      <c r="F98">
        <v>0.107933881</v>
      </c>
      <c r="G98">
        <v>0.108628131</v>
      </c>
      <c r="H98">
        <v>0.13369419799999999</v>
      </c>
      <c r="I98">
        <v>0.11536883000000001</v>
      </c>
      <c r="J98">
        <v>0.121048458</v>
      </c>
      <c r="K98">
        <v>6.1866602999999999E-2</v>
      </c>
      <c r="L98">
        <v>0.11608173200000001</v>
      </c>
      <c r="M98">
        <v>1.6686665999999999E-2</v>
      </c>
      <c r="N98">
        <v>9.5716159999999998E-3</v>
      </c>
      <c r="O98">
        <v>1.8193655999999999E-2</v>
      </c>
      <c r="P98">
        <v>2.1872867000000001E-2</v>
      </c>
      <c r="Q98">
        <v>2.1397772999999998E-2</v>
      </c>
      <c r="R98">
        <v>1.7944285000000001E-2</v>
      </c>
      <c r="S98">
        <v>2.3272495000000001E-2</v>
      </c>
      <c r="T98">
        <v>6</v>
      </c>
      <c r="U98">
        <v>3</v>
      </c>
      <c r="V98">
        <v>4</v>
      </c>
      <c r="W98">
        <v>1</v>
      </c>
      <c r="X98">
        <v>2</v>
      </c>
      <c r="Y98" t="e">
        <f t="shared" ref="Y98:Y129" si="46">TRANSPOSE(_xlfn.MODE.MULT(T98:X98))</f>
        <v>#N/A</v>
      </c>
      <c r="Z98" t="str">
        <f t="shared" ref="Z98:Z129" si="47">IF(T98=1,"A",IF(T98=2,"B",IF(T98=3,"C",IF(T98=4,"F.x",IF(T98=5,"E",IF(T98=6,"D.x","ERROR"))))))</f>
        <v>D.x</v>
      </c>
      <c r="AA98" t="str">
        <f t="shared" ref="AA98:AA129" si="48">IF(U98=1,"A",IF(U98=2,"A",IF(U98=3,"C",IF(U98=4,"D",IF(U98=5,"E",IF(U98=6,"B","ERROR"))))))</f>
        <v>C</v>
      </c>
      <c r="AB98" t="str">
        <f t="shared" ref="AB98:AB129" si="49">IF(V98=1,"A",IF(V98=2,"B",IF(V98=3,"E",IF(V98=4,"C",IF(V98=5,"D",IF(V98=6,"E.x","ERROR"))))))</f>
        <v>C</v>
      </c>
      <c r="AC98" t="str">
        <f t="shared" ref="AC98:AC129" si="50">IF(W98=1,"C",IF(W98=2,"B",IF(W98=3,"D.x",IF(W98=4,"A",IF(W98=5,"E",IF(W98=6,"E","ERROR"))))))</f>
        <v>C</v>
      </c>
      <c r="AD98" t="str">
        <f t="shared" ref="AD98:AD129" si="51">IF(X98=1,"E.x",IF(X98=2,"C",IF(X98=3,"B",IF(X98=4,"E",IF(X98=5,"A",IF(X98=6,"D","ERROR"))))))</f>
        <v>C</v>
      </c>
      <c r="AE98">
        <f t="shared" ref="AE98:AE129" si="52">VLOOKUP(Z98,$AP$16:$AQ$25,2,FALSE)</f>
        <v>7</v>
      </c>
      <c r="AF98">
        <f t="shared" ref="AF98:AF129" si="53">VLOOKUP(AA98,$AP$16:$AQ$25,2,FALSE)</f>
        <v>3</v>
      </c>
      <c r="AG98">
        <f t="shared" ref="AG98:AG129" si="54">VLOOKUP(AB98,$AP$16:$AQ$25,2,FALSE)</f>
        <v>3</v>
      </c>
      <c r="AH98">
        <f t="shared" ref="AH98:AH129" si="55">VLOOKUP(AC98,$AP$16:$AQ$25,2,FALSE)</f>
        <v>3</v>
      </c>
      <c r="AI98">
        <f t="shared" ref="AI98:AI129" si="56">VLOOKUP(AD98,$AP$16:$AQ$25,2,FALSE)</f>
        <v>3</v>
      </c>
      <c r="AJ98">
        <f t="shared" ref="AJ98:AJ129" si="57">TRANSPOSE(_xlfn.MODE.MULT(AE98:AI98))</f>
        <v>3</v>
      </c>
      <c r="AK98">
        <f t="shared" ref="AK98:AK129" si="58">COUNTIF(AE98:AI98,AJ98)</f>
        <v>4</v>
      </c>
      <c r="AL98" s="13">
        <f t="shared" ref="AL98:AL129" si="59">AK98/5</f>
        <v>0.8</v>
      </c>
      <c r="AM98">
        <v>3</v>
      </c>
    </row>
    <row r="99" spans="1:39" x14ac:dyDescent="0.25">
      <c r="A99">
        <v>61</v>
      </c>
      <c r="B99" s="33" t="s">
        <v>126</v>
      </c>
      <c r="C99" t="s">
        <v>231</v>
      </c>
      <c r="D99" s="6" t="str">
        <f t="shared" si="45"/>
        <v>C3</v>
      </c>
      <c r="E99">
        <v>0.44538025599999997</v>
      </c>
      <c r="F99">
        <v>0.118023794</v>
      </c>
      <c r="G99">
        <v>0.10379666799999999</v>
      </c>
      <c r="H99">
        <v>0.13116928</v>
      </c>
      <c r="I99">
        <v>0.12870413999999999</v>
      </c>
      <c r="J99">
        <v>0.10721168</v>
      </c>
      <c r="K99">
        <v>6.5344966000000004E-2</v>
      </c>
      <c r="L99">
        <v>0.109616502</v>
      </c>
      <c r="M99">
        <v>1.4957405999999999E-2</v>
      </c>
      <c r="N99">
        <v>9.9880090000000008E-3</v>
      </c>
      <c r="O99">
        <v>1.4924933E-2</v>
      </c>
      <c r="P99">
        <v>1.9229962999999999E-2</v>
      </c>
      <c r="Q99">
        <v>2.4078097999999999E-2</v>
      </c>
      <c r="R99">
        <v>1.5478014E-2</v>
      </c>
      <c r="S99">
        <v>2.2436785000000001E-2</v>
      </c>
      <c r="T99">
        <v>6</v>
      </c>
      <c r="U99">
        <v>3</v>
      </c>
      <c r="V99">
        <v>4</v>
      </c>
      <c r="W99">
        <v>1</v>
      </c>
      <c r="X99">
        <v>2</v>
      </c>
      <c r="Y99" t="e">
        <f t="shared" si="46"/>
        <v>#N/A</v>
      </c>
      <c r="Z99" t="str">
        <f t="shared" si="47"/>
        <v>D.x</v>
      </c>
      <c r="AA99" t="str">
        <f t="shared" si="48"/>
        <v>C</v>
      </c>
      <c r="AB99" t="str">
        <f t="shared" si="49"/>
        <v>C</v>
      </c>
      <c r="AC99" t="str">
        <f t="shared" si="50"/>
        <v>C</v>
      </c>
      <c r="AD99" t="str">
        <f t="shared" si="51"/>
        <v>C</v>
      </c>
      <c r="AE99">
        <f t="shared" si="52"/>
        <v>7</v>
      </c>
      <c r="AF99">
        <f t="shared" si="53"/>
        <v>3</v>
      </c>
      <c r="AG99">
        <f t="shared" si="54"/>
        <v>3</v>
      </c>
      <c r="AH99">
        <f t="shared" si="55"/>
        <v>3</v>
      </c>
      <c r="AI99">
        <f t="shared" si="56"/>
        <v>3</v>
      </c>
      <c r="AJ99">
        <f t="shared" si="57"/>
        <v>3</v>
      </c>
      <c r="AK99">
        <f t="shared" si="58"/>
        <v>4</v>
      </c>
      <c r="AL99" s="13">
        <f t="shared" si="59"/>
        <v>0.8</v>
      </c>
      <c r="AM99">
        <v>3</v>
      </c>
    </row>
    <row r="100" spans="1:39" x14ac:dyDescent="0.25">
      <c r="A100">
        <v>99</v>
      </c>
      <c r="B100" s="33" t="s">
        <v>164</v>
      </c>
      <c r="C100" t="s">
        <v>231</v>
      </c>
      <c r="D100" s="6" t="str">
        <f t="shared" si="45"/>
        <v>C3</v>
      </c>
      <c r="E100">
        <v>0.35326238799999998</v>
      </c>
      <c r="F100">
        <v>0.12719045400000001</v>
      </c>
      <c r="G100">
        <v>0.105802576</v>
      </c>
      <c r="H100">
        <v>0.12559003899999999</v>
      </c>
      <c r="I100">
        <v>0.117381216</v>
      </c>
      <c r="J100">
        <v>9.4724463999999994E-2</v>
      </c>
      <c r="K100">
        <v>6.1127194000000003E-2</v>
      </c>
      <c r="L100">
        <v>0.107980985</v>
      </c>
      <c r="M100">
        <v>1.1595304000000001E-2</v>
      </c>
      <c r="N100">
        <v>8.4146280000000004E-3</v>
      </c>
      <c r="O100">
        <v>1.354143E-2</v>
      </c>
      <c r="P100">
        <v>1.8918086000000001E-2</v>
      </c>
      <c r="Q100">
        <v>2.0766506000000001E-2</v>
      </c>
      <c r="R100">
        <v>1.6623309999999999E-2</v>
      </c>
      <c r="S100">
        <v>2.0783024000000001E-2</v>
      </c>
      <c r="T100">
        <v>6</v>
      </c>
      <c r="U100">
        <v>3</v>
      </c>
      <c r="V100">
        <v>4</v>
      </c>
      <c r="W100">
        <v>1</v>
      </c>
      <c r="X100">
        <v>2</v>
      </c>
      <c r="Y100" t="e">
        <f t="shared" si="46"/>
        <v>#N/A</v>
      </c>
      <c r="Z100" t="str">
        <f t="shared" si="47"/>
        <v>D.x</v>
      </c>
      <c r="AA100" t="str">
        <f t="shared" si="48"/>
        <v>C</v>
      </c>
      <c r="AB100" t="str">
        <f t="shared" si="49"/>
        <v>C</v>
      </c>
      <c r="AC100" t="str">
        <f t="shared" si="50"/>
        <v>C</v>
      </c>
      <c r="AD100" t="str">
        <f t="shared" si="51"/>
        <v>C</v>
      </c>
      <c r="AE100">
        <f t="shared" si="52"/>
        <v>7</v>
      </c>
      <c r="AF100">
        <f t="shared" si="53"/>
        <v>3</v>
      </c>
      <c r="AG100">
        <f t="shared" si="54"/>
        <v>3</v>
      </c>
      <c r="AH100">
        <f t="shared" si="55"/>
        <v>3</v>
      </c>
      <c r="AI100">
        <f t="shared" si="56"/>
        <v>3</v>
      </c>
      <c r="AJ100">
        <f t="shared" si="57"/>
        <v>3</v>
      </c>
      <c r="AK100">
        <f t="shared" si="58"/>
        <v>4</v>
      </c>
      <c r="AL100" s="13">
        <f t="shared" si="59"/>
        <v>0.8</v>
      </c>
      <c r="AM100">
        <v>3</v>
      </c>
    </row>
    <row r="101" spans="1:39" x14ac:dyDescent="0.25">
      <c r="A101">
        <v>108</v>
      </c>
      <c r="B101" s="33" t="s">
        <v>173</v>
      </c>
      <c r="C101" t="s">
        <v>219</v>
      </c>
      <c r="D101" s="6" t="str">
        <f t="shared" si="45"/>
        <v>C3</v>
      </c>
      <c r="E101">
        <v>0.31823216599999998</v>
      </c>
      <c r="F101">
        <v>0.14470416799999999</v>
      </c>
      <c r="G101">
        <v>0.105751066</v>
      </c>
      <c r="H101">
        <v>0.12822070099999999</v>
      </c>
      <c r="I101">
        <v>0.126155182</v>
      </c>
      <c r="J101">
        <v>0.12950963700000001</v>
      </c>
      <c r="K101">
        <v>6.7393493999999998E-2</v>
      </c>
      <c r="L101">
        <v>0.104497296</v>
      </c>
      <c r="M101">
        <v>1.7689020999999999E-2</v>
      </c>
      <c r="N101">
        <v>7.5520580000000004E-3</v>
      </c>
      <c r="O101">
        <v>1.523644E-2</v>
      </c>
      <c r="P101">
        <v>1.9039385999999998E-2</v>
      </c>
      <c r="Q101">
        <v>2.4364876000000001E-2</v>
      </c>
      <c r="R101">
        <v>1.5492076E-2</v>
      </c>
      <c r="S101">
        <v>2.1507141E-2</v>
      </c>
      <c r="T101">
        <v>6</v>
      </c>
      <c r="U101">
        <v>3</v>
      </c>
      <c r="V101">
        <v>4</v>
      </c>
      <c r="W101">
        <v>1</v>
      </c>
      <c r="X101">
        <v>2</v>
      </c>
      <c r="Y101" t="e">
        <f t="shared" si="46"/>
        <v>#N/A</v>
      </c>
      <c r="Z101" t="str">
        <f t="shared" si="47"/>
        <v>D.x</v>
      </c>
      <c r="AA101" t="str">
        <f t="shared" si="48"/>
        <v>C</v>
      </c>
      <c r="AB101" t="str">
        <f t="shared" si="49"/>
        <v>C</v>
      </c>
      <c r="AC101" t="str">
        <f t="shared" si="50"/>
        <v>C</v>
      </c>
      <c r="AD101" t="str">
        <f t="shared" si="51"/>
        <v>C</v>
      </c>
      <c r="AE101">
        <f t="shared" si="52"/>
        <v>7</v>
      </c>
      <c r="AF101">
        <f t="shared" si="53"/>
        <v>3</v>
      </c>
      <c r="AG101">
        <f t="shared" si="54"/>
        <v>3</v>
      </c>
      <c r="AH101">
        <f t="shared" si="55"/>
        <v>3</v>
      </c>
      <c r="AI101">
        <f t="shared" si="56"/>
        <v>3</v>
      </c>
      <c r="AJ101">
        <f t="shared" si="57"/>
        <v>3</v>
      </c>
      <c r="AK101">
        <f t="shared" si="58"/>
        <v>4</v>
      </c>
      <c r="AL101" s="13">
        <f t="shared" si="59"/>
        <v>0.8</v>
      </c>
      <c r="AM101">
        <v>3</v>
      </c>
    </row>
    <row r="102" spans="1:39" x14ac:dyDescent="0.25">
      <c r="A102">
        <v>145</v>
      </c>
      <c r="B102" s="33" t="s">
        <v>210</v>
      </c>
      <c r="C102" t="s">
        <v>219</v>
      </c>
      <c r="D102" s="6" t="str">
        <f t="shared" si="45"/>
        <v>C3</v>
      </c>
      <c r="E102">
        <v>0.41586094299999998</v>
      </c>
      <c r="F102">
        <v>0.122688647</v>
      </c>
      <c r="G102">
        <v>0.103021087</v>
      </c>
      <c r="H102">
        <v>0.123274124</v>
      </c>
      <c r="I102">
        <v>0.12120354799999999</v>
      </c>
      <c r="J102">
        <v>0.130091491</v>
      </c>
      <c r="K102">
        <v>6.1545871000000002E-2</v>
      </c>
      <c r="L102">
        <v>0.125795084</v>
      </c>
      <c r="M102">
        <v>1.5140257000000001E-2</v>
      </c>
      <c r="N102">
        <v>1.1758536999999999E-2</v>
      </c>
      <c r="O102">
        <v>1.6591974999999998E-2</v>
      </c>
      <c r="P102">
        <v>2.1023406000000001E-2</v>
      </c>
      <c r="Q102">
        <v>2.4569150000000001E-2</v>
      </c>
      <c r="R102">
        <v>1.6836881000000001E-2</v>
      </c>
      <c r="S102">
        <v>2.3612444999999999E-2</v>
      </c>
      <c r="T102">
        <v>6</v>
      </c>
      <c r="U102">
        <v>3</v>
      </c>
      <c r="V102">
        <v>4</v>
      </c>
      <c r="W102">
        <v>1</v>
      </c>
      <c r="X102">
        <v>2</v>
      </c>
      <c r="Y102" t="e">
        <f t="shared" si="46"/>
        <v>#N/A</v>
      </c>
      <c r="Z102" t="str">
        <f t="shared" si="47"/>
        <v>D.x</v>
      </c>
      <c r="AA102" t="str">
        <f t="shared" si="48"/>
        <v>C</v>
      </c>
      <c r="AB102" t="str">
        <f t="shared" si="49"/>
        <v>C</v>
      </c>
      <c r="AC102" t="str">
        <f t="shared" si="50"/>
        <v>C</v>
      </c>
      <c r="AD102" t="str">
        <f t="shared" si="51"/>
        <v>C</v>
      </c>
      <c r="AE102">
        <f t="shared" si="52"/>
        <v>7</v>
      </c>
      <c r="AF102">
        <f t="shared" si="53"/>
        <v>3</v>
      </c>
      <c r="AG102">
        <f t="shared" si="54"/>
        <v>3</v>
      </c>
      <c r="AH102">
        <f t="shared" si="55"/>
        <v>3</v>
      </c>
      <c r="AI102">
        <f t="shared" si="56"/>
        <v>3</v>
      </c>
      <c r="AJ102">
        <f t="shared" si="57"/>
        <v>3</v>
      </c>
      <c r="AK102">
        <f t="shared" si="58"/>
        <v>4</v>
      </c>
      <c r="AL102" s="13">
        <f t="shared" si="59"/>
        <v>0.8</v>
      </c>
      <c r="AM102">
        <v>3</v>
      </c>
    </row>
    <row r="103" spans="1:39" x14ac:dyDescent="0.25">
      <c r="A103">
        <v>36</v>
      </c>
      <c r="B103" s="33" t="s">
        <v>101</v>
      </c>
      <c r="C103" t="s">
        <v>17</v>
      </c>
      <c r="D103" s="6" t="str">
        <f t="shared" si="45"/>
        <v>C3</v>
      </c>
      <c r="E103">
        <v>-1.0766847450000001</v>
      </c>
      <c r="F103">
        <v>0.16312179199999999</v>
      </c>
      <c r="G103">
        <v>8.5336913E-2</v>
      </c>
      <c r="H103">
        <v>9.4577143000000002E-2</v>
      </c>
      <c r="I103">
        <v>0.10946470799999999</v>
      </c>
      <c r="J103">
        <v>0.16051697100000001</v>
      </c>
      <c r="K103">
        <v>6.2873350999999994E-2</v>
      </c>
      <c r="L103">
        <v>8.6762735999999993E-2</v>
      </c>
      <c r="M103">
        <v>1.8850764999999998E-2</v>
      </c>
      <c r="N103">
        <v>8.1899269999999996E-3</v>
      </c>
      <c r="O103">
        <v>1.1195172E-2</v>
      </c>
      <c r="P103">
        <v>1.5759720000000001E-2</v>
      </c>
      <c r="Q103">
        <v>2.1893586999999999E-2</v>
      </c>
      <c r="R103">
        <v>6.4639069999999996E-3</v>
      </c>
      <c r="S103">
        <v>1.3017129000000001E-2</v>
      </c>
      <c r="T103">
        <v>6</v>
      </c>
      <c r="U103">
        <v>4</v>
      </c>
      <c r="V103">
        <v>4</v>
      </c>
      <c r="W103">
        <v>1</v>
      </c>
      <c r="X103">
        <v>2</v>
      </c>
      <c r="Y103">
        <f t="shared" si="46"/>
        <v>4</v>
      </c>
      <c r="Z103" t="str">
        <f t="shared" si="47"/>
        <v>D.x</v>
      </c>
      <c r="AA103" t="str">
        <f t="shared" si="48"/>
        <v>D</v>
      </c>
      <c r="AB103" t="str">
        <f t="shared" si="49"/>
        <v>C</v>
      </c>
      <c r="AC103" t="str">
        <f t="shared" si="50"/>
        <v>C</v>
      </c>
      <c r="AD103" t="str">
        <f t="shared" si="51"/>
        <v>C</v>
      </c>
      <c r="AE103">
        <f t="shared" si="52"/>
        <v>7</v>
      </c>
      <c r="AF103">
        <f t="shared" si="53"/>
        <v>4</v>
      </c>
      <c r="AG103">
        <f t="shared" si="54"/>
        <v>3</v>
      </c>
      <c r="AH103">
        <f t="shared" si="55"/>
        <v>3</v>
      </c>
      <c r="AI103">
        <f t="shared" si="56"/>
        <v>3</v>
      </c>
      <c r="AJ103">
        <f t="shared" si="57"/>
        <v>3</v>
      </c>
      <c r="AK103">
        <f t="shared" si="58"/>
        <v>3</v>
      </c>
      <c r="AL103" s="13">
        <f t="shared" si="59"/>
        <v>0.6</v>
      </c>
      <c r="AM103">
        <v>3</v>
      </c>
    </row>
    <row r="104" spans="1:39" x14ac:dyDescent="0.25">
      <c r="A104">
        <v>107</v>
      </c>
      <c r="B104" s="33" t="s">
        <v>172</v>
      </c>
      <c r="C104" t="s">
        <v>219</v>
      </c>
      <c r="D104" s="6" t="str">
        <f t="shared" si="45"/>
        <v>C3</v>
      </c>
      <c r="E104">
        <v>0.57096245800000001</v>
      </c>
      <c r="F104">
        <v>0.13344663900000001</v>
      </c>
      <c r="G104">
        <v>0.107645119</v>
      </c>
      <c r="H104">
        <v>0.13132217600000001</v>
      </c>
      <c r="I104">
        <v>0.112498268</v>
      </c>
      <c r="J104">
        <v>0.102542815</v>
      </c>
      <c r="K104">
        <v>6.6472644999999997E-2</v>
      </c>
      <c r="L104">
        <v>0.100901224</v>
      </c>
      <c r="M104">
        <v>8.5737409999999993E-3</v>
      </c>
      <c r="N104">
        <v>4.8047699999999999E-3</v>
      </c>
      <c r="O104">
        <v>1.3309112E-2</v>
      </c>
      <c r="P104">
        <v>2.0058078E-2</v>
      </c>
      <c r="Q104">
        <v>2.2168713999999999E-2</v>
      </c>
      <c r="R104">
        <v>1.8086876000000002E-2</v>
      </c>
      <c r="S104">
        <v>2.2941161000000002E-2</v>
      </c>
      <c r="T104">
        <v>6</v>
      </c>
      <c r="U104">
        <v>3</v>
      </c>
      <c r="V104">
        <v>4</v>
      </c>
      <c r="W104">
        <v>5</v>
      </c>
      <c r="X104">
        <v>2</v>
      </c>
      <c r="Y104" t="e">
        <f t="shared" si="46"/>
        <v>#N/A</v>
      </c>
      <c r="Z104" t="str">
        <f t="shared" si="47"/>
        <v>D.x</v>
      </c>
      <c r="AA104" t="str">
        <f t="shared" si="48"/>
        <v>C</v>
      </c>
      <c r="AB104" t="str">
        <f t="shared" si="49"/>
        <v>C</v>
      </c>
      <c r="AC104" t="str">
        <f t="shared" si="50"/>
        <v>E</v>
      </c>
      <c r="AD104" t="str">
        <f t="shared" si="51"/>
        <v>C</v>
      </c>
      <c r="AE104">
        <f t="shared" si="52"/>
        <v>7</v>
      </c>
      <c r="AF104">
        <f t="shared" si="53"/>
        <v>3</v>
      </c>
      <c r="AG104">
        <f t="shared" si="54"/>
        <v>3</v>
      </c>
      <c r="AH104">
        <f t="shared" si="55"/>
        <v>5</v>
      </c>
      <c r="AI104">
        <f t="shared" si="56"/>
        <v>3</v>
      </c>
      <c r="AJ104">
        <f t="shared" si="57"/>
        <v>3</v>
      </c>
      <c r="AK104">
        <f t="shared" si="58"/>
        <v>3</v>
      </c>
      <c r="AL104" s="13">
        <f t="shared" si="59"/>
        <v>0.6</v>
      </c>
      <c r="AM104">
        <v>3</v>
      </c>
    </row>
    <row r="105" spans="1:39" x14ac:dyDescent="0.25">
      <c r="A105">
        <v>2</v>
      </c>
      <c r="B105" s="34" t="s">
        <v>67</v>
      </c>
      <c r="C105" t="s">
        <v>224</v>
      </c>
      <c r="D105" s="6" t="str">
        <f t="shared" si="45"/>
        <v>C4</v>
      </c>
      <c r="E105">
        <v>-0.69761366499999999</v>
      </c>
      <c r="F105">
        <v>0.174570266</v>
      </c>
      <c r="G105">
        <v>3.2547333999999997E-2</v>
      </c>
      <c r="H105">
        <v>5.2093448000000001E-2</v>
      </c>
      <c r="I105">
        <v>0.103971943</v>
      </c>
      <c r="J105">
        <v>0.16388546600000001</v>
      </c>
      <c r="K105">
        <v>5.1472606999999997E-2</v>
      </c>
      <c r="L105">
        <v>1.6339296E-2</v>
      </c>
      <c r="M105">
        <v>3.0771112E-2</v>
      </c>
      <c r="N105">
        <v>8.8526319999999992E-3</v>
      </c>
      <c r="O105">
        <v>5.0787660000000002E-3</v>
      </c>
      <c r="P105">
        <v>5.7609499999999999E-3</v>
      </c>
      <c r="Q105">
        <v>8.8883239999999995E-3</v>
      </c>
      <c r="R105" s="7">
        <v>4.2842700000000002E-5</v>
      </c>
      <c r="S105">
        <v>1.310947E-3</v>
      </c>
      <c r="T105">
        <v>1</v>
      </c>
      <c r="U105">
        <v>4</v>
      </c>
      <c r="V105">
        <v>5</v>
      </c>
      <c r="W105">
        <v>4</v>
      </c>
      <c r="X105">
        <v>6</v>
      </c>
      <c r="Y105">
        <f t="shared" si="46"/>
        <v>4</v>
      </c>
      <c r="Z105" t="str">
        <f t="shared" si="47"/>
        <v>A</v>
      </c>
      <c r="AA105" t="str">
        <f t="shared" si="48"/>
        <v>D</v>
      </c>
      <c r="AB105" t="str">
        <f t="shared" si="49"/>
        <v>D</v>
      </c>
      <c r="AC105" t="str">
        <f t="shared" si="50"/>
        <v>A</v>
      </c>
      <c r="AD105" t="str">
        <f t="shared" si="51"/>
        <v>D</v>
      </c>
      <c r="AE105">
        <f t="shared" si="52"/>
        <v>1</v>
      </c>
      <c r="AF105">
        <f t="shared" si="53"/>
        <v>4</v>
      </c>
      <c r="AG105">
        <f t="shared" si="54"/>
        <v>4</v>
      </c>
      <c r="AH105">
        <f t="shared" si="55"/>
        <v>1</v>
      </c>
      <c r="AI105">
        <f t="shared" si="56"/>
        <v>4</v>
      </c>
      <c r="AJ105">
        <f t="shared" si="57"/>
        <v>4</v>
      </c>
      <c r="AK105">
        <f t="shared" si="58"/>
        <v>3</v>
      </c>
      <c r="AL105" s="13">
        <f t="shared" si="59"/>
        <v>0.6</v>
      </c>
      <c r="AM105">
        <v>4</v>
      </c>
    </row>
    <row r="106" spans="1:39" x14ac:dyDescent="0.25">
      <c r="A106">
        <v>13</v>
      </c>
      <c r="B106" s="34" t="s">
        <v>78</v>
      </c>
      <c r="C106" t="s">
        <v>223</v>
      </c>
      <c r="D106" s="6" t="str">
        <f t="shared" si="45"/>
        <v>C4</v>
      </c>
      <c r="E106">
        <v>-1.4999050220000001</v>
      </c>
      <c r="F106">
        <v>0.152182558</v>
      </c>
      <c r="G106">
        <v>7.7842933000000003E-2</v>
      </c>
      <c r="H106">
        <v>0.100469934</v>
      </c>
      <c r="I106">
        <v>0.107148876</v>
      </c>
      <c r="J106">
        <v>0.14299129899999999</v>
      </c>
      <c r="K106">
        <v>5.1444851E-2</v>
      </c>
      <c r="L106">
        <v>3.9751017999999999E-2</v>
      </c>
      <c r="M106">
        <v>1.9722012000000001E-2</v>
      </c>
      <c r="N106">
        <v>6.4451339999999999E-3</v>
      </c>
      <c r="O106">
        <v>8.8272609999999994E-3</v>
      </c>
      <c r="P106">
        <v>7.2338619999999998E-3</v>
      </c>
      <c r="Q106">
        <v>1.2988909E-2</v>
      </c>
      <c r="R106">
        <v>-3.1090250000000001E-3</v>
      </c>
      <c r="S106">
        <v>7.7849319999999996E-3</v>
      </c>
      <c r="T106">
        <v>1</v>
      </c>
      <c r="U106">
        <v>4</v>
      </c>
      <c r="V106">
        <v>5</v>
      </c>
      <c r="W106">
        <v>4</v>
      </c>
      <c r="X106">
        <v>6</v>
      </c>
      <c r="Y106">
        <f t="shared" si="46"/>
        <v>4</v>
      </c>
      <c r="Z106" t="str">
        <f t="shared" si="47"/>
        <v>A</v>
      </c>
      <c r="AA106" t="str">
        <f t="shared" si="48"/>
        <v>D</v>
      </c>
      <c r="AB106" t="str">
        <f t="shared" si="49"/>
        <v>D</v>
      </c>
      <c r="AC106" t="str">
        <f t="shared" si="50"/>
        <v>A</v>
      </c>
      <c r="AD106" t="str">
        <f t="shared" si="51"/>
        <v>D</v>
      </c>
      <c r="AE106">
        <f t="shared" si="52"/>
        <v>1</v>
      </c>
      <c r="AF106">
        <f t="shared" si="53"/>
        <v>4</v>
      </c>
      <c r="AG106">
        <f t="shared" si="54"/>
        <v>4</v>
      </c>
      <c r="AH106">
        <f t="shared" si="55"/>
        <v>1</v>
      </c>
      <c r="AI106">
        <f t="shared" si="56"/>
        <v>4</v>
      </c>
      <c r="AJ106">
        <f t="shared" si="57"/>
        <v>4</v>
      </c>
      <c r="AK106">
        <f t="shared" si="58"/>
        <v>3</v>
      </c>
      <c r="AL106" s="13">
        <f t="shared" si="59"/>
        <v>0.6</v>
      </c>
      <c r="AM106">
        <v>4</v>
      </c>
    </row>
    <row r="107" spans="1:39" x14ac:dyDescent="0.25">
      <c r="A107">
        <v>21</v>
      </c>
      <c r="B107" s="34" t="s">
        <v>86</v>
      </c>
      <c r="C107" t="s">
        <v>223</v>
      </c>
      <c r="D107" s="6" t="str">
        <f t="shared" si="45"/>
        <v>C4</v>
      </c>
      <c r="E107">
        <v>-0.79867991800000004</v>
      </c>
      <c r="F107">
        <v>0.155650276</v>
      </c>
      <c r="G107">
        <v>5.4859612000000002E-2</v>
      </c>
      <c r="H107">
        <v>8.3544702999999998E-2</v>
      </c>
      <c r="I107">
        <v>8.3514192000000001E-2</v>
      </c>
      <c r="J107">
        <v>0.13276436999999999</v>
      </c>
      <c r="K107">
        <v>4.5099764000000001E-2</v>
      </c>
      <c r="L107">
        <v>2.9884117000000002E-2</v>
      </c>
      <c r="M107">
        <v>2.1088497000000001E-2</v>
      </c>
      <c r="N107">
        <v>6.4699120000000004E-3</v>
      </c>
      <c r="O107">
        <v>1.1139039999999999E-2</v>
      </c>
      <c r="P107">
        <v>7.5108789999999998E-3</v>
      </c>
      <c r="Q107">
        <v>1.1880514999999999E-2</v>
      </c>
      <c r="R107">
        <v>-5.1381430000000004E-3</v>
      </c>
      <c r="S107">
        <v>5.0001610000000004E-3</v>
      </c>
      <c r="T107">
        <v>1</v>
      </c>
      <c r="U107">
        <v>4</v>
      </c>
      <c r="V107">
        <v>5</v>
      </c>
      <c r="W107">
        <v>4</v>
      </c>
      <c r="X107">
        <v>6</v>
      </c>
      <c r="Y107">
        <f t="shared" si="46"/>
        <v>4</v>
      </c>
      <c r="Z107" t="str">
        <f t="shared" si="47"/>
        <v>A</v>
      </c>
      <c r="AA107" t="str">
        <f t="shared" si="48"/>
        <v>D</v>
      </c>
      <c r="AB107" t="str">
        <f t="shared" si="49"/>
        <v>D</v>
      </c>
      <c r="AC107" t="str">
        <f t="shared" si="50"/>
        <v>A</v>
      </c>
      <c r="AD107" t="str">
        <f t="shared" si="51"/>
        <v>D</v>
      </c>
      <c r="AE107">
        <f t="shared" si="52"/>
        <v>1</v>
      </c>
      <c r="AF107">
        <f t="shared" si="53"/>
        <v>4</v>
      </c>
      <c r="AG107">
        <f t="shared" si="54"/>
        <v>4</v>
      </c>
      <c r="AH107">
        <f t="shared" si="55"/>
        <v>1</v>
      </c>
      <c r="AI107">
        <f t="shared" si="56"/>
        <v>4</v>
      </c>
      <c r="AJ107">
        <f t="shared" si="57"/>
        <v>4</v>
      </c>
      <c r="AK107">
        <f t="shared" si="58"/>
        <v>3</v>
      </c>
      <c r="AL107" s="13">
        <f t="shared" si="59"/>
        <v>0.6</v>
      </c>
      <c r="AM107">
        <v>4</v>
      </c>
    </row>
    <row r="108" spans="1:39" x14ac:dyDescent="0.25">
      <c r="A108">
        <v>38</v>
      </c>
      <c r="B108" s="34" t="s">
        <v>103</v>
      </c>
      <c r="C108" t="s">
        <v>223</v>
      </c>
      <c r="D108" s="6" t="str">
        <f t="shared" si="45"/>
        <v>C4</v>
      </c>
      <c r="E108">
        <v>-1.9742143110000001</v>
      </c>
      <c r="F108">
        <v>9.519619E-2</v>
      </c>
      <c r="G108">
        <v>5.5325172999999998E-2</v>
      </c>
      <c r="H108">
        <v>6.6840262999999997E-2</v>
      </c>
      <c r="I108">
        <v>8.4620326999999995E-2</v>
      </c>
      <c r="J108">
        <v>0.14144050799999999</v>
      </c>
      <c r="K108">
        <v>3.7947473000000002E-2</v>
      </c>
      <c r="L108">
        <v>3.7153651000000003E-2</v>
      </c>
      <c r="M108">
        <v>2.8126683999999999E-2</v>
      </c>
      <c r="N108">
        <v>9.2435940000000008E-3</v>
      </c>
      <c r="O108">
        <v>1.2442617E-2</v>
      </c>
      <c r="P108">
        <v>5.1439440000000001E-3</v>
      </c>
      <c r="Q108">
        <v>1.3468954E-2</v>
      </c>
      <c r="R108">
        <v>-5.6442599999999999E-3</v>
      </c>
      <c r="S108">
        <v>6.4521299999999995E-4</v>
      </c>
      <c r="T108">
        <v>1</v>
      </c>
      <c r="U108">
        <v>4</v>
      </c>
      <c r="V108">
        <v>5</v>
      </c>
      <c r="W108">
        <v>4</v>
      </c>
      <c r="X108">
        <v>6</v>
      </c>
      <c r="Y108">
        <f t="shared" si="46"/>
        <v>4</v>
      </c>
      <c r="Z108" t="str">
        <f t="shared" si="47"/>
        <v>A</v>
      </c>
      <c r="AA108" t="str">
        <f t="shared" si="48"/>
        <v>D</v>
      </c>
      <c r="AB108" t="str">
        <f t="shared" si="49"/>
        <v>D</v>
      </c>
      <c r="AC108" t="str">
        <f t="shared" si="50"/>
        <v>A</v>
      </c>
      <c r="AD108" t="str">
        <f t="shared" si="51"/>
        <v>D</v>
      </c>
      <c r="AE108">
        <f t="shared" si="52"/>
        <v>1</v>
      </c>
      <c r="AF108">
        <f t="shared" si="53"/>
        <v>4</v>
      </c>
      <c r="AG108">
        <f t="shared" si="54"/>
        <v>4</v>
      </c>
      <c r="AH108">
        <f t="shared" si="55"/>
        <v>1</v>
      </c>
      <c r="AI108">
        <f t="shared" si="56"/>
        <v>4</v>
      </c>
      <c r="AJ108">
        <f t="shared" si="57"/>
        <v>4</v>
      </c>
      <c r="AK108">
        <f t="shared" si="58"/>
        <v>3</v>
      </c>
      <c r="AL108" s="13">
        <f t="shared" si="59"/>
        <v>0.6</v>
      </c>
      <c r="AM108">
        <v>4</v>
      </c>
    </row>
    <row r="109" spans="1:39" x14ac:dyDescent="0.25">
      <c r="A109">
        <v>62</v>
      </c>
      <c r="B109" s="34" t="s">
        <v>127</v>
      </c>
      <c r="C109" t="s">
        <v>223</v>
      </c>
      <c r="D109" s="6" t="str">
        <f t="shared" si="45"/>
        <v>C4</v>
      </c>
      <c r="E109">
        <v>-0.80256257399999997</v>
      </c>
      <c r="F109">
        <v>0.151372547</v>
      </c>
      <c r="G109">
        <v>5.0175925000000003E-2</v>
      </c>
      <c r="H109">
        <v>8.1675697000000005E-2</v>
      </c>
      <c r="I109">
        <v>8.1861283000000007E-2</v>
      </c>
      <c r="J109">
        <v>0.13563335300000001</v>
      </c>
      <c r="K109">
        <v>4.4024224000000001E-2</v>
      </c>
      <c r="L109">
        <v>2.7660489999999999E-2</v>
      </c>
      <c r="M109">
        <v>2.0965866999999999E-2</v>
      </c>
      <c r="N109">
        <v>6.4872469999999998E-3</v>
      </c>
      <c r="O109">
        <v>1.1714402E-2</v>
      </c>
      <c r="P109">
        <v>7.931011E-3</v>
      </c>
      <c r="Q109">
        <v>1.1426607E-2</v>
      </c>
      <c r="R109">
        <v>-4.5290460000000001E-3</v>
      </c>
      <c r="S109">
        <v>4.0191519999999998E-3</v>
      </c>
      <c r="T109">
        <v>1</v>
      </c>
      <c r="U109">
        <v>4</v>
      </c>
      <c r="V109">
        <v>5</v>
      </c>
      <c r="W109">
        <v>4</v>
      </c>
      <c r="X109">
        <v>6</v>
      </c>
      <c r="Y109">
        <f t="shared" si="46"/>
        <v>4</v>
      </c>
      <c r="Z109" t="str">
        <f t="shared" si="47"/>
        <v>A</v>
      </c>
      <c r="AA109" t="str">
        <f t="shared" si="48"/>
        <v>D</v>
      </c>
      <c r="AB109" t="str">
        <f t="shared" si="49"/>
        <v>D</v>
      </c>
      <c r="AC109" t="str">
        <f t="shared" si="50"/>
        <v>A</v>
      </c>
      <c r="AD109" t="str">
        <f t="shared" si="51"/>
        <v>D</v>
      </c>
      <c r="AE109">
        <f t="shared" si="52"/>
        <v>1</v>
      </c>
      <c r="AF109">
        <f t="shared" si="53"/>
        <v>4</v>
      </c>
      <c r="AG109">
        <f t="shared" si="54"/>
        <v>4</v>
      </c>
      <c r="AH109">
        <f t="shared" si="55"/>
        <v>1</v>
      </c>
      <c r="AI109">
        <f t="shared" si="56"/>
        <v>4</v>
      </c>
      <c r="AJ109">
        <f t="shared" si="57"/>
        <v>4</v>
      </c>
      <c r="AK109">
        <f t="shared" si="58"/>
        <v>3</v>
      </c>
      <c r="AL109" s="13">
        <f t="shared" si="59"/>
        <v>0.6</v>
      </c>
      <c r="AM109">
        <v>4</v>
      </c>
    </row>
    <row r="110" spans="1:39" x14ac:dyDescent="0.25">
      <c r="A110">
        <v>92</v>
      </c>
      <c r="B110" s="34" t="s">
        <v>157</v>
      </c>
      <c r="C110" t="s">
        <v>234</v>
      </c>
      <c r="D110" s="6" t="str">
        <f t="shared" si="45"/>
        <v>C4</v>
      </c>
      <c r="E110">
        <v>-1.24251556</v>
      </c>
      <c r="F110">
        <v>0.19011302699999999</v>
      </c>
      <c r="G110">
        <v>0.121316833</v>
      </c>
      <c r="H110">
        <v>0.15048608199999999</v>
      </c>
      <c r="I110">
        <v>0.14759988299999999</v>
      </c>
      <c r="J110">
        <v>0.15910956100000001</v>
      </c>
      <c r="K110">
        <v>6.8819404000000001E-2</v>
      </c>
      <c r="L110">
        <v>4.3654966000000003E-2</v>
      </c>
      <c r="M110">
        <v>2.1942880000000001E-2</v>
      </c>
      <c r="N110">
        <v>8.0287540000000008E-3</v>
      </c>
      <c r="O110">
        <v>1.0307350999999999E-2</v>
      </c>
      <c r="P110">
        <v>1.0499703000000001E-2</v>
      </c>
      <c r="Q110">
        <v>1.6942410000000001E-2</v>
      </c>
      <c r="R110">
        <v>-4.1313449999999998E-3</v>
      </c>
      <c r="S110">
        <v>1.258658E-2</v>
      </c>
      <c r="T110">
        <v>4</v>
      </c>
      <c r="U110">
        <v>4</v>
      </c>
      <c r="V110">
        <v>5</v>
      </c>
      <c r="W110">
        <v>3</v>
      </c>
      <c r="X110">
        <v>6</v>
      </c>
      <c r="Y110">
        <f t="shared" si="46"/>
        <v>4</v>
      </c>
      <c r="Z110" t="str">
        <f t="shared" si="47"/>
        <v>F.x</v>
      </c>
      <c r="AA110" t="str">
        <f t="shared" si="48"/>
        <v>D</v>
      </c>
      <c r="AB110" t="str">
        <f t="shared" si="49"/>
        <v>D</v>
      </c>
      <c r="AC110" t="str">
        <f t="shared" si="50"/>
        <v>D.x</v>
      </c>
      <c r="AD110" t="str">
        <f t="shared" si="51"/>
        <v>D</v>
      </c>
      <c r="AE110">
        <f t="shared" si="52"/>
        <v>8</v>
      </c>
      <c r="AF110">
        <f t="shared" si="53"/>
        <v>4</v>
      </c>
      <c r="AG110">
        <f t="shared" si="54"/>
        <v>4</v>
      </c>
      <c r="AH110">
        <f t="shared" si="55"/>
        <v>7</v>
      </c>
      <c r="AI110">
        <f t="shared" si="56"/>
        <v>4</v>
      </c>
      <c r="AJ110">
        <f t="shared" si="57"/>
        <v>4</v>
      </c>
      <c r="AK110">
        <f t="shared" si="58"/>
        <v>3</v>
      </c>
      <c r="AL110" s="13">
        <f t="shared" si="59"/>
        <v>0.6</v>
      </c>
      <c r="AM110">
        <v>4</v>
      </c>
    </row>
    <row r="111" spans="1:39" x14ac:dyDescent="0.25">
      <c r="A111">
        <v>110</v>
      </c>
      <c r="B111" s="34" t="s">
        <v>175</v>
      </c>
      <c r="C111" t="s">
        <v>223</v>
      </c>
      <c r="D111" s="6" t="str">
        <f t="shared" si="45"/>
        <v>C4</v>
      </c>
      <c r="E111">
        <v>-0.95815816099999995</v>
      </c>
      <c r="F111">
        <v>0.13147568800000001</v>
      </c>
      <c r="G111">
        <v>4.4824449000000002E-2</v>
      </c>
      <c r="H111">
        <v>7.1886786999999994E-2</v>
      </c>
      <c r="I111">
        <v>7.6006998000000006E-2</v>
      </c>
      <c r="J111">
        <v>0.12630997599999999</v>
      </c>
      <c r="K111">
        <v>4.1446862000000001E-2</v>
      </c>
      <c r="L111">
        <v>4.2911530000000003E-2</v>
      </c>
      <c r="M111">
        <v>1.8952162000000002E-2</v>
      </c>
      <c r="N111">
        <v>5.9159970000000001E-3</v>
      </c>
      <c r="O111">
        <v>1.0742290999999999E-2</v>
      </c>
      <c r="P111">
        <v>9.3138730000000003E-3</v>
      </c>
      <c r="Q111">
        <v>9.4814229999999992E-3</v>
      </c>
      <c r="R111">
        <v>-3.8947069999999999E-3</v>
      </c>
      <c r="S111">
        <v>3.2034199999999998E-3</v>
      </c>
      <c r="T111">
        <v>1</v>
      </c>
      <c r="U111">
        <v>4</v>
      </c>
      <c r="V111">
        <v>5</v>
      </c>
      <c r="W111">
        <v>4</v>
      </c>
      <c r="X111">
        <v>6</v>
      </c>
      <c r="Y111">
        <f t="shared" si="46"/>
        <v>4</v>
      </c>
      <c r="Z111" t="str">
        <f t="shared" si="47"/>
        <v>A</v>
      </c>
      <c r="AA111" t="str">
        <f t="shared" si="48"/>
        <v>D</v>
      </c>
      <c r="AB111" t="str">
        <f t="shared" si="49"/>
        <v>D</v>
      </c>
      <c r="AC111" t="str">
        <f t="shared" si="50"/>
        <v>A</v>
      </c>
      <c r="AD111" t="str">
        <f t="shared" si="51"/>
        <v>D</v>
      </c>
      <c r="AE111">
        <f t="shared" si="52"/>
        <v>1</v>
      </c>
      <c r="AF111">
        <f t="shared" si="53"/>
        <v>4</v>
      </c>
      <c r="AG111">
        <f t="shared" si="54"/>
        <v>4</v>
      </c>
      <c r="AH111">
        <f t="shared" si="55"/>
        <v>1</v>
      </c>
      <c r="AI111">
        <f t="shared" si="56"/>
        <v>4</v>
      </c>
      <c r="AJ111">
        <f t="shared" si="57"/>
        <v>4</v>
      </c>
      <c r="AK111">
        <f t="shared" si="58"/>
        <v>3</v>
      </c>
      <c r="AL111" s="13">
        <f t="shared" si="59"/>
        <v>0.6</v>
      </c>
      <c r="AM111">
        <v>4</v>
      </c>
    </row>
    <row r="112" spans="1:39" x14ac:dyDescent="0.25">
      <c r="A112">
        <v>113</v>
      </c>
      <c r="B112" s="34" t="s">
        <v>178</v>
      </c>
      <c r="C112" t="s">
        <v>223</v>
      </c>
      <c r="D112" s="6" t="str">
        <f t="shared" si="45"/>
        <v>C4</v>
      </c>
      <c r="E112">
        <v>-0.45916431600000002</v>
      </c>
      <c r="F112">
        <v>0.15097518300000001</v>
      </c>
      <c r="G112">
        <v>6.7392858E-2</v>
      </c>
      <c r="H112">
        <v>9.9860398000000003E-2</v>
      </c>
      <c r="I112">
        <v>8.1708299999999998E-2</v>
      </c>
      <c r="J112">
        <v>0.134667339</v>
      </c>
      <c r="K112">
        <v>5.2280859999999998E-2</v>
      </c>
      <c r="L112">
        <v>5.4191702000000001E-2</v>
      </c>
      <c r="M112">
        <v>2.2406874E-2</v>
      </c>
      <c r="N112">
        <v>7.1769329999999999E-3</v>
      </c>
      <c r="O112">
        <v>1.5292388000000001E-2</v>
      </c>
      <c r="P112">
        <v>2.0740212000000001E-2</v>
      </c>
      <c r="Q112">
        <v>1.7503985E-2</v>
      </c>
      <c r="R112">
        <v>7.3405659999999998E-3</v>
      </c>
      <c r="S112">
        <v>9.3257410000000002E-3</v>
      </c>
      <c r="T112">
        <v>6</v>
      </c>
      <c r="U112">
        <v>4</v>
      </c>
      <c r="V112">
        <v>5</v>
      </c>
      <c r="W112">
        <v>4</v>
      </c>
      <c r="X112">
        <v>6</v>
      </c>
      <c r="Y112">
        <f t="shared" si="46"/>
        <v>6</v>
      </c>
      <c r="Z112" t="str">
        <f t="shared" si="47"/>
        <v>D.x</v>
      </c>
      <c r="AA112" t="str">
        <f t="shared" si="48"/>
        <v>D</v>
      </c>
      <c r="AB112" t="str">
        <f t="shared" si="49"/>
        <v>D</v>
      </c>
      <c r="AC112" t="str">
        <f t="shared" si="50"/>
        <v>A</v>
      </c>
      <c r="AD112" t="str">
        <f t="shared" si="51"/>
        <v>D</v>
      </c>
      <c r="AE112">
        <f t="shared" si="52"/>
        <v>7</v>
      </c>
      <c r="AF112">
        <f t="shared" si="53"/>
        <v>4</v>
      </c>
      <c r="AG112">
        <f t="shared" si="54"/>
        <v>4</v>
      </c>
      <c r="AH112">
        <f t="shared" si="55"/>
        <v>1</v>
      </c>
      <c r="AI112">
        <f t="shared" si="56"/>
        <v>4</v>
      </c>
      <c r="AJ112">
        <f t="shared" si="57"/>
        <v>4</v>
      </c>
      <c r="AK112">
        <f t="shared" si="58"/>
        <v>3</v>
      </c>
      <c r="AL112" s="13">
        <f t="shared" si="59"/>
        <v>0.6</v>
      </c>
      <c r="AM112">
        <v>4</v>
      </c>
    </row>
    <row r="113" spans="1:39" x14ac:dyDescent="0.25">
      <c r="A113">
        <v>114</v>
      </c>
      <c r="B113" s="34" t="s">
        <v>179</v>
      </c>
      <c r="C113" t="s">
        <v>223</v>
      </c>
      <c r="D113" s="6" t="str">
        <f t="shared" si="45"/>
        <v>C4</v>
      </c>
      <c r="E113">
        <v>-1.352385484</v>
      </c>
      <c r="F113">
        <v>0.13357348699999999</v>
      </c>
      <c r="G113">
        <v>5.2509888999999997E-2</v>
      </c>
      <c r="H113">
        <v>7.7678245000000007E-2</v>
      </c>
      <c r="I113">
        <v>0.101095082</v>
      </c>
      <c r="J113">
        <v>0.130600365</v>
      </c>
      <c r="K113">
        <v>4.8482500999999997E-2</v>
      </c>
      <c r="L113">
        <v>4.1291579000000002E-2</v>
      </c>
      <c r="M113">
        <v>1.948575E-2</v>
      </c>
      <c r="N113">
        <v>6.3386839999999998E-3</v>
      </c>
      <c r="O113">
        <v>8.7910039999999998E-3</v>
      </c>
      <c r="P113">
        <v>7.5584629999999996E-3</v>
      </c>
      <c r="Q113">
        <v>1.1982390000000001E-2</v>
      </c>
      <c r="R113">
        <v>-3.8070740000000001E-3</v>
      </c>
      <c r="S113">
        <v>6.6807510000000004E-3</v>
      </c>
      <c r="T113">
        <v>1</v>
      </c>
      <c r="U113">
        <v>4</v>
      </c>
      <c r="V113">
        <v>5</v>
      </c>
      <c r="W113">
        <v>4</v>
      </c>
      <c r="X113">
        <v>6</v>
      </c>
      <c r="Y113">
        <f t="shared" si="46"/>
        <v>4</v>
      </c>
      <c r="Z113" t="str">
        <f t="shared" si="47"/>
        <v>A</v>
      </c>
      <c r="AA113" t="str">
        <f t="shared" si="48"/>
        <v>D</v>
      </c>
      <c r="AB113" t="str">
        <f t="shared" si="49"/>
        <v>D</v>
      </c>
      <c r="AC113" t="str">
        <f t="shared" si="50"/>
        <v>A</v>
      </c>
      <c r="AD113" t="str">
        <f t="shared" si="51"/>
        <v>D</v>
      </c>
      <c r="AE113">
        <f t="shared" si="52"/>
        <v>1</v>
      </c>
      <c r="AF113">
        <f t="shared" si="53"/>
        <v>4</v>
      </c>
      <c r="AG113">
        <f t="shared" si="54"/>
        <v>4</v>
      </c>
      <c r="AH113">
        <f t="shared" si="55"/>
        <v>1</v>
      </c>
      <c r="AI113">
        <f t="shared" si="56"/>
        <v>4</v>
      </c>
      <c r="AJ113">
        <f t="shared" si="57"/>
        <v>4</v>
      </c>
      <c r="AK113">
        <f t="shared" si="58"/>
        <v>3</v>
      </c>
      <c r="AL113" s="13">
        <f t="shared" si="59"/>
        <v>0.6</v>
      </c>
      <c r="AM113">
        <v>4</v>
      </c>
    </row>
    <row r="114" spans="1:39" x14ac:dyDescent="0.25">
      <c r="A114">
        <v>141</v>
      </c>
      <c r="B114" s="34" t="s">
        <v>206</v>
      </c>
      <c r="C114" t="s">
        <v>223</v>
      </c>
      <c r="D114" s="6" t="str">
        <f t="shared" si="45"/>
        <v>C4</v>
      </c>
      <c r="E114">
        <v>-1.2737841009999999</v>
      </c>
      <c r="F114">
        <v>0.14480153100000001</v>
      </c>
      <c r="G114">
        <v>7.0451848999999997E-2</v>
      </c>
      <c r="H114">
        <v>9.1814049999999994E-2</v>
      </c>
      <c r="I114">
        <v>8.4025323999999998E-2</v>
      </c>
      <c r="J114">
        <v>0.13225192999999999</v>
      </c>
      <c r="K114">
        <v>4.4995693000000003E-2</v>
      </c>
      <c r="L114">
        <v>3.7659313999999999E-2</v>
      </c>
      <c r="M114">
        <v>1.9609271000000001E-2</v>
      </c>
      <c r="N114">
        <v>6.5806069999999996E-3</v>
      </c>
      <c r="O114">
        <v>8.9464169999999999E-3</v>
      </c>
      <c r="P114">
        <v>6.843137E-3</v>
      </c>
      <c r="Q114">
        <v>1.0214936000000001E-2</v>
      </c>
      <c r="R114">
        <v>-4.1983819999999996E-3</v>
      </c>
      <c r="S114">
        <v>6.0698590000000004E-3</v>
      </c>
      <c r="T114">
        <v>1</v>
      </c>
      <c r="U114">
        <v>4</v>
      </c>
      <c r="V114">
        <v>5</v>
      </c>
      <c r="W114">
        <v>4</v>
      </c>
      <c r="X114">
        <v>6</v>
      </c>
      <c r="Y114">
        <f t="shared" si="46"/>
        <v>4</v>
      </c>
      <c r="Z114" t="str">
        <f t="shared" si="47"/>
        <v>A</v>
      </c>
      <c r="AA114" t="str">
        <f t="shared" si="48"/>
        <v>D</v>
      </c>
      <c r="AB114" t="str">
        <f t="shared" si="49"/>
        <v>D</v>
      </c>
      <c r="AC114" t="str">
        <f t="shared" si="50"/>
        <v>A</v>
      </c>
      <c r="AD114" t="str">
        <f t="shared" si="51"/>
        <v>D</v>
      </c>
      <c r="AE114">
        <f t="shared" si="52"/>
        <v>1</v>
      </c>
      <c r="AF114">
        <f t="shared" si="53"/>
        <v>4</v>
      </c>
      <c r="AG114">
        <f t="shared" si="54"/>
        <v>4</v>
      </c>
      <c r="AH114">
        <f t="shared" si="55"/>
        <v>1</v>
      </c>
      <c r="AI114">
        <f t="shared" si="56"/>
        <v>4</v>
      </c>
      <c r="AJ114">
        <f t="shared" si="57"/>
        <v>4</v>
      </c>
      <c r="AK114">
        <f t="shared" si="58"/>
        <v>3</v>
      </c>
      <c r="AL114" s="13">
        <f t="shared" si="59"/>
        <v>0.6</v>
      </c>
      <c r="AM114">
        <v>4</v>
      </c>
    </row>
    <row r="115" spans="1:39" x14ac:dyDescent="0.25">
      <c r="A115">
        <v>4</v>
      </c>
      <c r="B115" s="35" t="s">
        <v>69</v>
      </c>
      <c r="C115" t="s">
        <v>235</v>
      </c>
      <c r="D115" s="6" t="str">
        <f t="shared" si="45"/>
        <v>C5</v>
      </c>
      <c r="E115">
        <v>-0.81622153399999997</v>
      </c>
      <c r="F115">
        <v>0.23449352600000001</v>
      </c>
      <c r="G115">
        <v>0.14659448</v>
      </c>
      <c r="H115">
        <v>0.17261736699999999</v>
      </c>
      <c r="I115">
        <v>0.180693891</v>
      </c>
      <c r="J115">
        <v>0.147630663</v>
      </c>
      <c r="K115">
        <v>0.103587975</v>
      </c>
      <c r="L115">
        <v>6.6732310000000003E-2</v>
      </c>
      <c r="M115">
        <v>1.8219953000000001E-2</v>
      </c>
      <c r="N115">
        <v>7.084931E-3</v>
      </c>
      <c r="O115">
        <v>9.0718880000000002E-3</v>
      </c>
      <c r="P115">
        <v>4.1200056999999998E-2</v>
      </c>
      <c r="Q115">
        <v>2.6763645999999999E-2</v>
      </c>
      <c r="R115">
        <v>1.9088346999999999E-2</v>
      </c>
      <c r="S115">
        <v>2.2496445E-2</v>
      </c>
      <c r="T115">
        <v>5</v>
      </c>
      <c r="U115">
        <v>5</v>
      </c>
      <c r="V115">
        <v>3</v>
      </c>
      <c r="W115">
        <v>6</v>
      </c>
      <c r="X115">
        <v>4</v>
      </c>
      <c r="Y115">
        <f t="shared" si="46"/>
        <v>5</v>
      </c>
      <c r="Z115" t="str">
        <f t="shared" si="47"/>
        <v>E</v>
      </c>
      <c r="AA115" t="str">
        <f t="shared" si="48"/>
        <v>E</v>
      </c>
      <c r="AB115" t="str">
        <f t="shared" si="49"/>
        <v>E</v>
      </c>
      <c r="AC115" t="str">
        <f t="shared" si="50"/>
        <v>E</v>
      </c>
      <c r="AD115" t="str">
        <f t="shared" si="51"/>
        <v>E</v>
      </c>
      <c r="AE115">
        <f t="shared" si="52"/>
        <v>5</v>
      </c>
      <c r="AF115">
        <f t="shared" si="53"/>
        <v>5</v>
      </c>
      <c r="AG115">
        <f t="shared" si="54"/>
        <v>5</v>
      </c>
      <c r="AH115">
        <f t="shared" si="55"/>
        <v>5</v>
      </c>
      <c r="AI115">
        <f t="shared" si="56"/>
        <v>5</v>
      </c>
      <c r="AJ115">
        <f t="shared" si="57"/>
        <v>5</v>
      </c>
      <c r="AK115">
        <f t="shared" si="58"/>
        <v>5</v>
      </c>
      <c r="AL115" s="13">
        <f t="shared" si="59"/>
        <v>1</v>
      </c>
      <c r="AM115">
        <v>5</v>
      </c>
    </row>
    <row r="116" spans="1:39" x14ac:dyDescent="0.25">
      <c r="A116">
        <v>9</v>
      </c>
      <c r="B116" s="35" t="s">
        <v>74</v>
      </c>
      <c r="C116" t="s">
        <v>17</v>
      </c>
      <c r="D116" s="6" t="str">
        <f t="shared" si="45"/>
        <v>C5</v>
      </c>
      <c r="E116">
        <v>1.4222810000000001E-3</v>
      </c>
      <c r="F116">
        <v>0.20605238400000001</v>
      </c>
      <c r="G116">
        <v>0.14663568299999999</v>
      </c>
      <c r="H116">
        <v>0.181412139</v>
      </c>
      <c r="I116">
        <v>0.16657165199999999</v>
      </c>
      <c r="J116">
        <v>0.142305721</v>
      </c>
      <c r="K116">
        <v>8.4889557000000004E-2</v>
      </c>
      <c r="L116">
        <v>8.0806272999999998E-2</v>
      </c>
      <c r="M116">
        <v>1.8192406000000001E-2</v>
      </c>
      <c r="N116">
        <v>6.0208149999999997E-3</v>
      </c>
      <c r="O116">
        <v>1.2118955000000001E-2</v>
      </c>
      <c r="P116">
        <v>3.4467932999999999E-2</v>
      </c>
      <c r="Q116">
        <v>2.6260004999999999E-2</v>
      </c>
      <c r="R116">
        <v>1.3543973000000001E-2</v>
      </c>
      <c r="S116">
        <v>2.4722078000000001E-2</v>
      </c>
      <c r="T116">
        <v>5</v>
      </c>
      <c r="U116">
        <v>5</v>
      </c>
      <c r="V116">
        <v>3</v>
      </c>
      <c r="W116">
        <v>6</v>
      </c>
      <c r="X116">
        <v>4</v>
      </c>
      <c r="Y116">
        <f t="shared" si="46"/>
        <v>5</v>
      </c>
      <c r="Z116" t="str">
        <f t="shared" si="47"/>
        <v>E</v>
      </c>
      <c r="AA116" t="str">
        <f t="shared" si="48"/>
        <v>E</v>
      </c>
      <c r="AB116" t="str">
        <f t="shared" si="49"/>
        <v>E</v>
      </c>
      <c r="AC116" t="str">
        <f t="shared" si="50"/>
        <v>E</v>
      </c>
      <c r="AD116" t="str">
        <f t="shared" si="51"/>
        <v>E</v>
      </c>
      <c r="AE116">
        <f t="shared" si="52"/>
        <v>5</v>
      </c>
      <c r="AF116">
        <f t="shared" si="53"/>
        <v>5</v>
      </c>
      <c r="AG116">
        <f t="shared" si="54"/>
        <v>5</v>
      </c>
      <c r="AH116">
        <f t="shared" si="55"/>
        <v>5</v>
      </c>
      <c r="AI116">
        <f t="shared" si="56"/>
        <v>5</v>
      </c>
      <c r="AJ116">
        <f t="shared" si="57"/>
        <v>5</v>
      </c>
      <c r="AK116">
        <f t="shared" si="58"/>
        <v>5</v>
      </c>
      <c r="AL116" s="13">
        <f t="shared" si="59"/>
        <v>1</v>
      </c>
      <c r="AM116">
        <v>5</v>
      </c>
    </row>
    <row r="117" spans="1:39" x14ac:dyDescent="0.25">
      <c r="A117">
        <v>10</v>
      </c>
      <c r="B117" s="35" t="s">
        <v>75</v>
      </c>
      <c r="C117" t="s">
        <v>229</v>
      </c>
      <c r="D117" s="6" t="str">
        <f t="shared" si="45"/>
        <v>C5</v>
      </c>
      <c r="E117">
        <v>-0.64537004200000003</v>
      </c>
      <c r="F117">
        <v>0.24468278700000001</v>
      </c>
      <c r="G117">
        <v>0.158620913</v>
      </c>
      <c r="H117">
        <v>0.18251632500000001</v>
      </c>
      <c r="I117">
        <v>0.15820909699999999</v>
      </c>
      <c r="J117">
        <v>0.15662831099999999</v>
      </c>
      <c r="K117">
        <v>8.4638027000000005E-2</v>
      </c>
      <c r="L117">
        <v>8.3163846E-2</v>
      </c>
      <c r="M117">
        <v>1.8925094E-2</v>
      </c>
      <c r="N117">
        <v>6.4790569999999999E-3</v>
      </c>
      <c r="O117">
        <v>1.1921426000000001E-2</v>
      </c>
      <c r="P117">
        <v>3.5567695000000003E-2</v>
      </c>
      <c r="Q117">
        <v>2.9374369000000001E-2</v>
      </c>
      <c r="R117">
        <v>2.0638709000000002E-2</v>
      </c>
      <c r="S117">
        <v>2.5425159999999999E-2</v>
      </c>
      <c r="T117">
        <v>5</v>
      </c>
      <c r="U117">
        <v>5</v>
      </c>
      <c r="V117">
        <v>3</v>
      </c>
      <c r="W117">
        <v>6</v>
      </c>
      <c r="X117">
        <v>4</v>
      </c>
      <c r="Y117">
        <f t="shared" si="46"/>
        <v>5</v>
      </c>
      <c r="Z117" t="str">
        <f t="shared" si="47"/>
        <v>E</v>
      </c>
      <c r="AA117" t="str">
        <f t="shared" si="48"/>
        <v>E</v>
      </c>
      <c r="AB117" t="str">
        <f t="shared" si="49"/>
        <v>E</v>
      </c>
      <c r="AC117" t="str">
        <f t="shared" si="50"/>
        <v>E</v>
      </c>
      <c r="AD117" t="str">
        <f t="shared" si="51"/>
        <v>E</v>
      </c>
      <c r="AE117">
        <f t="shared" si="52"/>
        <v>5</v>
      </c>
      <c r="AF117">
        <f t="shared" si="53"/>
        <v>5</v>
      </c>
      <c r="AG117">
        <f t="shared" si="54"/>
        <v>5</v>
      </c>
      <c r="AH117">
        <f t="shared" si="55"/>
        <v>5</v>
      </c>
      <c r="AI117">
        <f t="shared" si="56"/>
        <v>5</v>
      </c>
      <c r="AJ117">
        <f t="shared" si="57"/>
        <v>5</v>
      </c>
      <c r="AK117">
        <f t="shared" si="58"/>
        <v>5</v>
      </c>
      <c r="AL117" s="13">
        <f t="shared" si="59"/>
        <v>1</v>
      </c>
      <c r="AM117">
        <v>5</v>
      </c>
    </row>
    <row r="118" spans="1:39" x14ac:dyDescent="0.25">
      <c r="A118">
        <v>11</v>
      </c>
      <c r="B118" s="35" t="s">
        <v>76</v>
      </c>
      <c r="C118" t="s">
        <v>228</v>
      </c>
      <c r="D118" s="6" t="str">
        <f t="shared" si="45"/>
        <v>C5</v>
      </c>
      <c r="E118">
        <v>-0.63437895300000002</v>
      </c>
      <c r="F118">
        <v>0.261349304</v>
      </c>
      <c r="G118">
        <v>0.161865393</v>
      </c>
      <c r="H118">
        <v>0.194594346</v>
      </c>
      <c r="I118">
        <v>0.14867001299999999</v>
      </c>
      <c r="J118">
        <v>0.15176368800000001</v>
      </c>
      <c r="K118">
        <v>8.9142256000000003E-2</v>
      </c>
      <c r="L118">
        <v>8.0347065999999995E-2</v>
      </c>
      <c r="M118">
        <v>1.7626122000000001E-2</v>
      </c>
      <c r="N118">
        <v>5.850676E-3</v>
      </c>
      <c r="O118">
        <v>1.0815974000000001E-2</v>
      </c>
      <c r="P118">
        <v>3.6891084999999997E-2</v>
      </c>
      <c r="Q118">
        <v>2.7984808E-2</v>
      </c>
      <c r="R118">
        <v>1.5128852E-2</v>
      </c>
      <c r="S118">
        <v>2.2280471999999999E-2</v>
      </c>
      <c r="T118">
        <v>5</v>
      </c>
      <c r="U118">
        <v>5</v>
      </c>
      <c r="V118">
        <v>3</v>
      </c>
      <c r="W118">
        <v>6</v>
      </c>
      <c r="X118">
        <v>4</v>
      </c>
      <c r="Y118">
        <f t="shared" si="46"/>
        <v>5</v>
      </c>
      <c r="Z118" t="str">
        <f t="shared" si="47"/>
        <v>E</v>
      </c>
      <c r="AA118" t="str">
        <f t="shared" si="48"/>
        <v>E</v>
      </c>
      <c r="AB118" t="str">
        <f t="shared" si="49"/>
        <v>E</v>
      </c>
      <c r="AC118" t="str">
        <f t="shared" si="50"/>
        <v>E</v>
      </c>
      <c r="AD118" t="str">
        <f t="shared" si="51"/>
        <v>E</v>
      </c>
      <c r="AE118">
        <f t="shared" si="52"/>
        <v>5</v>
      </c>
      <c r="AF118">
        <f t="shared" si="53"/>
        <v>5</v>
      </c>
      <c r="AG118">
        <f t="shared" si="54"/>
        <v>5</v>
      </c>
      <c r="AH118">
        <f t="shared" si="55"/>
        <v>5</v>
      </c>
      <c r="AI118">
        <f t="shared" si="56"/>
        <v>5</v>
      </c>
      <c r="AJ118">
        <f t="shared" si="57"/>
        <v>5</v>
      </c>
      <c r="AK118">
        <f t="shared" si="58"/>
        <v>5</v>
      </c>
      <c r="AL118" s="13">
        <f t="shared" si="59"/>
        <v>1</v>
      </c>
      <c r="AM118">
        <v>5</v>
      </c>
    </row>
    <row r="119" spans="1:39" x14ac:dyDescent="0.25">
      <c r="A119">
        <v>17</v>
      </c>
      <c r="B119" s="35" t="s">
        <v>82</v>
      </c>
      <c r="C119" t="s">
        <v>228</v>
      </c>
      <c r="D119" s="6" t="str">
        <f t="shared" si="45"/>
        <v>C5</v>
      </c>
      <c r="E119">
        <v>-0.44029581499999998</v>
      </c>
      <c r="F119">
        <v>0.22795151799999999</v>
      </c>
      <c r="G119">
        <v>0.136611654</v>
      </c>
      <c r="H119">
        <v>0.17739648799999999</v>
      </c>
      <c r="I119">
        <v>0.16680098300000001</v>
      </c>
      <c r="J119">
        <v>0.14169846</v>
      </c>
      <c r="K119">
        <v>8.4588075999999998E-2</v>
      </c>
      <c r="L119">
        <v>8.4888029000000004E-2</v>
      </c>
      <c r="M119">
        <v>1.8072428000000001E-2</v>
      </c>
      <c r="N119">
        <v>6.4728190000000003E-3</v>
      </c>
      <c r="O119">
        <v>1.1507262000000001E-2</v>
      </c>
      <c r="P119">
        <v>3.2840566000000002E-2</v>
      </c>
      <c r="Q119">
        <v>2.8485644000000001E-2</v>
      </c>
      <c r="R119">
        <v>2.6842362000000002E-2</v>
      </c>
      <c r="S119">
        <v>2.6761218999999999E-2</v>
      </c>
      <c r="T119">
        <v>5</v>
      </c>
      <c r="U119">
        <v>5</v>
      </c>
      <c r="V119">
        <v>3</v>
      </c>
      <c r="W119">
        <v>6</v>
      </c>
      <c r="X119">
        <v>4</v>
      </c>
      <c r="Y119">
        <f t="shared" si="46"/>
        <v>5</v>
      </c>
      <c r="Z119" t="str">
        <f t="shared" si="47"/>
        <v>E</v>
      </c>
      <c r="AA119" t="str">
        <f t="shared" si="48"/>
        <v>E</v>
      </c>
      <c r="AB119" t="str">
        <f t="shared" si="49"/>
        <v>E</v>
      </c>
      <c r="AC119" t="str">
        <f t="shared" si="50"/>
        <v>E</v>
      </c>
      <c r="AD119" t="str">
        <f t="shared" si="51"/>
        <v>E</v>
      </c>
      <c r="AE119">
        <f t="shared" si="52"/>
        <v>5</v>
      </c>
      <c r="AF119">
        <f t="shared" si="53"/>
        <v>5</v>
      </c>
      <c r="AG119">
        <f t="shared" si="54"/>
        <v>5</v>
      </c>
      <c r="AH119">
        <f t="shared" si="55"/>
        <v>5</v>
      </c>
      <c r="AI119">
        <f t="shared" si="56"/>
        <v>5</v>
      </c>
      <c r="AJ119">
        <f t="shared" si="57"/>
        <v>5</v>
      </c>
      <c r="AK119">
        <f t="shared" si="58"/>
        <v>5</v>
      </c>
      <c r="AL119" s="13">
        <f t="shared" si="59"/>
        <v>1</v>
      </c>
      <c r="AM119">
        <v>5</v>
      </c>
    </row>
    <row r="120" spans="1:39" x14ac:dyDescent="0.25">
      <c r="A120">
        <v>19</v>
      </c>
      <c r="B120" s="35" t="s">
        <v>84</v>
      </c>
      <c r="C120" t="s">
        <v>227</v>
      </c>
      <c r="D120" s="6" t="str">
        <f t="shared" si="45"/>
        <v>C5</v>
      </c>
      <c r="E120">
        <v>-0.122720523</v>
      </c>
      <c r="F120">
        <v>0.21059025200000001</v>
      </c>
      <c r="G120">
        <v>0.13323763999999999</v>
      </c>
      <c r="H120">
        <v>0.16204940700000001</v>
      </c>
      <c r="I120">
        <v>0.168296377</v>
      </c>
      <c r="J120">
        <v>0.153222056</v>
      </c>
      <c r="K120">
        <v>7.9088369000000006E-2</v>
      </c>
      <c r="L120">
        <v>6.9958028000000005E-2</v>
      </c>
      <c r="M120">
        <v>9.8035310000000007E-3</v>
      </c>
      <c r="N120">
        <v>2.3603249999999999E-3</v>
      </c>
      <c r="O120">
        <v>1.5372378000000001E-2</v>
      </c>
      <c r="P120">
        <v>2.7113491E-2</v>
      </c>
      <c r="Q120">
        <v>2.3389188000000002E-2</v>
      </c>
      <c r="R120">
        <v>1.3478636E-2</v>
      </c>
      <c r="S120">
        <v>2.6142235E-2</v>
      </c>
      <c r="T120">
        <v>5</v>
      </c>
      <c r="U120">
        <v>5</v>
      </c>
      <c r="V120">
        <v>3</v>
      </c>
      <c r="W120">
        <v>5</v>
      </c>
      <c r="X120">
        <v>4</v>
      </c>
      <c r="Y120">
        <f t="shared" si="46"/>
        <v>5</v>
      </c>
      <c r="Z120" t="str">
        <f t="shared" si="47"/>
        <v>E</v>
      </c>
      <c r="AA120" t="str">
        <f t="shared" si="48"/>
        <v>E</v>
      </c>
      <c r="AB120" t="str">
        <f t="shared" si="49"/>
        <v>E</v>
      </c>
      <c r="AC120" t="str">
        <f t="shared" si="50"/>
        <v>E</v>
      </c>
      <c r="AD120" t="str">
        <f t="shared" si="51"/>
        <v>E</v>
      </c>
      <c r="AE120">
        <f t="shared" si="52"/>
        <v>5</v>
      </c>
      <c r="AF120">
        <f t="shared" si="53"/>
        <v>5</v>
      </c>
      <c r="AG120">
        <f t="shared" si="54"/>
        <v>5</v>
      </c>
      <c r="AH120">
        <f t="shared" si="55"/>
        <v>5</v>
      </c>
      <c r="AI120">
        <f t="shared" si="56"/>
        <v>5</v>
      </c>
      <c r="AJ120">
        <f t="shared" si="57"/>
        <v>5</v>
      </c>
      <c r="AK120">
        <f t="shared" si="58"/>
        <v>5</v>
      </c>
      <c r="AL120" s="13">
        <f t="shared" si="59"/>
        <v>1</v>
      </c>
      <c r="AM120">
        <v>5</v>
      </c>
    </row>
    <row r="121" spans="1:39" x14ac:dyDescent="0.25">
      <c r="A121">
        <v>48</v>
      </c>
      <c r="B121" s="35" t="s">
        <v>113</v>
      </c>
      <c r="C121" t="s">
        <v>236</v>
      </c>
      <c r="D121" s="6" t="str">
        <f t="shared" si="45"/>
        <v>C5</v>
      </c>
      <c r="E121">
        <v>0.14815487999999999</v>
      </c>
      <c r="F121">
        <v>0.164189794</v>
      </c>
      <c r="G121">
        <v>0.151021722</v>
      </c>
      <c r="H121">
        <v>0.18918267899999999</v>
      </c>
      <c r="I121">
        <v>0.13190421699999999</v>
      </c>
      <c r="J121">
        <v>0.12724755400000001</v>
      </c>
      <c r="K121">
        <v>8.4437893E-2</v>
      </c>
      <c r="L121">
        <v>8.6035337000000003E-2</v>
      </c>
      <c r="M121">
        <v>1.7781887999999999E-2</v>
      </c>
      <c r="N121">
        <v>6.6409080000000001E-3</v>
      </c>
      <c r="O121">
        <v>1.1004668E-2</v>
      </c>
      <c r="P121">
        <v>3.4164452999999997E-2</v>
      </c>
      <c r="Q121">
        <v>2.6134345999999999E-2</v>
      </c>
      <c r="R121">
        <v>2.0858018999999998E-2</v>
      </c>
      <c r="S121">
        <v>2.2409689E-2</v>
      </c>
      <c r="T121">
        <v>5</v>
      </c>
      <c r="U121">
        <v>5</v>
      </c>
      <c r="V121">
        <v>3</v>
      </c>
      <c r="W121">
        <v>6</v>
      </c>
      <c r="X121">
        <v>4</v>
      </c>
      <c r="Y121">
        <f t="shared" si="46"/>
        <v>5</v>
      </c>
      <c r="Z121" t="str">
        <f t="shared" si="47"/>
        <v>E</v>
      </c>
      <c r="AA121" t="str">
        <f t="shared" si="48"/>
        <v>E</v>
      </c>
      <c r="AB121" t="str">
        <f t="shared" si="49"/>
        <v>E</v>
      </c>
      <c r="AC121" t="str">
        <f t="shared" si="50"/>
        <v>E</v>
      </c>
      <c r="AD121" t="str">
        <f t="shared" si="51"/>
        <v>E</v>
      </c>
      <c r="AE121">
        <f t="shared" si="52"/>
        <v>5</v>
      </c>
      <c r="AF121">
        <f t="shared" si="53"/>
        <v>5</v>
      </c>
      <c r="AG121">
        <f t="shared" si="54"/>
        <v>5</v>
      </c>
      <c r="AH121">
        <f t="shared" si="55"/>
        <v>5</v>
      </c>
      <c r="AI121">
        <f t="shared" si="56"/>
        <v>5</v>
      </c>
      <c r="AJ121">
        <f t="shared" si="57"/>
        <v>5</v>
      </c>
      <c r="AK121">
        <f t="shared" si="58"/>
        <v>5</v>
      </c>
      <c r="AL121" s="13">
        <f t="shared" si="59"/>
        <v>1</v>
      </c>
      <c r="AM121">
        <v>5</v>
      </c>
    </row>
    <row r="122" spans="1:39" x14ac:dyDescent="0.25">
      <c r="A122">
        <v>79</v>
      </c>
      <c r="B122" s="35" t="s">
        <v>144</v>
      </c>
      <c r="C122" t="s">
        <v>227</v>
      </c>
      <c r="D122" s="6" t="str">
        <f t="shared" si="45"/>
        <v>C5</v>
      </c>
      <c r="E122">
        <v>-0.10763212</v>
      </c>
      <c r="F122">
        <v>0.172791995</v>
      </c>
      <c r="G122">
        <v>0.15146846899999999</v>
      </c>
      <c r="H122">
        <v>0.19451717700000001</v>
      </c>
      <c r="I122">
        <v>0.14811791199999999</v>
      </c>
      <c r="J122">
        <v>0.13906389399999999</v>
      </c>
      <c r="K122">
        <v>9.3344645000000004E-2</v>
      </c>
      <c r="L122">
        <v>8.2238515999999998E-2</v>
      </c>
      <c r="M122">
        <v>1.0518055E-2</v>
      </c>
      <c r="N122">
        <v>2.9968590000000002E-3</v>
      </c>
      <c r="O122">
        <v>1.1244384E-2</v>
      </c>
      <c r="P122">
        <v>2.8319331E-2</v>
      </c>
      <c r="Q122">
        <v>3.1534962E-2</v>
      </c>
      <c r="R122">
        <v>1.7959956999999999E-2</v>
      </c>
      <c r="S122">
        <v>2.3590691E-2</v>
      </c>
      <c r="T122">
        <v>5</v>
      </c>
      <c r="U122">
        <v>5</v>
      </c>
      <c r="V122">
        <v>3</v>
      </c>
      <c r="W122">
        <v>5</v>
      </c>
      <c r="X122">
        <v>4</v>
      </c>
      <c r="Y122">
        <f t="shared" si="46"/>
        <v>5</v>
      </c>
      <c r="Z122" t="str">
        <f t="shared" si="47"/>
        <v>E</v>
      </c>
      <c r="AA122" t="str">
        <f t="shared" si="48"/>
        <v>E</v>
      </c>
      <c r="AB122" t="str">
        <f t="shared" si="49"/>
        <v>E</v>
      </c>
      <c r="AC122" t="str">
        <f t="shared" si="50"/>
        <v>E</v>
      </c>
      <c r="AD122" t="str">
        <f t="shared" si="51"/>
        <v>E</v>
      </c>
      <c r="AE122">
        <f t="shared" si="52"/>
        <v>5</v>
      </c>
      <c r="AF122">
        <f t="shared" si="53"/>
        <v>5</v>
      </c>
      <c r="AG122">
        <f t="shared" si="54"/>
        <v>5</v>
      </c>
      <c r="AH122">
        <f t="shared" si="55"/>
        <v>5</v>
      </c>
      <c r="AI122">
        <f t="shared" si="56"/>
        <v>5</v>
      </c>
      <c r="AJ122">
        <f t="shared" si="57"/>
        <v>5</v>
      </c>
      <c r="AK122">
        <f t="shared" si="58"/>
        <v>5</v>
      </c>
      <c r="AL122" s="13">
        <f t="shared" si="59"/>
        <v>1</v>
      </c>
      <c r="AM122">
        <v>5</v>
      </c>
    </row>
    <row r="123" spans="1:39" x14ac:dyDescent="0.25">
      <c r="A123">
        <v>84</v>
      </c>
      <c r="B123" s="35" t="s">
        <v>149</v>
      </c>
      <c r="C123" t="s">
        <v>226</v>
      </c>
      <c r="D123" s="6" t="str">
        <f t="shared" si="45"/>
        <v>C5</v>
      </c>
      <c r="E123">
        <v>0.316386573</v>
      </c>
      <c r="F123">
        <v>0.13011758200000001</v>
      </c>
      <c r="G123">
        <v>0.121819619</v>
      </c>
      <c r="H123">
        <v>0.15655960399999999</v>
      </c>
      <c r="I123">
        <v>0.12989084000000001</v>
      </c>
      <c r="J123">
        <v>9.8424645000000005E-2</v>
      </c>
      <c r="K123">
        <v>7.8611219999999996E-2</v>
      </c>
      <c r="L123">
        <v>8.5999471999999993E-2</v>
      </c>
      <c r="M123">
        <v>5.1732280000000002E-3</v>
      </c>
      <c r="N123">
        <v>2.6117290000000001E-3</v>
      </c>
      <c r="O123">
        <v>1.0596220999999999E-2</v>
      </c>
      <c r="P123">
        <v>2.9879072E-2</v>
      </c>
      <c r="Q123">
        <v>2.4695008000000001E-2</v>
      </c>
      <c r="R123">
        <v>2.3763889E-2</v>
      </c>
      <c r="S123">
        <v>2.1154718999999999E-2</v>
      </c>
      <c r="T123">
        <v>5</v>
      </c>
      <c r="U123">
        <v>5</v>
      </c>
      <c r="V123">
        <v>3</v>
      </c>
      <c r="W123">
        <v>5</v>
      </c>
      <c r="X123">
        <v>4</v>
      </c>
      <c r="Y123">
        <f t="shared" si="46"/>
        <v>5</v>
      </c>
      <c r="Z123" t="str">
        <f t="shared" si="47"/>
        <v>E</v>
      </c>
      <c r="AA123" t="str">
        <f t="shared" si="48"/>
        <v>E</v>
      </c>
      <c r="AB123" t="str">
        <f t="shared" si="49"/>
        <v>E</v>
      </c>
      <c r="AC123" t="str">
        <f t="shared" si="50"/>
        <v>E</v>
      </c>
      <c r="AD123" t="str">
        <f t="shared" si="51"/>
        <v>E</v>
      </c>
      <c r="AE123">
        <f t="shared" si="52"/>
        <v>5</v>
      </c>
      <c r="AF123">
        <f t="shared" si="53"/>
        <v>5</v>
      </c>
      <c r="AG123">
        <f t="shared" si="54"/>
        <v>5</v>
      </c>
      <c r="AH123">
        <f t="shared" si="55"/>
        <v>5</v>
      </c>
      <c r="AI123">
        <f t="shared" si="56"/>
        <v>5</v>
      </c>
      <c r="AJ123">
        <f t="shared" si="57"/>
        <v>5</v>
      </c>
      <c r="AK123">
        <f t="shared" si="58"/>
        <v>5</v>
      </c>
      <c r="AL123" s="13">
        <f t="shared" si="59"/>
        <v>1</v>
      </c>
      <c r="AM123">
        <v>5</v>
      </c>
    </row>
    <row r="124" spans="1:39" x14ac:dyDescent="0.25">
      <c r="A124">
        <v>86</v>
      </c>
      <c r="B124" s="35" t="s">
        <v>151</v>
      </c>
      <c r="C124" t="s">
        <v>228</v>
      </c>
      <c r="D124" s="6" t="str">
        <f t="shared" si="45"/>
        <v>C5</v>
      </c>
      <c r="E124">
        <v>-0.380762875</v>
      </c>
      <c r="F124">
        <v>0.23552643400000001</v>
      </c>
      <c r="G124">
        <v>0.14806487900000001</v>
      </c>
      <c r="H124">
        <v>0.176093213</v>
      </c>
      <c r="I124">
        <v>0.157004636</v>
      </c>
      <c r="J124">
        <v>0.15571349900000001</v>
      </c>
      <c r="K124">
        <v>8.0248142999999994E-2</v>
      </c>
      <c r="L124">
        <v>9.4106594000000002E-2</v>
      </c>
      <c r="M124">
        <v>2.0068902E-2</v>
      </c>
      <c r="N124">
        <v>8.2338020000000001E-3</v>
      </c>
      <c r="O124">
        <v>1.2468309E-2</v>
      </c>
      <c r="P124">
        <v>3.3935400999999997E-2</v>
      </c>
      <c r="Q124">
        <v>3.0846315999999999E-2</v>
      </c>
      <c r="R124">
        <v>1.3594157000000001E-2</v>
      </c>
      <c r="S124">
        <v>2.6301090999999999E-2</v>
      </c>
      <c r="T124">
        <v>5</v>
      </c>
      <c r="U124">
        <v>5</v>
      </c>
      <c r="V124">
        <v>3</v>
      </c>
      <c r="W124">
        <v>6</v>
      </c>
      <c r="X124">
        <v>4</v>
      </c>
      <c r="Y124">
        <f t="shared" si="46"/>
        <v>5</v>
      </c>
      <c r="Z124" t="str">
        <f t="shared" si="47"/>
        <v>E</v>
      </c>
      <c r="AA124" t="str">
        <f t="shared" si="48"/>
        <v>E</v>
      </c>
      <c r="AB124" t="str">
        <f t="shared" si="49"/>
        <v>E</v>
      </c>
      <c r="AC124" t="str">
        <f t="shared" si="50"/>
        <v>E</v>
      </c>
      <c r="AD124" t="str">
        <f t="shared" si="51"/>
        <v>E</v>
      </c>
      <c r="AE124">
        <f t="shared" si="52"/>
        <v>5</v>
      </c>
      <c r="AF124">
        <f t="shared" si="53"/>
        <v>5</v>
      </c>
      <c r="AG124">
        <f t="shared" si="54"/>
        <v>5</v>
      </c>
      <c r="AH124">
        <f t="shared" si="55"/>
        <v>5</v>
      </c>
      <c r="AI124">
        <f t="shared" si="56"/>
        <v>5</v>
      </c>
      <c r="AJ124">
        <f t="shared" si="57"/>
        <v>5</v>
      </c>
      <c r="AK124">
        <f t="shared" si="58"/>
        <v>5</v>
      </c>
      <c r="AL124" s="13">
        <f t="shared" si="59"/>
        <v>1</v>
      </c>
      <c r="AM124">
        <v>5</v>
      </c>
    </row>
    <row r="125" spans="1:39" x14ac:dyDescent="0.25">
      <c r="A125">
        <v>88</v>
      </c>
      <c r="B125" s="35" t="s">
        <v>153</v>
      </c>
      <c r="C125" t="s">
        <v>224</v>
      </c>
      <c r="D125" s="6" t="str">
        <f t="shared" si="45"/>
        <v>C5</v>
      </c>
      <c r="E125">
        <v>0.49336616300000002</v>
      </c>
      <c r="F125">
        <v>0.19823793200000001</v>
      </c>
      <c r="G125">
        <v>0.10834868</v>
      </c>
      <c r="H125">
        <v>0.145399103</v>
      </c>
      <c r="I125">
        <v>0.100158675</v>
      </c>
      <c r="J125">
        <v>0.114196785</v>
      </c>
      <c r="K125">
        <v>6.4797612000000004E-2</v>
      </c>
      <c r="L125">
        <v>7.4643582E-2</v>
      </c>
      <c r="M125">
        <v>1.3295744999999999E-2</v>
      </c>
      <c r="N125">
        <v>5.4573729999999997E-3</v>
      </c>
      <c r="O125">
        <v>8.1579400000000007E-3</v>
      </c>
      <c r="P125">
        <v>3.0250955E-2</v>
      </c>
      <c r="Q125">
        <v>2.1884087E-2</v>
      </c>
      <c r="R125">
        <v>2.1264630999999999E-2</v>
      </c>
      <c r="S125">
        <v>1.6719369000000001E-2</v>
      </c>
      <c r="T125">
        <v>5</v>
      </c>
      <c r="U125">
        <v>5</v>
      </c>
      <c r="V125">
        <v>3</v>
      </c>
      <c r="W125">
        <v>5</v>
      </c>
      <c r="X125">
        <v>4</v>
      </c>
      <c r="Y125">
        <f t="shared" si="46"/>
        <v>5</v>
      </c>
      <c r="Z125" t="str">
        <f t="shared" si="47"/>
        <v>E</v>
      </c>
      <c r="AA125" t="str">
        <f t="shared" si="48"/>
        <v>E</v>
      </c>
      <c r="AB125" t="str">
        <f t="shared" si="49"/>
        <v>E</v>
      </c>
      <c r="AC125" t="str">
        <f t="shared" si="50"/>
        <v>E</v>
      </c>
      <c r="AD125" t="str">
        <f t="shared" si="51"/>
        <v>E</v>
      </c>
      <c r="AE125">
        <f t="shared" si="52"/>
        <v>5</v>
      </c>
      <c r="AF125">
        <f t="shared" si="53"/>
        <v>5</v>
      </c>
      <c r="AG125">
        <f t="shared" si="54"/>
        <v>5</v>
      </c>
      <c r="AH125">
        <f t="shared" si="55"/>
        <v>5</v>
      </c>
      <c r="AI125">
        <f t="shared" si="56"/>
        <v>5</v>
      </c>
      <c r="AJ125">
        <f t="shared" si="57"/>
        <v>5</v>
      </c>
      <c r="AK125">
        <f t="shared" si="58"/>
        <v>5</v>
      </c>
      <c r="AL125" s="13">
        <f t="shared" si="59"/>
        <v>1</v>
      </c>
      <c r="AM125">
        <v>5</v>
      </c>
    </row>
    <row r="126" spans="1:39" x14ac:dyDescent="0.25">
      <c r="A126">
        <v>103</v>
      </c>
      <c r="B126" s="35" t="s">
        <v>168</v>
      </c>
      <c r="C126" t="s">
        <v>229</v>
      </c>
      <c r="D126" s="6" t="str">
        <f t="shared" si="45"/>
        <v>C5</v>
      </c>
      <c r="E126">
        <v>-0.684405598</v>
      </c>
      <c r="F126">
        <v>0.24545198400000001</v>
      </c>
      <c r="G126">
        <v>0.157720948</v>
      </c>
      <c r="H126">
        <v>0.18165461999999999</v>
      </c>
      <c r="I126">
        <v>0.148613885</v>
      </c>
      <c r="J126">
        <v>0.160006074</v>
      </c>
      <c r="K126">
        <v>8.7855265000000002E-2</v>
      </c>
      <c r="L126">
        <v>8.3009107999999998E-2</v>
      </c>
      <c r="M126">
        <v>1.8879856E-2</v>
      </c>
      <c r="N126">
        <v>6.3078869999999999E-3</v>
      </c>
      <c r="O126">
        <v>1.1290713000000001E-2</v>
      </c>
      <c r="P126">
        <v>3.5455017999999998E-2</v>
      </c>
      <c r="Q126">
        <v>2.8573268999999998E-2</v>
      </c>
      <c r="R126">
        <v>2.1063591999999999E-2</v>
      </c>
      <c r="S126">
        <v>2.4858267999999999E-2</v>
      </c>
      <c r="T126">
        <v>5</v>
      </c>
      <c r="U126">
        <v>5</v>
      </c>
      <c r="V126">
        <v>3</v>
      </c>
      <c r="W126">
        <v>6</v>
      </c>
      <c r="X126">
        <v>4</v>
      </c>
      <c r="Y126">
        <f t="shared" si="46"/>
        <v>5</v>
      </c>
      <c r="Z126" t="str">
        <f t="shared" si="47"/>
        <v>E</v>
      </c>
      <c r="AA126" t="str">
        <f t="shared" si="48"/>
        <v>E</v>
      </c>
      <c r="AB126" t="str">
        <f t="shared" si="49"/>
        <v>E</v>
      </c>
      <c r="AC126" t="str">
        <f t="shared" si="50"/>
        <v>E</v>
      </c>
      <c r="AD126" t="str">
        <f t="shared" si="51"/>
        <v>E</v>
      </c>
      <c r="AE126">
        <f t="shared" si="52"/>
        <v>5</v>
      </c>
      <c r="AF126">
        <f t="shared" si="53"/>
        <v>5</v>
      </c>
      <c r="AG126">
        <f t="shared" si="54"/>
        <v>5</v>
      </c>
      <c r="AH126">
        <f t="shared" si="55"/>
        <v>5</v>
      </c>
      <c r="AI126">
        <f t="shared" si="56"/>
        <v>5</v>
      </c>
      <c r="AJ126">
        <f t="shared" si="57"/>
        <v>5</v>
      </c>
      <c r="AK126">
        <f t="shared" si="58"/>
        <v>5</v>
      </c>
      <c r="AL126" s="13">
        <f t="shared" si="59"/>
        <v>1</v>
      </c>
      <c r="AM126">
        <v>5</v>
      </c>
    </row>
    <row r="127" spans="1:39" x14ac:dyDescent="0.25">
      <c r="A127">
        <v>106</v>
      </c>
      <c r="B127" s="35" t="s">
        <v>171</v>
      </c>
      <c r="C127" t="s">
        <v>236</v>
      </c>
      <c r="D127" s="6" t="str">
        <f t="shared" si="45"/>
        <v>C5</v>
      </c>
      <c r="E127">
        <v>5.3936069999999999E-3</v>
      </c>
      <c r="F127">
        <v>0.16651021599999999</v>
      </c>
      <c r="G127">
        <v>0.161039391</v>
      </c>
      <c r="H127">
        <v>0.19877711300000001</v>
      </c>
      <c r="I127">
        <v>0.15324006200000001</v>
      </c>
      <c r="J127">
        <v>0.13324209000000001</v>
      </c>
      <c r="K127">
        <v>8.7445767999999993E-2</v>
      </c>
      <c r="L127">
        <v>7.7555189999999996E-2</v>
      </c>
      <c r="M127">
        <v>1.6815981000000001E-2</v>
      </c>
      <c r="N127">
        <v>7.1875319999999999E-3</v>
      </c>
      <c r="O127">
        <v>9.9321300000000008E-3</v>
      </c>
      <c r="P127">
        <v>3.5425213999999997E-2</v>
      </c>
      <c r="Q127">
        <v>3.0608479000000001E-2</v>
      </c>
      <c r="R127">
        <v>1.4920948999999999E-2</v>
      </c>
      <c r="S127">
        <v>2.3272599000000001E-2</v>
      </c>
      <c r="T127">
        <v>5</v>
      </c>
      <c r="U127">
        <v>5</v>
      </c>
      <c r="V127">
        <v>3</v>
      </c>
      <c r="W127">
        <v>6</v>
      </c>
      <c r="X127">
        <v>4</v>
      </c>
      <c r="Y127">
        <f t="shared" si="46"/>
        <v>5</v>
      </c>
      <c r="Z127" t="str">
        <f t="shared" si="47"/>
        <v>E</v>
      </c>
      <c r="AA127" t="str">
        <f t="shared" si="48"/>
        <v>E</v>
      </c>
      <c r="AB127" t="str">
        <f t="shared" si="49"/>
        <v>E</v>
      </c>
      <c r="AC127" t="str">
        <f t="shared" si="50"/>
        <v>E</v>
      </c>
      <c r="AD127" t="str">
        <f t="shared" si="51"/>
        <v>E</v>
      </c>
      <c r="AE127">
        <f t="shared" si="52"/>
        <v>5</v>
      </c>
      <c r="AF127">
        <f t="shared" si="53"/>
        <v>5</v>
      </c>
      <c r="AG127">
        <f t="shared" si="54"/>
        <v>5</v>
      </c>
      <c r="AH127">
        <f t="shared" si="55"/>
        <v>5</v>
      </c>
      <c r="AI127">
        <f t="shared" si="56"/>
        <v>5</v>
      </c>
      <c r="AJ127">
        <f t="shared" si="57"/>
        <v>5</v>
      </c>
      <c r="AK127">
        <f t="shared" si="58"/>
        <v>5</v>
      </c>
      <c r="AL127" s="13">
        <f t="shared" si="59"/>
        <v>1</v>
      </c>
      <c r="AM127">
        <v>5</v>
      </c>
    </row>
    <row r="128" spans="1:39" x14ac:dyDescent="0.25">
      <c r="A128">
        <v>112</v>
      </c>
      <c r="B128" s="35" t="s">
        <v>177</v>
      </c>
      <c r="C128" t="s">
        <v>229</v>
      </c>
      <c r="D128" s="6" t="str">
        <f t="shared" si="45"/>
        <v>C5</v>
      </c>
      <c r="E128">
        <v>-0.72423523000000001</v>
      </c>
      <c r="F128">
        <v>0.24586160600000001</v>
      </c>
      <c r="G128">
        <v>0.157516515</v>
      </c>
      <c r="H128">
        <v>0.183593803</v>
      </c>
      <c r="I128">
        <v>0.15317737200000001</v>
      </c>
      <c r="J128">
        <v>0.154303094</v>
      </c>
      <c r="K128">
        <v>8.6405817999999995E-2</v>
      </c>
      <c r="L128">
        <v>8.4633734000000002E-2</v>
      </c>
      <c r="M128">
        <v>1.8336931000000001E-2</v>
      </c>
      <c r="N128">
        <v>6.2844149999999998E-3</v>
      </c>
      <c r="O128">
        <v>1.1667312000000001E-2</v>
      </c>
      <c r="P128">
        <v>3.5476889999999997E-2</v>
      </c>
      <c r="Q128">
        <v>2.9535987E-2</v>
      </c>
      <c r="R128">
        <v>2.2906290999999999E-2</v>
      </c>
      <c r="S128">
        <v>2.6666105999999998E-2</v>
      </c>
      <c r="T128">
        <v>5</v>
      </c>
      <c r="U128">
        <v>5</v>
      </c>
      <c r="V128">
        <v>3</v>
      </c>
      <c r="W128">
        <v>6</v>
      </c>
      <c r="X128">
        <v>4</v>
      </c>
      <c r="Y128">
        <f t="shared" si="46"/>
        <v>5</v>
      </c>
      <c r="Z128" t="str">
        <f t="shared" si="47"/>
        <v>E</v>
      </c>
      <c r="AA128" t="str">
        <f t="shared" si="48"/>
        <v>E</v>
      </c>
      <c r="AB128" t="str">
        <f t="shared" si="49"/>
        <v>E</v>
      </c>
      <c r="AC128" t="str">
        <f t="shared" si="50"/>
        <v>E</v>
      </c>
      <c r="AD128" t="str">
        <f t="shared" si="51"/>
        <v>E</v>
      </c>
      <c r="AE128">
        <f t="shared" si="52"/>
        <v>5</v>
      </c>
      <c r="AF128">
        <f t="shared" si="53"/>
        <v>5</v>
      </c>
      <c r="AG128">
        <f t="shared" si="54"/>
        <v>5</v>
      </c>
      <c r="AH128">
        <f t="shared" si="55"/>
        <v>5</v>
      </c>
      <c r="AI128">
        <f t="shared" si="56"/>
        <v>5</v>
      </c>
      <c r="AJ128">
        <f t="shared" si="57"/>
        <v>5</v>
      </c>
      <c r="AK128">
        <f t="shared" si="58"/>
        <v>5</v>
      </c>
      <c r="AL128" s="13">
        <f t="shared" si="59"/>
        <v>1</v>
      </c>
      <c r="AM128">
        <v>5</v>
      </c>
    </row>
    <row r="129" spans="1:39" x14ac:dyDescent="0.25">
      <c r="A129">
        <v>116</v>
      </c>
      <c r="B129" s="35" t="s">
        <v>181</v>
      </c>
      <c r="C129" t="s">
        <v>237</v>
      </c>
      <c r="D129" s="6" t="str">
        <f t="shared" si="45"/>
        <v>C5</v>
      </c>
      <c r="E129">
        <v>0.289809186</v>
      </c>
      <c r="F129">
        <v>0.18246854300000001</v>
      </c>
      <c r="G129">
        <v>0.14943728000000001</v>
      </c>
      <c r="H129">
        <v>0.180484857</v>
      </c>
      <c r="I129">
        <v>0.14455536999999999</v>
      </c>
      <c r="J129">
        <v>0.1276883</v>
      </c>
      <c r="K129">
        <v>8.2524585999999997E-2</v>
      </c>
      <c r="L129">
        <v>7.8011326000000006E-2</v>
      </c>
      <c r="M129">
        <v>1.4838531E-2</v>
      </c>
      <c r="N129">
        <v>6.8721700000000004E-3</v>
      </c>
      <c r="O129">
        <v>8.9762430000000001E-3</v>
      </c>
      <c r="P129">
        <v>3.4507086999999999E-2</v>
      </c>
      <c r="Q129">
        <v>2.3918489000000001E-2</v>
      </c>
      <c r="R129">
        <v>1.1218201000000001E-2</v>
      </c>
      <c r="S129">
        <v>2.2573548999999998E-2</v>
      </c>
      <c r="T129">
        <v>5</v>
      </c>
      <c r="U129">
        <v>5</v>
      </c>
      <c r="V129">
        <v>3</v>
      </c>
      <c r="W129">
        <v>6</v>
      </c>
      <c r="X129">
        <v>4</v>
      </c>
      <c r="Y129">
        <f t="shared" si="46"/>
        <v>5</v>
      </c>
      <c r="Z129" t="str">
        <f t="shared" si="47"/>
        <v>E</v>
      </c>
      <c r="AA129" t="str">
        <f t="shared" si="48"/>
        <v>E</v>
      </c>
      <c r="AB129" t="str">
        <f t="shared" si="49"/>
        <v>E</v>
      </c>
      <c r="AC129" t="str">
        <f t="shared" si="50"/>
        <v>E</v>
      </c>
      <c r="AD129" t="str">
        <f t="shared" si="51"/>
        <v>E</v>
      </c>
      <c r="AE129">
        <f t="shared" si="52"/>
        <v>5</v>
      </c>
      <c r="AF129">
        <f t="shared" si="53"/>
        <v>5</v>
      </c>
      <c r="AG129">
        <f t="shared" si="54"/>
        <v>5</v>
      </c>
      <c r="AH129">
        <f t="shared" si="55"/>
        <v>5</v>
      </c>
      <c r="AI129">
        <f t="shared" si="56"/>
        <v>5</v>
      </c>
      <c r="AJ129">
        <f t="shared" si="57"/>
        <v>5</v>
      </c>
      <c r="AK129">
        <f t="shared" si="58"/>
        <v>5</v>
      </c>
      <c r="AL129" s="13">
        <f t="shared" si="59"/>
        <v>1</v>
      </c>
      <c r="AM129">
        <v>5</v>
      </c>
    </row>
    <row r="130" spans="1:39" x14ac:dyDescent="0.25">
      <c r="A130">
        <v>130</v>
      </c>
      <c r="B130" s="35" t="s">
        <v>195</v>
      </c>
      <c r="C130" t="s">
        <v>219</v>
      </c>
      <c r="D130" s="6" t="str">
        <f t="shared" ref="D130:D152" si="60">"C"&amp;AM130</f>
        <v>C5</v>
      </c>
      <c r="E130">
        <v>-0.36168133499999999</v>
      </c>
      <c r="F130">
        <v>0.23482840299999999</v>
      </c>
      <c r="G130">
        <v>0.159221423</v>
      </c>
      <c r="H130">
        <v>0.18805379699999999</v>
      </c>
      <c r="I130">
        <v>0.178350922</v>
      </c>
      <c r="J130">
        <v>0.13133065499999999</v>
      </c>
      <c r="K130">
        <v>9.8414182000000003E-2</v>
      </c>
      <c r="L130">
        <v>7.6161714000000005E-2</v>
      </c>
      <c r="M130">
        <v>1.7887956E-2</v>
      </c>
      <c r="N130">
        <v>6.5291120000000001E-3</v>
      </c>
      <c r="O130">
        <v>9.7570480000000008E-3</v>
      </c>
      <c r="P130">
        <v>4.1558758000000001E-2</v>
      </c>
      <c r="Q130">
        <v>3.3070527000000002E-2</v>
      </c>
      <c r="R130">
        <v>1.7939920000000002E-2</v>
      </c>
      <c r="S130">
        <v>2.323836E-2</v>
      </c>
      <c r="T130">
        <v>5</v>
      </c>
      <c r="U130">
        <v>5</v>
      </c>
      <c r="V130">
        <v>3</v>
      </c>
      <c r="W130">
        <v>6</v>
      </c>
      <c r="X130">
        <v>4</v>
      </c>
      <c r="Y130">
        <f t="shared" ref="Y130:Y152" si="61">TRANSPOSE(_xlfn.MODE.MULT(T130:X130))</f>
        <v>5</v>
      </c>
      <c r="Z130" t="str">
        <f t="shared" ref="Z130:Z152" si="62">IF(T130=1,"A",IF(T130=2,"B",IF(T130=3,"C",IF(T130=4,"F.x",IF(T130=5,"E",IF(T130=6,"D.x","ERROR"))))))</f>
        <v>E</v>
      </c>
      <c r="AA130" t="str">
        <f t="shared" ref="AA130:AA152" si="63">IF(U130=1,"A",IF(U130=2,"A",IF(U130=3,"C",IF(U130=4,"D",IF(U130=5,"E",IF(U130=6,"B","ERROR"))))))</f>
        <v>E</v>
      </c>
      <c r="AB130" t="str">
        <f t="shared" ref="AB130:AB152" si="64">IF(V130=1,"A",IF(V130=2,"B",IF(V130=3,"E",IF(V130=4,"C",IF(V130=5,"D",IF(V130=6,"E.x","ERROR"))))))</f>
        <v>E</v>
      </c>
      <c r="AC130" t="str">
        <f t="shared" ref="AC130:AC152" si="65">IF(W130=1,"C",IF(W130=2,"B",IF(W130=3,"D.x",IF(W130=4,"A",IF(W130=5,"E",IF(W130=6,"E","ERROR"))))))</f>
        <v>E</v>
      </c>
      <c r="AD130" t="str">
        <f t="shared" ref="AD130:AD152" si="66">IF(X130=1,"E.x",IF(X130=2,"C",IF(X130=3,"B",IF(X130=4,"E",IF(X130=5,"A",IF(X130=6,"D","ERROR"))))))</f>
        <v>E</v>
      </c>
      <c r="AE130">
        <f t="shared" ref="AE130:AE152" si="67">VLOOKUP(Z130,$AP$16:$AQ$25,2,FALSE)</f>
        <v>5</v>
      </c>
      <c r="AF130">
        <f t="shared" ref="AF130:AF152" si="68">VLOOKUP(AA130,$AP$16:$AQ$25,2,FALSE)</f>
        <v>5</v>
      </c>
      <c r="AG130">
        <f t="shared" ref="AG130:AG152" si="69">VLOOKUP(AB130,$AP$16:$AQ$25,2,FALSE)</f>
        <v>5</v>
      </c>
      <c r="AH130">
        <f t="shared" ref="AH130:AH152" si="70">VLOOKUP(AC130,$AP$16:$AQ$25,2,FALSE)</f>
        <v>5</v>
      </c>
      <c r="AI130">
        <f t="shared" ref="AI130:AI152" si="71">VLOOKUP(AD130,$AP$16:$AQ$25,2,FALSE)</f>
        <v>5</v>
      </c>
      <c r="AJ130">
        <f t="shared" ref="AJ130:AJ152" si="72">TRANSPOSE(_xlfn.MODE.MULT(AE130:AI130))</f>
        <v>5</v>
      </c>
      <c r="AK130">
        <f t="shared" ref="AK130:AK152" si="73">COUNTIF(AE130:AI130,AJ130)</f>
        <v>5</v>
      </c>
      <c r="AL130" s="13">
        <f t="shared" ref="AL130:AL152" si="74">AK130/5</f>
        <v>1</v>
      </c>
      <c r="AM130">
        <v>5</v>
      </c>
    </row>
    <row r="131" spans="1:39" x14ac:dyDescent="0.25">
      <c r="A131">
        <v>131</v>
      </c>
      <c r="B131" s="35" t="s">
        <v>196</v>
      </c>
      <c r="C131" t="s">
        <v>227</v>
      </c>
      <c r="D131" s="6" t="str">
        <f t="shared" si="60"/>
        <v>C5</v>
      </c>
      <c r="E131">
        <v>-1.13089E-2</v>
      </c>
      <c r="F131">
        <v>0.17974343000000001</v>
      </c>
      <c r="G131">
        <v>0.150594112</v>
      </c>
      <c r="H131">
        <v>0.18248914099999999</v>
      </c>
      <c r="I131">
        <v>0.13942564299999999</v>
      </c>
      <c r="J131">
        <v>0.14263705500000001</v>
      </c>
      <c r="K131">
        <v>9.0575370000000002E-2</v>
      </c>
      <c r="L131">
        <v>8.6894150000000003E-2</v>
      </c>
      <c r="M131">
        <v>1.0944901999999999E-2</v>
      </c>
      <c r="N131">
        <v>2.8469139999999999E-3</v>
      </c>
      <c r="O131">
        <v>1.2581991000000001E-2</v>
      </c>
      <c r="P131">
        <v>3.1804113000000002E-2</v>
      </c>
      <c r="Q131">
        <v>2.8943620999999999E-2</v>
      </c>
      <c r="R131">
        <v>2.3482768000000001E-2</v>
      </c>
      <c r="S131">
        <v>2.3857311999999999E-2</v>
      </c>
      <c r="T131">
        <v>5</v>
      </c>
      <c r="U131">
        <v>5</v>
      </c>
      <c r="V131">
        <v>3</v>
      </c>
      <c r="W131">
        <v>5</v>
      </c>
      <c r="X131">
        <v>4</v>
      </c>
      <c r="Y131">
        <f t="shared" si="61"/>
        <v>5</v>
      </c>
      <c r="Z131" t="str">
        <f t="shared" si="62"/>
        <v>E</v>
      </c>
      <c r="AA131" t="str">
        <f t="shared" si="63"/>
        <v>E</v>
      </c>
      <c r="AB131" t="str">
        <f t="shared" si="64"/>
        <v>E</v>
      </c>
      <c r="AC131" t="str">
        <f t="shared" si="65"/>
        <v>E</v>
      </c>
      <c r="AD131" t="str">
        <f t="shared" si="66"/>
        <v>E</v>
      </c>
      <c r="AE131">
        <f t="shared" si="67"/>
        <v>5</v>
      </c>
      <c r="AF131">
        <f t="shared" si="68"/>
        <v>5</v>
      </c>
      <c r="AG131">
        <f t="shared" si="69"/>
        <v>5</v>
      </c>
      <c r="AH131">
        <f t="shared" si="70"/>
        <v>5</v>
      </c>
      <c r="AI131">
        <f t="shared" si="71"/>
        <v>5</v>
      </c>
      <c r="AJ131">
        <f t="shared" si="72"/>
        <v>5</v>
      </c>
      <c r="AK131">
        <f t="shared" si="73"/>
        <v>5</v>
      </c>
      <c r="AL131" s="13">
        <f t="shared" si="74"/>
        <v>1</v>
      </c>
      <c r="AM131">
        <v>5</v>
      </c>
    </row>
    <row r="132" spans="1:39" x14ac:dyDescent="0.25">
      <c r="A132">
        <v>12</v>
      </c>
      <c r="B132" s="35" t="s">
        <v>77</v>
      </c>
      <c r="C132" t="s">
        <v>17</v>
      </c>
      <c r="D132" s="6" t="str">
        <f t="shared" si="60"/>
        <v>C5</v>
      </c>
      <c r="E132">
        <v>-1.5793548000000001E-2</v>
      </c>
      <c r="F132">
        <v>0.19755096799999999</v>
      </c>
      <c r="G132">
        <v>0.13635835900000001</v>
      </c>
      <c r="H132">
        <v>0.16876854799999999</v>
      </c>
      <c r="I132">
        <v>0.16459553599999999</v>
      </c>
      <c r="J132">
        <v>0.141511413</v>
      </c>
      <c r="K132">
        <v>8.2241261999999996E-2</v>
      </c>
      <c r="L132">
        <v>8.4547559999999994E-2</v>
      </c>
      <c r="M132">
        <v>1.9371084E-2</v>
      </c>
      <c r="N132">
        <v>7.8830600000000008E-3</v>
      </c>
      <c r="O132">
        <v>1.2485232000000001E-2</v>
      </c>
      <c r="P132">
        <v>2.9571548999999999E-2</v>
      </c>
      <c r="Q132">
        <v>2.5826288999999999E-2</v>
      </c>
      <c r="R132">
        <v>2.1981809000000001E-2</v>
      </c>
      <c r="S132">
        <v>2.2157151E-2</v>
      </c>
      <c r="T132">
        <v>5</v>
      </c>
      <c r="U132">
        <v>6</v>
      </c>
      <c r="V132">
        <v>3</v>
      </c>
      <c r="W132">
        <v>6</v>
      </c>
      <c r="X132">
        <v>4</v>
      </c>
      <c r="Y132">
        <f t="shared" si="61"/>
        <v>6</v>
      </c>
      <c r="Z132" t="str">
        <f t="shared" si="62"/>
        <v>E</v>
      </c>
      <c r="AA132" t="str">
        <f t="shared" si="63"/>
        <v>B</v>
      </c>
      <c r="AB132" t="str">
        <f t="shared" si="64"/>
        <v>E</v>
      </c>
      <c r="AC132" t="str">
        <f t="shared" si="65"/>
        <v>E</v>
      </c>
      <c r="AD132" t="str">
        <f t="shared" si="66"/>
        <v>E</v>
      </c>
      <c r="AE132">
        <f t="shared" si="67"/>
        <v>5</v>
      </c>
      <c r="AF132">
        <f t="shared" si="68"/>
        <v>2</v>
      </c>
      <c r="AG132">
        <f t="shared" si="69"/>
        <v>5</v>
      </c>
      <c r="AH132">
        <f t="shared" si="70"/>
        <v>5</v>
      </c>
      <c r="AI132">
        <f t="shared" si="71"/>
        <v>5</v>
      </c>
      <c r="AJ132">
        <f t="shared" si="72"/>
        <v>5</v>
      </c>
      <c r="AK132">
        <f t="shared" si="73"/>
        <v>4</v>
      </c>
      <c r="AL132" s="13">
        <f t="shared" si="74"/>
        <v>0.8</v>
      </c>
      <c r="AM132">
        <v>5</v>
      </c>
    </row>
    <row r="133" spans="1:39" x14ac:dyDescent="0.25">
      <c r="A133">
        <v>46</v>
      </c>
      <c r="B133" s="35" t="s">
        <v>111</v>
      </c>
      <c r="C133" t="s">
        <v>235</v>
      </c>
      <c r="D133" s="6" t="str">
        <f t="shared" si="60"/>
        <v>C5</v>
      </c>
      <c r="E133">
        <v>-0.305341164</v>
      </c>
      <c r="F133">
        <v>0.14743859400000001</v>
      </c>
      <c r="G133">
        <v>0.113250111</v>
      </c>
      <c r="H133">
        <v>0.14894506099999999</v>
      </c>
      <c r="I133">
        <v>0.16984089199999999</v>
      </c>
      <c r="J133">
        <v>0.153896071</v>
      </c>
      <c r="K133">
        <v>0.12486970999999999</v>
      </c>
      <c r="L133">
        <v>9.3337790000000004E-2</v>
      </c>
      <c r="M133">
        <v>2.2001401E-2</v>
      </c>
      <c r="N133">
        <v>7.5319979999999998E-3</v>
      </c>
      <c r="O133">
        <v>1.3119989E-2</v>
      </c>
      <c r="P133">
        <v>3.9587334000000002E-2</v>
      </c>
      <c r="Q133">
        <v>2.8017502E-2</v>
      </c>
      <c r="R133">
        <v>1.6913224000000001E-2</v>
      </c>
      <c r="S133">
        <v>1.6772388999999999E-2</v>
      </c>
      <c r="T133">
        <v>5</v>
      </c>
      <c r="U133">
        <v>6</v>
      </c>
      <c r="V133">
        <v>3</v>
      </c>
      <c r="W133">
        <v>6</v>
      </c>
      <c r="X133">
        <v>4</v>
      </c>
      <c r="Y133">
        <f t="shared" si="61"/>
        <v>6</v>
      </c>
      <c r="Z133" t="str">
        <f t="shared" si="62"/>
        <v>E</v>
      </c>
      <c r="AA133" t="str">
        <f t="shared" si="63"/>
        <v>B</v>
      </c>
      <c r="AB133" t="str">
        <f t="shared" si="64"/>
        <v>E</v>
      </c>
      <c r="AC133" t="str">
        <f t="shared" si="65"/>
        <v>E</v>
      </c>
      <c r="AD133" t="str">
        <f t="shared" si="66"/>
        <v>E</v>
      </c>
      <c r="AE133">
        <f t="shared" si="67"/>
        <v>5</v>
      </c>
      <c r="AF133">
        <f t="shared" si="68"/>
        <v>2</v>
      </c>
      <c r="AG133">
        <f t="shared" si="69"/>
        <v>5</v>
      </c>
      <c r="AH133">
        <f t="shared" si="70"/>
        <v>5</v>
      </c>
      <c r="AI133">
        <f t="shared" si="71"/>
        <v>5</v>
      </c>
      <c r="AJ133">
        <f t="shared" si="72"/>
        <v>5</v>
      </c>
      <c r="AK133">
        <f t="shared" si="73"/>
        <v>4</v>
      </c>
      <c r="AL133" s="13">
        <f t="shared" si="74"/>
        <v>0.8</v>
      </c>
      <c r="AM133">
        <v>5</v>
      </c>
    </row>
    <row r="134" spans="1:39" x14ac:dyDescent="0.25">
      <c r="A134">
        <v>59</v>
      </c>
      <c r="B134" s="35" t="s">
        <v>124</v>
      </c>
      <c r="C134" t="s">
        <v>219</v>
      </c>
      <c r="D134" s="6" t="str">
        <f t="shared" si="60"/>
        <v>C5</v>
      </c>
      <c r="E134">
        <v>-0.42133326500000001</v>
      </c>
      <c r="F134">
        <v>0.21697619200000001</v>
      </c>
      <c r="G134">
        <v>0.13917542299999999</v>
      </c>
      <c r="H134">
        <v>0.16883034999999999</v>
      </c>
      <c r="I134">
        <v>0.16305819399999999</v>
      </c>
      <c r="J134">
        <v>0.16531996099999999</v>
      </c>
      <c r="K134">
        <v>8.4850157999999995E-2</v>
      </c>
      <c r="L134">
        <v>9.1522884999999998E-2</v>
      </c>
      <c r="M134">
        <v>2.0229094E-2</v>
      </c>
      <c r="N134">
        <v>7.8107690000000004E-3</v>
      </c>
      <c r="O134">
        <v>1.2201506000000001E-2</v>
      </c>
      <c r="P134">
        <v>3.0149222999999999E-2</v>
      </c>
      <c r="Q134">
        <v>2.8366737E-2</v>
      </c>
      <c r="R134">
        <v>2.1167498E-2</v>
      </c>
      <c r="S134">
        <v>2.2324505000000001E-2</v>
      </c>
      <c r="T134">
        <v>5</v>
      </c>
      <c r="U134">
        <v>6</v>
      </c>
      <c r="V134">
        <v>3</v>
      </c>
      <c r="W134">
        <v>6</v>
      </c>
      <c r="X134">
        <v>4</v>
      </c>
      <c r="Y134">
        <f t="shared" si="61"/>
        <v>6</v>
      </c>
      <c r="Z134" t="str">
        <f t="shared" si="62"/>
        <v>E</v>
      </c>
      <c r="AA134" t="str">
        <f t="shared" si="63"/>
        <v>B</v>
      </c>
      <c r="AB134" t="str">
        <f t="shared" si="64"/>
        <v>E</v>
      </c>
      <c r="AC134" t="str">
        <f t="shared" si="65"/>
        <v>E</v>
      </c>
      <c r="AD134" t="str">
        <f t="shared" si="66"/>
        <v>E</v>
      </c>
      <c r="AE134">
        <f t="shared" si="67"/>
        <v>5</v>
      </c>
      <c r="AF134">
        <f t="shared" si="68"/>
        <v>2</v>
      </c>
      <c r="AG134">
        <f t="shared" si="69"/>
        <v>5</v>
      </c>
      <c r="AH134">
        <f t="shared" si="70"/>
        <v>5</v>
      </c>
      <c r="AI134">
        <f t="shared" si="71"/>
        <v>5</v>
      </c>
      <c r="AJ134">
        <f t="shared" si="72"/>
        <v>5</v>
      </c>
      <c r="AK134">
        <f t="shared" si="73"/>
        <v>4</v>
      </c>
      <c r="AL134" s="13">
        <f t="shared" si="74"/>
        <v>0.8</v>
      </c>
      <c r="AM134">
        <v>5</v>
      </c>
    </row>
    <row r="135" spans="1:39" x14ac:dyDescent="0.25">
      <c r="A135">
        <v>142</v>
      </c>
      <c r="B135" s="35" t="s">
        <v>207</v>
      </c>
      <c r="C135" t="s">
        <v>229</v>
      </c>
      <c r="D135" s="6" t="str">
        <f t="shared" si="60"/>
        <v>C5</v>
      </c>
      <c r="E135">
        <v>-0.669137023</v>
      </c>
      <c r="F135">
        <v>0.24327695799999999</v>
      </c>
      <c r="G135">
        <v>0.15681277800000001</v>
      </c>
      <c r="H135">
        <v>0.178496453</v>
      </c>
      <c r="I135">
        <v>0.16061376799999999</v>
      </c>
      <c r="J135">
        <v>0.15668900599999999</v>
      </c>
      <c r="K135">
        <v>8.5721219000000001E-2</v>
      </c>
      <c r="L135">
        <v>9.0888431000000006E-2</v>
      </c>
      <c r="M135">
        <v>1.9668356000000001E-2</v>
      </c>
      <c r="N135">
        <v>6.5074979999999996E-3</v>
      </c>
      <c r="O135">
        <v>1.2084558E-2</v>
      </c>
      <c r="P135">
        <v>3.5187492000000001E-2</v>
      </c>
      <c r="Q135">
        <v>3.0666572999999999E-2</v>
      </c>
      <c r="R135">
        <v>2.7920331E-2</v>
      </c>
      <c r="S135">
        <v>2.5623063000000001E-2</v>
      </c>
      <c r="T135">
        <v>5</v>
      </c>
      <c r="U135">
        <v>6</v>
      </c>
      <c r="V135">
        <v>3</v>
      </c>
      <c r="W135">
        <v>6</v>
      </c>
      <c r="X135">
        <v>4</v>
      </c>
      <c r="Y135">
        <f t="shared" si="61"/>
        <v>6</v>
      </c>
      <c r="Z135" t="str">
        <f t="shared" si="62"/>
        <v>E</v>
      </c>
      <c r="AA135" t="str">
        <f t="shared" si="63"/>
        <v>B</v>
      </c>
      <c r="AB135" t="str">
        <f t="shared" si="64"/>
        <v>E</v>
      </c>
      <c r="AC135" t="str">
        <f t="shared" si="65"/>
        <v>E</v>
      </c>
      <c r="AD135" t="str">
        <f t="shared" si="66"/>
        <v>E</v>
      </c>
      <c r="AE135">
        <f t="shared" si="67"/>
        <v>5</v>
      </c>
      <c r="AF135">
        <f t="shared" si="68"/>
        <v>2</v>
      </c>
      <c r="AG135">
        <f t="shared" si="69"/>
        <v>5</v>
      </c>
      <c r="AH135">
        <f t="shared" si="70"/>
        <v>5</v>
      </c>
      <c r="AI135">
        <f t="shared" si="71"/>
        <v>5</v>
      </c>
      <c r="AJ135">
        <f t="shared" si="72"/>
        <v>5</v>
      </c>
      <c r="AK135">
        <f t="shared" si="73"/>
        <v>4</v>
      </c>
      <c r="AL135" s="13">
        <f t="shared" si="74"/>
        <v>0.8</v>
      </c>
      <c r="AM135">
        <v>5</v>
      </c>
    </row>
    <row r="136" spans="1:39" x14ac:dyDescent="0.25">
      <c r="A136">
        <v>31</v>
      </c>
      <c r="B136" s="35" t="s">
        <v>96</v>
      </c>
      <c r="C136" t="s">
        <v>234</v>
      </c>
      <c r="D136" s="6" t="str">
        <f t="shared" si="60"/>
        <v>C5</v>
      </c>
      <c r="E136">
        <v>-0.57697372899999999</v>
      </c>
      <c r="F136">
        <v>0.24782664300000001</v>
      </c>
      <c r="G136">
        <v>9.7644735999999996E-2</v>
      </c>
      <c r="H136">
        <v>0.13317205400000001</v>
      </c>
      <c r="I136">
        <v>0.142560728</v>
      </c>
      <c r="J136">
        <v>0.16869089900000001</v>
      </c>
      <c r="K136">
        <v>9.0266532999999996E-2</v>
      </c>
      <c r="L136">
        <v>7.7320180000000002E-2</v>
      </c>
      <c r="M136">
        <v>2.1697957E-2</v>
      </c>
      <c r="N136">
        <v>5.2254629999999996E-3</v>
      </c>
      <c r="O136">
        <v>8.4720960000000001E-3</v>
      </c>
      <c r="P136">
        <v>3.4187413999999999E-2</v>
      </c>
      <c r="Q136">
        <v>2.4560603E-2</v>
      </c>
      <c r="R136">
        <v>1.0677476999999999E-2</v>
      </c>
      <c r="S136">
        <v>2.3545683000000001E-2</v>
      </c>
      <c r="T136">
        <v>5</v>
      </c>
      <c r="U136">
        <v>5</v>
      </c>
      <c r="V136">
        <v>6</v>
      </c>
      <c r="W136">
        <v>6</v>
      </c>
      <c r="X136">
        <v>1</v>
      </c>
      <c r="Y136">
        <f t="shared" si="61"/>
        <v>5</v>
      </c>
      <c r="Z136" t="str">
        <f t="shared" si="62"/>
        <v>E</v>
      </c>
      <c r="AA136" t="str">
        <f t="shared" si="63"/>
        <v>E</v>
      </c>
      <c r="AB136" t="str">
        <f t="shared" si="64"/>
        <v>E.x</v>
      </c>
      <c r="AC136" t="str">
        <f t="shared" si="65"/>
        <v>E</v>
      </c>
      <c r="AD136" t="str">
        <f t="shared" si="66"/>
        <v>E.x</v>
      </c>
      <c r="AE136">
        <f t="shared" si="67"/>
        <v>5</v>
      </c>
      <c r="AF136">
        <f t="shared" si="68"/>
        <v>5</v>
      </c>
      <c r="AG136">
        <f t="shared" si="69"/>
        <v>9</v>
      </c>
      <c r="AH136">
        <f t="shared" si="70"/>
        <v>5</v>
      </c>
      <c r="AI136">
        <f t="shared" si="71"/>
        <v>9</v>
      </c>
      <c r="AJ136">
        <f t="shared" si="72"/>
        <v>5</v>
      </c>
      <c r="AK136">
        <f t="shared" si="73"/>
        <v>3</v>
      </c>
      <c r="AL136" s="13">
        <f t="shared" si="74"/>
        <v>0.6</v>
      </c>
      <c r="AM136">
        <v>5</v>
      </c>
    </row>
    <row r="137" spans="1:39" x14ac:dyDescent="0.25">
      <c r="A137">
        <v>41</v>
      </c>
      <c r="B137" s="35" t="s">
        <v>106</v>
      </c>
      <c r="C137" t="s">
        <v>226</v>
      </c>
      <c r="D137" s="6" t="str">
        <f t="shared" si="60"/>
        <v>C5</v>
      </c>
      <c r="E137">
        <v>-0.60686403200000005</v>
      </c>
      <c r="F137">
        <v>0.276228747</v>
      </c>
      <c r="G137">
        <v>0.16463471900000001</v>
      </c>
      <c r="H137">
        <v>0.19217241700000001</v>
      </c>
      <c r="I137">
        <v>0.16463508199999999</v>
      </c>
      <c r="J137">
        <v>0.15294586299999999</v>
      </c>
      <c r="K137">
        <v>8.8699422E-2</v>
      </c>
      <c r="L137">
        <v>7.9627247999999998E-2</v>
      </c>
      <c r="M137">
        <v>1.8295223999999999E-2</v>
      </c>
      <c r="N137">
        <v>6.0200940000000001E-3</v>
      </c>
      <c r="O137">
        <v>9.1819599999999994E-3</v>
      </c>
      <c r="P137">
        <v>3.1094018000000001E-2</v>
      </c>
      <c r="Q137">
        <v>2.7446110999999999E-2</v>
      </c>
      <c r="R137">
        <v>1.3642036999999999E-2</v>
      </c>
      <c r="S137">
        <v>2.3540320999999999E-2</v>
      </c>
      <c r="T137">
        <v>5</v>
      </c>
      <c r="U137">
        <v>5</v>
      </c>
      <c r="V137">
        <v>6</v>
      </c>
      <c r="W137">
        <v>6</v>
      </c>
      <c r="X137">
        <v>1</v>
      </c>
      <c r="Y137">
        <f t="shared" si="61"/>
        <v>5</v>
      </c>
      <c r="Z137" t="str">
        <f t="shared" si="62"/>
        <v>E</v>
      </c>
      <c r="AA137" t="str">
        <f t="shared" si="63"/>
        <v>E</v>
      </c>
      <c r="AB137" t="str">
        <f t="shared" si="64"/>
        <v>E.x</v>
      </c>
      <c r="AC137" t="str">
        <f t="shared" si="65"/>
        <v>E</v>
      </c>
      <c r="AD137" t="str">
        <f t="shared" si="66"/>
        <v>E.x</v>
      </c>
      <c r="AE137">
        <f t="shared" si="67"/>
        <v>5</v>
      </c>
      <c r="AF137">
        <f t="shared" si="68"/>
        <v>5</v>
      </c>
      <c r="AG137">
        <f t="shared" si="69"/>
        <v>9</v>
      </c>
      <c r="AH137">
        <f t="shared" si="70"/>
        <v>5</v>
      </c>
      <c r="AI137">
        <f t="shared" si="71"/>
        <v>9</v>
      </c>
      <c r="AJ137">
        <f t="shared" si="72"/>
        <v>5</v>
      </c>
      <c r="AK137">
        <f t="shared" si="73"/>
        <v>3</v>
      </c>
      <c r="AL137" s="13">
        <f t="shared" si="74"/>
        <v>0.6</v>
      </c>
      <c r="AM137">
        <v>5</v>
      </c>
    </row>
    <row r="138" spans="1:39" x14ac:dyDescent="0.25">
      <c r="A138">
        <v>52</v>
      </c>
      <c r="B138" s="35" t="s">
        <v>117</v>
      </c>
      <c r="C138" t="s">
        <v>225</v>
      </c>
      <c r="D138" s="6" t="str">
        <f t="shared" si="60"/>
        <v>C5</v>
      </c>
      <c r="E138">
        <v>-0.31559252900000001</v>
      </c>
      <c r="F138">
        <v>0.20498264799999999</v>
      </c>
      <c r="G138">
        <v>0.122604596</v>
      </c>
      <c r="H138">
        <v>0.147249988</v>
      </c>
      <c r="I138">
        <v>0.16294277800000001</v>
      </c>
      <c r="J138">
        <v>0.14345697199999999</v>
      </c>
      <c r="K138">
        <v>7.2410908999999996E-2</v>
      </c>
      <c r="L138">
        <v>7.6517838000000005E-2</v>
      </c>
      <c r="M138">
        <v>2.2111459E-2</v>
      </c>
      <c r="N138">
        <v>8.5100479999999992E-3</v>
      </c>
      <c r="O138">
        <v>7.3081049999999996E-3</v>
      </c>
      <c r="P138">
        <v>2.5886670000000001E-2</v>
      </c>
      <c r="Q138">
        <v>2.4144293000000001E-2</v>
      </c>
      <c r="R138">
        <v>1.3491782000000001E-2</v>
      </c>
      <c r="S138">
        <v>2.367621E-2</v>
      </c>
      <c r="T138">
        <v>5</v>
      </c>
      <c r="U138">
        <v>5</v>
      </c>
      <c r="V138">
        <v>6</v>
      </c>
      <c r="W138">
        <v>6</v>
      </c>
      <c r="X138">
        <v>1</v>
      </c>
      <c r="Y138">
        <f t="shared" si="61"/>
        <v>5</v>
      </c>
      <c r="Z138" t="str">
        <f t="shared" si="62"/>
        <v>E</v>
      </c>
      <c r="AA138" t="str">
        <f t="shared" si="63"/>
        <v>E</v>
      </c>
      <c r="AB138" t="str">
        <f t="shared" si="64"/>
        <v>E.x</v>
      </c>
      <c r="AC138" t="str">
        <f t="shared" si="65"/>
        <v>E</v>
      </c>
      <c r="AD138" t="str">
        <f t="shared" si="66"/>
        <v>E.x</v>
      </c>
      <c r="AE138">
        <f t="shared" si="67"/>
        <v>5</v>
      </c>
      <c r="AF138">
        <f t="shared" si="68"/>
        <v>5</v>
      </c>
      <c r="AG138">
        <f t="shared" si="69"/>
        <v>9</v>
      </c>
      <c r="AH138">
        <f t="shared" si="70"/>
        <v>5</v>
      </c>
      <c r="AI138">
        <f t="shared" si="71"/>
        <v>9</v>
      </c>
      <c r="AJ138">
        <f t="shared" si="72"/>
        <v>5</v>
      </c>
      <c r="AK138">
        <f t="shared" si="73"/>
        <v>3</v>
      </c>
      <c r="AL138" s="13">
        <f t="shared" si="74"/>
        <v>0.6</v>
      </c>
      <c r="AM138">
        <v>5</v>
      </c>
    </row>
    <row r="139" spans="1:39" x14ac:dyDescent="0.25">
      <c r="A139">
        <v>58</v>
      </c>
      <c r="B139" s="35" t="s">
        <v>123</v>
      </c>
      <c r="C139" t="s">
        <v>225</v>
      </c>
      <c r="D139" s="6" t="str">
        <f t="shared" si="60"/>
        <v>C5</v>
      </c>
      <c r="E139">
        <v>-0.59420120300000001</v>
      </c>
      <c r="F139">
        <v>0.23126049000000001</v>
      </c>
      <c r="G139">
        <v>0.15611945899999999</v>
      </c>
      <c r="H139">
        <v>0.18862169300000001</v>
      </c>
      <c r="I139">
        <v>0.16545145</v>
      </c>
      <c r="J139">
        <v>0.15802802199999999</v>
      </c>
      <c r="K139">
        <v>0.108663946</v>
      </c>
      <c r="L139">
        <v>8.0742324000000004E-2</v>
      </c>
      <c r="M139">
        <v>1.9543996000000001E-2</v>
      </c>
      <c r="N139">
        <v>6.4491150000000001E-3</v>
      </c>
      <c r="O139">
        <v>7.096883E-3</v>
      </c>
      <c r="P139">
        <v>3.4003647999999997E-2</v>
      </c>
      <c r="Q139">
        <v>2.7151705000000002E-2</v>
      </c>
      <c r="R139">
        <v>1.4462638999999999E-2</v>
      </c>
      <c r="S139">
        <v>2.0559277000000001E-2</v>
      </c>
      <c r="T139">
        <v>5</v>
      </c>
      <c r="U139">
        <v>5</v>
      </c>
      <c r="V139">
        <v>6</v>
      </c>
      <c r="W139">
        <v>6</v>
      </c>
      <c r="X139">
        <v>1</v>
      </c>
      <c r="Y139">
        <f t="shared" si="61"/>
        <v>5</v>
      </c>
      <c r="Z139" t="str">
        <f t="shared" si="62"/>
        <v>E</v>
      </c>
      <c r="AA139" t="str">
        <f t="shared" si="63"/>
        <v>E</v>
      </c>
      <c r="AB139" t="str">
        <f t="shared" si="64"/>
        <v>E.x</v>
      </c>
      <c r="AC139" t="str">
        <f t="shared" si="65"/>
        <v>E</v>
      </c>
      <c r="AD139" t="str">
        <f t="shared" si="66"/>
        <v>E.x</v>
      </c>
      <c r="AE139">
        <f t="shared" si="67"/>
        <v>5</v>
      </c>
      <c r="AF139">
        <f t="shared" si="68"/>
        <v>5</v>
      </c>
      <c r="AG139">
        <f t="shared" si="69"/>
        <v>9</v>
      </c>
      <c r="AH139">
        <f t="shared" si="70"/>
        <v>5</v>
      </c>
      <c r="AI139">
        <f t="shared" si="71"/>
        <v>9</v>
      </c>
      <c r="AJ139">
        <f t="shared" si="72"/>
        <v>5</v>
      </c>
      <c r="AK139">
        <f t="shared" si="73"/>
        <v>3</v>
      </c>
      <c r="AL139" s="13">
        <f t="shared" si="74"/>
        <v>0.6</v>
      </c>
      <c r="AM139">
        <v>5</v>
      </c>
    </row>
    <row r="140" spans="1:39" x14ac:dyDescent="0.25">
      <c r="A140">
        <v>94</v>
      </c>
      <c r="B140" s="35" t="s">
        <v>159</v>
      </c>
      <c r="C140" t="s">
        <v>226</v>
      </c>
      <c r="D140" s="6" t="str">
        <f t="shared" si="60"/>
        <v>C5</v>
      </c>
      <c r="E140">
        <v>-0.77253803099999996</v>
      </c>
      <c r="F140">
        <v>0.26116323899999999</v>
      </c>
      <c r="G140">
        <v>0.163589017</v>
      </c>
      <c r="H140">
        <v>0.193865596</v>
      </c>
      <c r="I140">
        <v>0.16980361799999999</v>
      </c>
      <c r="J140">
        <v>0.158413991</v>
      </c>
      <c r="K140">
        <v>9.1987449999999998E-2</v>
      </c>
      <c r="L140">
        <v>7.3009442999999993E-2</v>
      </c>
      <c r="M140">
        <v>1.8839455000000001E-2</v>
      </c>
      <c r="N140">
        <v>6.9665370000000001E-3</v>
      </c>
      <c r="O140">
        <v>8.8301049999999996E-3</v>
      </c>
      <c r="P140">
        <v>3.1326736000000001E-2</v>
      </c>
      <c r="Q140">
        <v>2.8780561999999999E-2</v>
      </c>
      <c r="R140">
        <v>1.2847369000000001E-2</v>
      </c>
      <c r="S140">
        <v>2.3974649000000001E-2</v>
      </c>
      <c r="T140">
        <v>5</v>
      </c>
      <c r="U140">
        <v>5</v>
      </c>
      <c r="V140">
        <v>6</v>
      </c>
      <c r="W140">
        <v>6</v>
      </c>
      <c r="X140">
        <v>1</v>
      </c>
      <c r="Y140">
        <f t="shared" si="61"/>
        <v>5</v>
      </c>
      <c r="Z140" t="str">
        <f t="shared" si="62"/>
        <v>E</v>
      </c>
      <c r="AA140" t="str">
        <f t="shared" si="63"/>
        <v>E</v>
      </c>
      <c r="AB140" t="str">
        <f t="shared" si="64"/>
        <v>E.x</v>
      </c>
      <c r="AC140" t="str">
        <f t="shared" si="65"/>
        <v>E</v>
      </c>
      <c r="AD140" t="str">
        <f t="shared" si="66"/>
        <v>E.x</v>
      </c>
      <c r="AE140">
        <f t="shared" si="67"/>
        <v>5</v>
      </c>
      <c r="AF140">
        <f t="shared" si="68"/>
        <v>5</v>
      </c>
      <c r="AG140">
        <f t="shared" si="69"/>
        <v>9</v>
      </c>
      <c r="AH140">
        <f t="shared" si="70"/>
        <v>5</v>
      </c>
      <c r="AI140">
        <f t="shared" si="71"/>
        <v>9</v>
      </c>
      <c r="AJ140">
        <f t="shared" si="72"/>
        <v>5</v>
      </c>
      <c r="AK140">
        <f t="shared" si="73"/>
        <v>3</v>
      </c>
      <c r="AL140" s="13">
        <f t="shared" si="74"/>
        <v>0.6</v>
      </c>
      <c r="AM140">
        <v>5</v>
      </c>
    </row>
    <row r="141" spans="1:39" x14ac:dyDescent="0.25">
      <c r="A141">
        <v>5</v>
      </c>
      <c r="B141" s="36" t="s">
        <v>70</v>
      </c>
      <c r="C141" t="s">
        <v>17</v>
      </c>
      <c r="D141" s="6" t="str">
        <f t="shared" si="60"/>
        <v>C6</v>
      </c>
      <c r="E141">
        <v>-0.30436603699999998</v>
      </c>
      <c r="F141">
        <v>0.23384153799999999</v>
      </c>
      <c r="G141">
        <v>0.166370462</v>
      </c>
      <c r="H141">
        <v>0.20834193400000001</v>
      </c>
      <c r="I141">
        <v>0.177121315</v>
      </c>
      <c r="J141">
        <v>0.14373106799999999</v>
      </c>
      <c r="K141">
        <v>9.1368105000000005E-2</v>
      </c>
      <c r="L141">
        <v>5.0976069999999998E-2</v>
      </c>
      <c r="M141">
        <v>1.6345287E-2</v>
      </c>
      <c r="N141">
        <v>6.3861500000000002E-3</v>
      </c>
      <c r="O141">
        <v>6.6208279999999996E-3</v>
      </c>
      <c r="P141">
        <v>1.9757002999999999E-2</v>
      </c>
      <c r="Q141">
        <v>2.3020598E-2</v>
      </c>
      <c r="R141">
        <v>4.4016539999999996E-3</v>
      </c>
      <c r="S141">
        <v>1.9115281000000001E-2</v>
      </c>
      <c r="T141">
        <v>4</v>
      </c>
      <c r="U141">
        <v>5</v>
      </c>
      <c r="V141">
        <v>6</v>
      </c>
      <c r="W141">
        <v>3</v>
      </c>
      <c r="X141">
        <v>1</v>
      </c>
      <c r="Y141" t="e">
        <f t="shared" si="61"/>
        <v>#N/A</v>
      </c>
      <c r="Z141" t="str">
        <f t="shared" si="62"/>
        <v>F.x</v>
      </c>
      <c r="AA141" t="str">
        <f t="shared" si="63"/>
        <v>E</v>
      </c>
      <c r="AB141" t="str">
        <f t="shared" si="64"/>
        <v>E.x</v>
      </c>
      <c r="AC141" t="str">
        <f t="shared" si="65"/>
        <v>D.x</v>
      </c>
      <c r="AD141" t="str">
        <f t="shared" si="66"/>
        <v>E.x</v>
      </c>
      <c r="AE141">
        <f t="shared" si="67"/>
        <v>8</v>
      </c>
      <c r="AF141">
        <f t="shared" si="68"/>
        <v>5</v>
      </c>
      <c r="AG141">
        <f t="shared" si="69"/>
        <v>9</v>
      </c>
      <c r="AH141">
        <f t="shared" si="70"/>
        <v>7</v>
      </c>
      <c r="AI141">
        <f t="shared" si="71"/>
        <v>9</v>
      </c>
      <c r="AJ141">
        <f t="shared" si="72"/>
        <v>9</v>
      </c>
      <c r="AK141">
        <f t="shared" si="73"/>
        <v>2</v>
      </c>
      <c r="AL141" s="13">
        <f t="shared" si="74"/>
        <v>0.4</v>
      </c>
      <c r="AM141">
        <v>6</v>
      </c>
    </row>
    <row r="142" spans="1:39" x14ac:dyDescent="0.25">
      <c r="A142">
        <v>15</v>
      </c>
      <c r="B142" s="36" t="s">
        <v>80</v>
      </c>
      <c r="C142" t="s">
        <v>231</v>
      </c>
      <c r="D142" s="6" t="str">
        <f t="shared" si="60"/>
        <v>C6</v>
      </c>
      <c r="E142">
        <v>-0.20989777400000001</v>
      </c>
      <c r="F142">
        <v>0.26418044699999998</v>
      </c>
      <c r="G142">
        <v>0.15320825599999999</v>
      </c>
      <c r="H142">
        <v>0.18928773300000001</v>
      </c>
      <c r="I142">
        <v>0.19136799099999999</v>
      </c>
      <c r="J142">
        <v>0.156993841</v>
      </c>
      <c r="K142">
        <v>8.2438994000000002E-2</v>
      </c>
      <c r="L142">
        <v>4.5264227999999997E-2</v>
      </c>
      <c r="M142">
        <v>1.4217755E-2</v>
      </c>
      <c r="N142">
        <v>6.4028760000000001E-3</v>
      </c>
      <c r="O142">
        <v>4.5843699999999999E-3</v>
      </c>
      <c r="P142">
        <v>1.8910850999999999E-2</v>
      </c>
      <c r="Q142">
        <v>1.9683299000000001E-2</v>
      </c>
      <c r="R142">
        <v>4.0946710000000002E-3</v>
      </c>
      <c r="S142">
        <v>1.7469215999999999E-2</v>
      </c>
      <c r="T142">
        <v>4</v>
      </c>
      <c r="U142">
        <v>5</v>
      </c>
      <c r="V142">
        <v>6</v>
      </c>
      <c r="W142">
        <v>3</v>
      </c>
      <c r="X142">
        <v>1</v>
      </c>
      <c r="Y142" t="e">
        <f t="shared" si="61"/>
        <v>#N/A</v>
      </c>
      <c r="Z142" t="str">
        <f t="shared" si="62"/>
        <v>F.x</v>
      </c>
      <c r="AA142" t="str">
        <f t="shared" si="63"/>
        <v>E</v>
      </c>
      <c r="AB142" t="str">
        <f t="shared" si="64"/>
        <v>E.x</v>
      </c>
      <c r="AC142" t="str">
        <f t="shared" si="65"/>
        <v>D.x</v>
      </c>
      <c r="AD142" t="str">
        <f t="shared" si="66"/>
        <v>E.x</v>
      </c>
      <c r="AE142">
        <f t="shared" si="67"/>
        <v>8</v>
      </c>
      <c r="AF142">
        <f t="shared" si="68"/>
        <v>5</v>
      </c>
      <c r="AG142">
        <f t="shared" si="69"/>
        <v>9</v>
      </c>
      <c r="AH142">
        <f t="shared" si="70"/>
        <v>7</v>
      </c>
      <c r="AI142">
        <f t="shared" si="71"/>
        <v>9</v>
      </c>
      <c r="AJ142">
        <f t="shared" si="72"/>
        <v>9</v>
      </c>
      <c r="AK142">
        <f t="shared" si="73"/>
        <v>2</v>
      </c>
      <c r="AL142" s="13">
        <f t="shared" si="74"/>
        <v>0.4</v>
      </c>
      <c r="AM142">
        <v>6</v>
      </c>
    </row>
    <row r="143" spans="1:39" x14ac:dyDescent="0.25">
      <c r="A143">
        <v>27</v>
      </c>
      <c r="B143" s="36" t="s">
        <v>92</v>
      </c>
      <c r="C143" t="s">
        <v>225</v>
      </c>
      <c r="D143" s="6" t="str">
        <f t="shared" si="60"/>
        <v>C6</v>
      </c>
      <c r="E143">
        <v>-0.59587681000000003</v>
      </c>
      <c r="F143">
        <v>0.24619375700000001</v>
      </c>
      <c r="G143">
        <v>0.15270874600000001</v>
      </c>
      <c r="H143">
        <v>0.18405659399999999</v>
      </c>
      <c r="I143">
        <v>0.17606914300000001</v>
      </c>
      <c r="J143">
        <v>0.14870736200000001</v>
      </c>
      <c r="K143">
        <v>9.2866452000000002E-2</v>
      </c>
      <c r="L143">
        <v>6.5309435999999998E-2</v>
      </c>
      <c r="M143">
        <v>1.9548966000000001E-2</v>
      </c>
      <c r="N143">
        <v>6.4856059999999997E-3</v>
      </c>
      <c r="O143">
        <v>6.7188120000000002E-3</v>
      </c>
      <c r="P143">
        <v>3.4942836999999997E-2</v>
      </c>
      <c r="Q143">
        <v>2.6310500000000001E-2</v>
      </c>
      <c r="R143">
        <v>7.5645260000000002E-3</v>
      </c>
      <c r="S143">
        <v>1.8950259000000001E-2</v>
      </c>
      <c r="T143">
        <v>4</v>
      </c>
      <c r="U143">
        <v>5</v>
      </c>
      <c r="V143">
        <v>6</v>
      </c>
      <c r="W143">
        <v>3</v>
      </c>
      <c r="X143">
        <v>1</v>
      </c>
      <c r="Y143" t="e">
        <f t="shared" si="61"/>
        <v>#N/A</v>
      </c>
      <c r="Z143" t="str">
        <f t="shared" si="62"/>
        <v>F.x</v>
      </c>
      <c r="AA143" t="str">
        <f t="shared" si="63"/>
        <v>E</v>
      </c>
      <c r="AB143" t="str">
        <f t="shared" si="64"/>
        <v>E.x</v>
      </c>
      <c r="AC143" t="str">
        <f t="shared" si="65"/>
        <v>D.x</v>
      </c>
      <c r="AD143" t="str">
        <f t="shared" si="66"/>
        <v>E.x</v>
      </c>
      <c r="AE143">
        <f t="shared" si="67"/>
        <v>8</v>
      </c>
      <c r="AF143">
        <f t="shared" si="68"/>
        <v>5</v>
      </c>
      <c r="AG143">
        <f t="shared" si="69"/>
        <v>9</v>
      </c>
      <c r="AH143">
        <f t="shared" si="70"/>
        <v>7</v>
      </c>
      <c r="AI143">
        <f t="shared" si="71"/>
        <v>9</v>
      </c>
      <c r="AJ143">
        <f t="shared" si="72"/>
        <v>9</v>
      </c>
      <c r="AK143">
        <f t="shared" si="73"/>
        <v>2</v>
      </c>
      <c r="AL143" s="13">
        <f t="shared" si="74"/>
        <v>0.4</v>
      </c>
      <c r="AM143">
        <v>6</v>
      </c>
    </row>
    <row r="144" spans="1:39" x14ac:dyDescent="0.25">
      <c r="A144">
        <v>33</v>
      </c>
      <c r="B144" s="36" t="s">
        <v>98</v>
      </c>
      <c r="C144" t="s">
        <v>226</v>
      </c>
      <c r="D144" s="6" t="str">
        <f t="shared" si="60"/>
        <v>C6</v>
      </c>
      <c r="E144">
        <v>-0.56289596799999997</v>
      </c>
      <c r="F144">
        <v>0.27823634000000003</v>
      </c>
      <c r="G144">
        <v>0.144353758</v>
      </c>
      <c r="H144">
        <v>0.16467241199999999</v>
      </c>
      <c r="I144">
        <v>0.18536939499999999</v>
      </c>
      <c r="J144">
        <v>0.14195816</v>
      </c>
      <c r="K144">
        <v>8.7415751E-2</v>
      </c>
      <c r="L144">
        <v>7.2400044999999996E-2</v>
      </c>
      <c r="M144">
        <v>2.2143749000000001E-2</v>
      </c>
      <c r="N144">
        <v>9.7607170000000004E-3</v>
      </c>
      <c r="O144">
        <v>9.9748849999999993E-3</v>
      </c>
      <c r="P144">
        <v>3.3171553999999999E-2</v>
      </c>
      <c r="Q144">
        <v>2.3338866E-2</v>
      </c>
      <c r="R144">
        <v>9.9165130000000001E-3</v>
      </c>
      <c r="S144">
        <v>2.015306E-2</v>
      </c>
      <c r="T144">
        <v>4</v>
      </c>
      <c r="U144">
        <v>5</v>
      </c>
      <c r="V144">
        <v>6</v>
      </c>
      <c r="W144">
        <v>6</v>
      </c>
      <c r="X144">
        <v>1</v>
      </c>
      <c r="Y144">
        <f t="shared" si="61"/>
        <v>6</v>
      </c>
      <c r="Z144" t="str">
        <f t="shared" si="62"/>
        <v>F.x</v>
      </c>
      <c r="AA144" t="str">
        <f t="shared" si="63"/>
        <v>E</v>
      </c>
      <c r="AB144" t="str">
        <f t="shared" si="64"/>
        <v>E.x</v>
      </c>
      <c r="AC144" t="str">
        <f t="shared" si="65"/>
        <v>E</v>
      </c>
      <c r="AD144" t="str">
        <f t="shared" si="66"/>
        <v>E.x</v>
      </c>
      <c r="AE144">
        <f t="shared" si="67"/>
        <v>8</v>
      </c>
      <c r="AF144">
        <f t="shared" si="68"/>
        <v>5</v>
      </c>
      <c r="AG144">
        <f t="shared" si="69"/>
        <v>9</v>
      </c>
      <c r="AH144">
        <f t="shared" si="70"/>
        <v>5</v>
      </c>
      <c r="AI144">
        <f t="shared" si="71"/>
        <v>9</v>
      </c>
      <c r="AJ144">
        <f t="shared" si="72"/>
        <v>5</v>
      </c>
      <c r="AK144">
        <f t="shared" si="73"/>
        <v>2</v>
      </c>
      <c r="AL144" s="13">
        <f t="shared" si="74"/>
        <v>0.4</v>
      </c>
      <c r="AM144">
        <v>6</v>
      </c>
    </row>
    <row r="145" spans="1:39" x14ac:dyDescent="0.25">
      <c r="A145">
        <v>55</v>
      </c>
      <c r="B145" s="36" t="s">
        <v>120</v>
      </c>
      <c r="C145" t="s">
        <v>17</v>
      </c>
      <c r="D145" s="6" t="str">
        <f t="shared" si="60"/>
        <v>C6</v>
      </c>
      <c r="E145">
        <v>-0.155954549</v>
      </c>
      <c r="F145">
        <v>0.18617083800000001</v>
      </c>
      <c r="G145">
        <v>0.14777406400000001</v>
      </c>
      <c r="H145">
        <v>0.180993617</v>
      </c>
      <c r="I145">
        <v>0.17751594300000001</v>
      </c>
      <c r="J145">
        <v>0.16074760699999999</v>
      </c>
      <c r="K145">
        <v>8.2338028999999993E-2</v>
      </c>
      <c r="L145">
        <v>6.9444666000000002E-2</v>
      </c>
      <c r="M145">
        <v>1.8900973000000001E-2</v>
      </c>
      <c r="N145">
        <v>8.2495810000000006E-3</v>
      </c>
      <c r="O145">
        <v>6.5689049999999999E-3</v>
      </c>
      <c r="P145">
        <v>2.7283524999999999E-2</v>
      </c>
      <c r="Q145">
        <v>2.3373329000000002E-2</v>
      </c>
      <c r="R145">
        <v>1.2897583000000001E-2</v>
      </c>
      <c r="S145">
        <v>2.0503331E-2</v>
      </c>
      <c r="T145">
        <v>4</v>
      </c>
      <c r="U145">
        <v>5</v>
      </c>
      <c r="V145">
        <v>6</v>
      </c>
      <c r="W145">
        <v>6</v>
      </c>
      <c r="X145">
        <v>1</v>
      </c>
      <c r="Y145">
        <f t="shared" si="61"/>
        <v>6</v>
      </c>
      <c r="Z145" t="str">
        <f t="shared" si="62"/>
        <v>F.x</v>
      </c>
      <c r="AA145" t="str">
        <f t="shared" si="63"/>
        <v>E</v>
      </c>
      <c r="AB145" t="str">
        <f t="shared" si="64"/>
        <v>E.x</v>
      </c>
      <c r="AC145" t="str">
        <f t="shared" si="65"/>
        <v>E</v>
      </c>
      <c r="AD145" t="str">
        <f t="shared" si="66"/>
        <v>E.x</v>
      </c>
      <c r="AE145">
        <f t="shared" si="67"/>
        <v>8</v>
      </c>
      <c r="AF145">
        <f t="shared" si="68"/>
        <v>5</v>
      </c>
      <c r="AG145">
        <f t="shared" si="69"/>
        <v>9</v>
      </c>
      <c r="AH145">
        <f t="shared" si="70"/>
        <v>5</v>
      </c>
      <c r="AI145">
        <f t="shared" si="71"/>
        <v>9</v>
      </c>
      <c r="AJ145">
        <f t="shared" si="72"/>
        <v>5</v>
      </c>
      <c r="AK145">
        <f t="shared" si="73"/>
        <v>2</v>
      </c>
      <c r="AL145" s="13">
        <f t="shared" si="74"/>
        <v>0.4</v>
      </c>
      <c r="AM145">
        <v>6</v>
      </c>
    </row>
    <row r="146" spans="1:39" x14ac:dyDescent="0.25">
      <c r="A146">
        <v>119</v>
      </c>
      <c r="B146" s="36" t="s">
        <v>184</v>
      </c>
      <c r="C146" t="s">
        <v>226</v>
      </c>
      <c r="D146" s="6" t="str">
        <f t="shared" si="60"/>
        <v>C6</v>
      </c>
      <c r="E146">
        <v>-0.75172440600000001</v>
      </c>
      <c r="F146">
        <v>0.21246737199999999</v>
      </c>
      <c r="G146">
        <v>0.16649829299999999</v>
      </c>
      <c r="H146">
        <v>0.19526294</v>
      </c>
      <c r="I146">
        <v>0.14310657199999999</v>
      </c>
      <c r="J146">
        <v>0.120983198</v>
      </c>
      <c r="K146">
        <v>0.15841555600000001</v>
      </c>
      <c r="L146">
        <v>5.5884808000000001E-2</v>
      </c>
      <c r="M146">
        <v>2.1374827999999998E-2</v>
      </c>
      <c r="N146">
        <v>6.4841530000000003E-3</v>
      </c>
      <c r="O146">
        <v>6.6057160000000002E-3</v>
      </c>
      <c r="P146">
        <v>3.9269494000000002E-2</v>
      </c>
      <c r="Q146">
        <v>2.1925831999999999E-2</v>
      </c>
      <c r="R146">
        <v>8.6521700000000005E-4</v>
      </c>
      <c r="S146">
        <v>2.7443700000000001E-2</v>
      </c>
      <c r="T146">
        <v>4</v>
      </c>
      <c r="U146">
        <v>5</v>
      </c>
      <c r="V146">
        <v>6</v>
      </c>
      <c r="W146">
        <v>3</v>
      </c>
      <c r="X146">
        <v>1</v>
      </c>
      <c r="Y146" t="e">
        <f t="shared" si="61"/>
        <v>#N/A</v>
      </c>
      <c r="Z146" t="str">
        <f t="shared" si="62"/>
        <v>F.x</v>
      </c>
      <c r="AA146" t="str">
        <f t="shared" si="63"/>
        <v>E</v>
      </c>
      <c r="AB146" t="str">
        <f t="shared" si="64"/>
        <v>E.x</v>
      </c>
      <c r="AC146" t="str">
        <f t="shared" si="65"/>
        <v>D.x</v>
      </c>
      <c r="AD146" t="str">
        <f t="shared" si="66"/>
        <v>E.x</v>
      </c>
      <c r="AE146">
        <f t="shared" si="67"/>
        <v>8</v>
      </c>
      <c r="AF146">
        <f t="shared" si="68"/>
        <v>5</v>
      </c>
      <c r="AG146">
        <f t="shared" si="69"/>
        <v>9</v>
      </c>
      <c r="AH146">
        <f t="shared" si="70"/>
        <v>7</v>
      </c>
      <c r="AI146">
        <f t="shared" si="71"/>
        <v>9</v>
      </c>
      <c r="AJ146">
        <f t="shared" si="72"/>
        <v>9</v>
      </c>
      <c r="AK146">
        <f t="shared" si="73"/>
        <v>2</v>
      </c>
      <c r="AL146" s="13">
        <f t="shared" si="74"/>
        <v>0.4</v>
      </c>
      <c r="AM146">
        <v>6</v>
      </c>
    </row>
    <row r="147" spans="1:39" x14ac:dyDescent="0.25">
      <c r="A147">
        <v>122</v>
      </c>
      <c r="B147" s="36" t="s">
        <v>187</v>
      </c>
      <c r="C147" t="s">
        <v>236</v>
      </c>
      <c r="D147" s="6" t="str">
        <f t="shared" si="60"/>
        <v>C6</v>
      </c>
      <c r="E147">
        <v>6.6457301999999996E-2</v>
      </c>
      <c r="F147">
        <v>0.20058715599999999</v>
      </c>
      <c r="G147">
        <v>0.150517393</v>
      </c>
      <c r="H147">
        <v>0.194819348</v>
      </c>
      <c r="I147">
        <v>0.19773929500000001</v>
      </c>
      <c r="J147">
        <v>0.14087277000000001</v>
      </c>
      <c r="K147">
        <v>7.8217582999999993E-2</v>
      </c>
      <c r="L147">
        <v>6.5578812E-2</v>
      </c>
      <c r="M147">
        <v>1.977251E-2</v>
      </c>
      <c r="N147">
        <v>5.1175650000000001E-3</v>
      </c>
      <c r="O147">
        <v>5.6274330000000003E-3</v>
      </c>
      <c r="P147">
        <v>2.1740084999999999E-2</v>
      </c>
      <c r="Q147">
        <v>2.3228181000000001E-2</v>
      </c>
      <c r="R147">
        <v>6.1583640000000004E-3</v>
      </c>
      <c r="S147">
        <v>3.1746325999999998E-2</v>
      </c>
      <c r="T147">
        <v>4</v>
      </c>
      <c r="U147">
        <v>5</v>
      </c>
      <c r="V147">
        <v>6</v>
      </c>
      <c r="W147">
        <v>3</v>
      </c>
      <c r="X147">
        <v>1</v>
      </c>
      <c r="Y147" t="e">
        <f t="shared" si="61"/>
        <v>#N/A</v>
      </c>
      <c r="Z147" t="str">
        <f t="shared" si="62"/>
        <v>F.x</v>
      </c>
      <c r="AA147" t="str">
        <f t="shared" si="63"/>
        <v>E</v>
      </c>
      <c r="AB147" t="str">
        <f t="shared" si="64"/>
        <v>E.x</v>
      </c>
      <c r="AC147" t="str">
        <f t="shared" si="65"/>
        <v>D.x</v>
      </c>
      <c r="AD147" t="str">
        <f t="shared" si="66"/>
        <v>E.x</v>
      </c>
      <c r="AE147">
        <f t="shared" si="67"/>
        <v>8</v>
      </c>
      <c r="AF147">
        <f t="shared" si="68"/>
        <v>5</v>
      </c>
      <c r="AG147">
        <f t="shared" si="69"/>
        <v>9</v>
      </c>
      <c r="AH147">
        <f t="shared" si="70"/>
        <v>7</v>
      </c>
      <c r="AI147">
        <f t="shared" si="71"/>
        <v>9</v>
      </c>
      <c r="AJ147">
        <f t="shared" si="72"/>
        <v>9</v>
      </c>
      <c r="AK147">
        <f t="shared" si="73"/>
        <v>2</v>
      </c>
      <c r="AL147" s="13">
        <f t="shared" si="74"/>
        <v>0.4</v>
      </c>
      <c r="AM147">
        <v>6</v>
      </c>
    </row>
    <row r="148" spans="1:39" x14ac:dyDescent="0.25">
      <c r="A148">
        <v>127</v>
      </c>
      <c r="B148" s="36" t="s">
        <v>192</v>
      </c>
      <c r="C148" t="s">
        <v>17</v>
      </c>
      <c r="D148" s="6" t="str">
        <f t="shared" si="60"/>
        <v>C6</v>
      </c>
      <c r="E148">
        <v>-0.29845128199999998</v>
      </c>
      <c r="F148">
        <v>0.23807788099999999</v>
      </c>
      <c r="G148">
        <v>0.16050824899999999</v>
      </c>
      <c r="H148">
        <v>0.206112827</v>
      </c>
      <c r="I148">
        <v>0.160908938</v>
      </c>
      <c r="J148">
        <v>0.15396923500000001</v>
      </c>
      <c r="K148">
        <v>8.7156095000000003E-2</v>
      </c>
      <c r="L148">
        <v>6.601535E-2</v>
      </c>
      <c r="M148">
        <v>1.5707552999999999E-2</v>
      </c>
      <c r="N148">
        <v>5.5900109999999998E-3</v>
      </c>
      <c r="O148">
        <v>6.9911039999999997E-3</v>
      </c>
      <c r="P148">
        <v>2.2790807999999999E-2</v>
      </c>
      <c r="Q148">
        <v>2.4992078000000001E-2</v>
      </c>
      <c r="R148">
        <v>5.5983949999999999E-3</v>
      </c>
      <c r="S148">
        <v>2.1919312999999999E-2</v>
      </c>
      <c r="T148">
        <v>4</v>
      </c>
      <c r="U148">
        <v>5</v>
      </c>
      <c r="V148">
        <v>6</v>
      </c>
      <c r="W148">
        <v>3</v>
      </c>
      <c r="X148">
        <v>1</v>
      </c>
      <c r="Y148" t="e">
        <f t="shared" si="61"/>
        <v>#N/A</v>
      </c>
      <c r="Z148" t="str">
        <f t="shared" si="62"/>
        <v>F.x</v>
      </c>
      <c r="AA148" t="str">
        <f t="shared" si="63"/>
        <v>E</v>
      </c>
      <c r="AB148" t="str">
        <f t="shared" si="64"/>
        <v>E.x</v>
      </c>
      <c r="AC148" t="str">
        <f t="shared" si="65"/>
        <v>D.x</v>
      </c>
      <c r="AD148" t="str">
        <f t="shared" si="66"/>
        <v>E.x</v>
      </c>
      <c r="AE148">
        <f t="shared" si="67"/>
        <v>8</v>
      </c>
      <c r="AF148">
        <f t="shared" si="68"/>
        <v>5</v>
      </c>
      <c r="AG148">
        <f t="shared" si="69"/>
        <v>9</v>
      </c>
      <c r="AH148">
        <f t="shared" si="70"/>
        <v>7</v>
      </c>
      <c r="AI148">
        <f t="shared" si="71"/>
        <v>9</v>
      </c>
      <c r="AJ148">
        <f t="shared" si="72"/>
        <v>9</v>
      </c>
      <c r="AK148">
        <f t="shared" si="73"/>
        <v>2</v>
      </c>
      <c r="AL148" s="13">
        <f t="shared" si="74"/>
        <v>0.4</v>
      </c>
      <c r="AM148">
        <v>6</v>
      </c>
    </row>
    <row r="149" spans="1:39" x14ac:dyDescent="0.25">
      <c r="A149">
        <v>128</v>
      </c>
      <c r="B149" s="36" t="s">
        <v>193</v>
      </c>
      <c r="C149" t="s">
        <v>17</v>
      </c>
      <c r="D149" s="6" t="str">
        <f t="shared" si="60"/>
        <v>C6</v>
      </c>
      <c r="E149">
        <v>-0.16427797</v>
      </c>
      <c r="F149">
        <v>0.21402543299999999</v>
      </c>
      <c r="G149">
        <v>0.17443386599999999</v>
      </c>
      <c r="H149">
        <v>0.22137004599999999</v>
      </c>
      <c r="I149">
        <v>0.169376252</v>
      </c>
      <c r="J149">
        <v>0.12930918999999999</v>
      </c>
      <c r="K149">
        <v>0.100922368</v>
      </c>
      <c r="L149">
        <v>5.9398461999999999E-2</v>
      </c>
      <c r="M149">
        <v>2.0519461999999999E-2</v>
      </c>
      <c r="N149">
        <v>6.62877E-3</v>
      </c>
      <c r="O149">
        <v>7.9846919999999998E-3</v>
      </c>
      <c r="P149">
        <v>2.2109156000000001E-2</v>
      </c>
      <c r="Q149">
        <v>2.415204E-2</v>
      </c>
      <c r="R149">
        <v>3.2623550000000002E-3</v>
      </c>
      <c r="S149">
        <v>2.2822431000000001E-2</v>
      </c>
      <c r="T149">
        <v>4</v>
      </c>
      <c r="U149">
        <v>5</v>
      </c>
      <c r="V149">
        <v>6</v>
      </c>
      <c r="W149">
        <v>3</v>
      </c>
      <c r="X149">
        <v>1</v>
      </c>
      <c r="Y149" t="e">
        <f t="shared" si="61"/>
        <v>#N/A</v>
      </c>
      <c r="Z149" t="str">
        <f t="shared" si="62"/>
        <v>F.x</v>
      </c>
      <c r="AA149" t="str">
        <f t="shared" si="63"/>
        <v>E</v>
      </c>
      <c r="AB149" t="str">
        <f t="shared" si="64"/>
        <v>E.x</v>
      </c>
      <c r="AC149" t="str">
        <f t="shared" si="65"/>
        <v>D.x</v>
      </c>
      <c r="AD149" t="str">
        <f t="shared" si="66"/>
        <v>E.x</v>
      </c>
      <c r="AE149">
        <f t="shared" si="67"/>
        <v>8</v>
      </c>
      <c r="AF149">
        <f t="shared" si="68"/>
        <v>5</v>
      </c>
      <c r="AG149">
        <f t="shared" si="69"/>
        <v>9</v>
      </c>
      <c r="AH149">
        <f t="shared" si="70"/>
        <v>7</v>
      </c>
      <c r="AI149">
        <f t="shared" si="71"/>
        <v>9</v>
      </c>
      <c r="AJ149">
        <f t="shared" si="72"/>
        <v>9</v>
      </c>
      <c r="AK149">
        <f t="shared" si="73"/>
        <v>2</v>
      </c>
      <c r="AL149" s="13">
        <f t="shared" si="74"/>
        <v>0.4</v>
      </c>
      <c r="AM149">
        <v>6</v>
      </c>
    </row>
    <row r="150" spans="1:39" x14ac:dyDescent="0.25">
      <c r="A150">
        <v>139</v>
      </c>
      <c r="B150" s="36" t="s">
        <v>204</v>
      </c>
      <c r="C150" t="s">
        <v>229</v>
      </c>
      <c r="D150" s="6" t="str">
        <f t="shared" si="60"/>
        <v>C6</v>
      </c>
      <c r="E150">
        <v>0.79908609600000002</v>
      </c>
      <c r="F150">
        <v>0.159281539</v>
      </c>
      <c r="G150">
        <v>3.5123541000000001E-2</v>
      </c>
      <c r="H150">
        <v>5.9920910000000001E-2</v>
      </c>
      <c r="I150">
        <v>9.2132582000000005E-2</v>
      </c>
      <c r="J150">
        <v>0.11058817999999999</v>
      </c>
      <c r="K150">
        <v>4.7832284000000003E-2</v>
      </c>
      <c r="L150">
        <v>9.9755781000000002E-2</v>
      </c>
      <c r="M150">
        <v>1.6449618999999999E-2</v>
      </c>
      <c r="N150">
        <v>9.2175439999999994E-3</v>
      </c>
      <c r="O150">
        <v>1.4411419999999999E-2</v>
      </c>
      <c r="P150">
        <v>1.2195331E-2</v>
      </c>
      <c r="Q150">
        <v>1.5170186E-2</v>
      </c>
      <c r="R150">
        <v>1.4691888E-2</v>
      </c>
      <c r="S150">
        <v>1.4780865000000001E-2</v>
      </c>
      <c r="T150">
        <v>6</v>
      </c>
      <c r="U150">
        <v>1</v>
      </c>
      <c r="V150">
        <v>4</v>
      </c>
      <c r="W150">
        <v>4</v>
      </c>
      <c r="X150">
        <v>2</v>
      </c>
      <c r="Y150">
        <f t="shared" si="61"/>
        <v>4</v>
      </c>
      <c r="Z150" t="str">
        <f t="shared" si="62"/>
        <v>D.x</v>
      </c>
      <c r="AA150" t="str">
        <f t="shared" si="63"/>
        <v>A</v>
      </c>
      <c r="AB150" t="str">
        <f t="shared" si="64"/>
        <v>C</v>
      </c>
      <c r="AC150" t="str">
        <f t="shared" si="65"/>
        <v>A</v>
      </c>
      <c r="AD150" t="str">
        <f t="shared" si="66"/>
        <v>C</v>
      </c>
      <c r="AE150">
        <f t="shared" si="67"/>
        <v>7</v>
      </c>
      <c r="AF150">
        <f t="shared" si="68"/>
        <v>1</v>
      </c>
      <c r="AG150">
        <f t="shared" si="69"/>
        <v>3</v>
      </c>
      <c r="AH150">
        <f t="shared" si="70"/>
        <v>1</v>
      </c>
      <c r="AI150">
        <f t="shared" si="71"/>
        <v>3</v>
      </c>
      <c r="AJ150">
        <f t="shared" si="72"/>
        <v>1</v>
      </c>
      <c r="AK150">
        <f t="shared" si="73"/>
        <v>2</v>
      </c>
      <c r="AL150" s="13">
        <f t="shared" si="74"/>
        <v>0.4</v>
      </c>
      <c r="AM150">
        <v>6</v>
      </c>
    </row>
    <row r="151" spans="1:39" x14ac:dyDescent="0.25">
      <c r="A151">
        <v>147</v>
      </c>
      <c r="B151" s="36" t="s">
        <v>212</v>
      </c>
      <c r="C151" t="s">
        <v>232</v>
      </c>
      <c r="D151" s="6" t="str">
        <f t="shared" si="60"/>
        <v>C6</v>
      </c>
      <c r="E151">
        <v>-1.4366574590000001</v>
      </c>
      <c r="F151">
        <v>0.279671542</v>
      </c>
      <c r="G151">
        <v>0.160571139</v>
      </c>
      <c r="H151">
        <v>0.16688033499999999</v>
      </c>
      <c r="I151">
        <v>0.147145426</v>
      </c>
      <c r="J151">
        <v>0.160223953</v>
      </c>
      <c r="K151">
        <v>9.3658766000000004E-2</v>
      </c>
      <c r="L151">
        <v>6.2570634E-2</v>
      </c>
      <c r="M151">
        <v>1.7769414000000001E-2</v>
      </c>
      <c r="N151">
        <v>6.8999730000000002E-3</v>
      </c>
      <c r="O151">
        <v>6.9445979999999997E-3</v>
      </c>
      <c r="P151">
        <v>2.4758616000000001E-2</v>
      </c>
      <c r="Q151">
        <v>2.3414618000000002E-2</v>
      </c>
      <c r="R151">
        <v>2.8681069999999999E-3</v>
      </c>
      <c r="S151">
        <v>2.0911132999999998E-2</v>
      </c>
      <c r="T151">
        <v>4</v>
      </c>
      <c r="U151">
        <v>5</v>
      </c>
      <c r="V151">
        <v>6</v>
      </c>
      <c r="W151">
        <v>3</v>
      </c>
      <c r="X151">
        <v>1</v>
      </c>
      <c r="Y151" t="e">
        <f t="shared" si="61"/>
        <v>#N/A</v>
      </c>
      <c r="Z151" t="str">
        <f t="shared" si="62"/>
        <v>F.x</v>
      </c>
      <c r="AA151" t="str">
        <f t="shared" si="63"/>
        <v>E</v>
      </c>
      <c r="AB151" t="str">
        <f t="shared" si="64"/>
        <v>E.x</v>
      </c>
      <c r="AC151" t="str">
        <f t="shared" si="65"/>
        <v>D.x</v>
      </c>
      <c r="AD151" t="str">
        <f t="shared" si="66"/>
        <v>E.x</v>
      </c>
      <c r="AE151">
        <f t="shared" si="67"/>
        <v>8</v>
      </c>
      <c r="AF151">
        <f t="shared" si="68"/>
        <v>5</v>
      </c>
      <c r="AG151">
        <f t="shared" si="69"/>
        <v>9</v>
      </c>
      <c r="AH151">
        <f t="shared" si="70"/>
        <v>7</v>
      </c>
      <c r="AI151">
        <f t="shared" si="71"/>
        <v>9</v>
      </c>
      <c r="AJ151">
        <f t="shared" si="72"/>
        <v>9</v>
      </c>
      <c r="AK151">
        <f t="shared" si="73"/>
        <v>2</v>
      </c>
      <c r="AL151" s="13">
        <f t="shared" si="74"/>
        <v>0.4</v>
      </c>
      <c r="AM151">
        <v>6</v>
      </c>
    </row>
    <row r="152" spans="1:39" x14ac:dyDescent="0.25">
      <c r="A152">
        <v>151</v>
      </c>
      <c r="B152" s="36" t="s">
        <v>216</v>
      </c>
      <c r="C152" t="s">
        <v>226</v>
      </c>
      <c r="D152" s="6" t="str">
        <f t="shared" si="60"/>
        <v>C6</v>
      </c>
      <c r="E152">
        <v>-0.91272412599999997</v>
      </c>
      <c r="F152">
        <v>0.28657593100000001</v>
      </c>
      <c r="G152">
        <v>0.15728430600000001</v>
      </c>
      <c r="H152">
        <v>0.192253387</v>
      </c>
      <c r="I152">
        <v>0.15421354400000001</v>
      </c>
      <c r="J152">
        <v>0.15931851</v>
      </c>
      <c r="K152">
        <v>9.2167346999999997E-2</v>
      </c>
      <c r="L152">
        <v>5.6199166000000002E-2</v>
      </c>
      <c r="M152">
        <v>1.7095875E-2</v>
      </c>
      <c r="N152">
        <v>5.8888739999999997E-3</v>
      </c>
      <c r="O152">
        <v>8.3917720000000005E-3</v>
      </c>
      <c r="P152">
        <v>2.4808302000000001E-2</v>
      </c>
      <c r="Q152">
        <v>2.4699496000000001E-2</v>
      </c>
      <c r="R152">
        <v>5.5847020000000004E-3</v>
      </c>
      <c r="S152">
        <v>2.0843256000000001E-2</v>
      </c>
      <c r="T152">
        <v>4</v>
      </c>
      <c r="U152">
        <v>5</v>
      </c>
      <c r="V152">
        <v>6</v>
      </c>
      <c r="W152">
        <v>3</v>
      </c>
      <c r="X152">
        <v>1</v>
      </c>
      <c r="Y152" t="e">
        <f t="shared" si="61"/>
        <v>#N/A</v>
      </c>
      <c r="Z152" t="str">
        <f t="shared" si="62"/>
        <v>F.x</v>
      </c>
      <c r="AA152" t="str">
        <f t="shared" si="63"/>
        <v>E</v>
      </c>
      <c r="AB152" t="str">
        <f t="shared" si="64"/>
        <v>E.x</v>
      </c>
      <c r="AC152" t="str">
        <f t="shared" si="65"/>
        <v>D.x</v>
      </c>
      <c r="AD152" t="str">
        <f t="shared" si="66"/>
        <v>E.x</v>
      </c>
      <c r="AE152">
        <f t="shared" si="67"/>
        <v>8</v>
      </c>
      <c r="AF152">
        <f t="shared" si="68"/>
        <v>5</v>
      </c>
      <c r="AG152">
        <f t="shared" si="69"/>
        <v>9</v>
      </c>
      <c r="AH152">
        <f t="shared" si="70"/>
        <v>7</v>
      </c>
      <c r="AI152">
        <f t="shared" si="71"/>
        <v>9</v>
      </c>
      <c r="AJ152">
        <f t="shared" si="72"/>
        <v>9</v>
      </c>
      <c r="AK152">
        <f t="shared" si="73"/>
        <v>2</v>
      </c>
      <c r="AL152" s="13">
        <f t="shared" si="74"/>
        <v>0.4</v>
      </c>
      <c r="AM152">
        <v>6</v>
      </c>
    </row>
    <row r="153" spans="1:39" x14ac:dyDescent="0.25">
      <c r="E153" s="8">
        <f t="shared" ref="E153:S153" si="75">AVERAGE(E2:E152)</f>
        <v>-9.8245637205298025E-2</v>
      </c>
      <c r="F153" s="8">
        <f t="shared" si="75"/>
        <v>0.1658319623046357</v>
      </c>
      <c r="G153" s="8">
        <f t="shared" si="75"/>
        <v>0.10907181202649001</v>
      </c>
      <c r="H153" s="8">
        <f t="shared" si="75"/>
        <v>0.13485807596026486</v>
      </c>
      <c r="I153" s="8">
        <f t="shared" si="75"/>
        <v>0.12352611383443712</v>
      </c>
      <c r="J153" s="8">
        <f t="shared" si="75"/>
        <v>0.13376265974172188</v>
      </c>
      <c r="K153" s="8">
        <f t="shared" si="75"/>
        <v>6.8612893867549707E-2</v>
      </c>
      <c r="L153" s="8">
        <f t="shared" si="75"/>
        <v>9.0469910523178862E-2</v>
      </c>
      <c r="M153" s="8">
        <f t="shared" si="75"/>
        <v>1.7194751304635759E-2</v>
      </c>
      <c r="N153" s="8">
        <f t="shared" si="75"/>
        <v>7.615187317880791E-3</v>
      </c>
      <c r="O153" s="8">
        <f t="shared" si="75"/>
        <v>1.3852036284768207E-2</v>
      </c>
      <c r="P153" s="8">
        <f t="shared" si="75"/>
        <v>2.3697865264900659E-2</v>
      </c>
      <c r="Q153" s="8">
        <f t="shared" si="75"/>
        <v>2.235249432450331E-2</v>
      </c>
      <c r="R153" s="8">
        <f t="shared" si="75"/>
        <v>1.4963990759602646E-2</v>
      </c>
      <c r="S153" s="8">
        <f t="shared" si="75"/>
        <v>1.9635338476821185E-2</v>
      </c>
      <c r="T153" s="8" t="s">
        <v>62</v>
      </c>
      <c r="AL153" s="13"/>
    </row>
    <row r="154" spans="1:39" x14ac:dyDescent="0.25">
      <c r="E154" s="8">
        <f t="shared" ref="E154:S154" si="76">MAX(E2:E152)</f>
        <v>2.3243641190000002</v>
      </c>
      <c r="F154" s="8">
        <f t="shared" si="76"/>
        <v>0.28657593100000001</v>
      </c>
      <c r="G154" s="8">
        <f t="shared" si="76"/>
        <v>0.17443386599999999</v>
      </c>
      <c r="H154" s="8">
        <f t="shared" si="76"/>
        <v>0.22137004599999999</v>
      </c>
      <c r="I154" s="8">
        <f t="shared" si="76"/>
        <v>0.19773929500000001</v>
      </c>
      <c r="J154" s="8">
        <f t="shared" si="76"/>
        <v>0.180657923</v>
      </c>
      <c r="K154" s="8">
        <f t="shared" si="76"/>
        <v>0.15841555600000001</v>
      </c>
      <c r="L154" s="8">
        <f t="shared" si="76"/>
        <v>0.13916830699999999</v>
      </c>
      <c r="M154" s="8">
        <f t="shared" si="76"/>
        <v>3.6360972999999998E-2</v>
      </c>
      <c r="N154" s="8">
        <f t="shared" si="76"/>
        <v>1.7424372E-2</v>
      </c>
      <c r="O154" s="8">
        <f t="shared" si="76"/>
        <v>2.6078819999999999E-2</v>
      </c>
      <c r="P154" s="8">
        <f t="shared" si="76"/>
        <v>4.1558758000000001E-2</v>
      </c>
      <c r="Q154" s="8">
        <f t="shared" si="76"/>
        <v>3.3070527000000002E-2</v>
      </c>
      <c r="R154" s="8">
        <f t="shared" si="76"/>
        <v>2.7920331E-2</v>
      </c>
      <c r="S154" s="8">
        <f t="shared" si="76"/>
        <v>3.1746325999999998E-2</v>
      </c>
      <c r="T154" s="8" t="s">
        <v>255</v>
      </c>
      <c r="AL154" s="13"/>
    </row>
    <row r="155" spans="1:39" x14ac:dyDescent="0.25">
      <c r="E155" s="8">
        <f t="shared" ref="E155:S155" si="77">MIN(E2:E152)</f>
        <v>-1.9742143110000001</v>
      </c>
      <c r="F155" s="8">
        <f t="shared" si="77"/>
        <v>-0.15679100300000001</v>
      </c>
      <c r="G155" s="8">
        <f t="shared" si="77"/>
        <v>-3.4459923000000003E-2</v>
      </c>
      <c r="H155" s="8">
        <f t="shared" si="77"/>
        <v>-1.8193119000000001E-2</v>
      </c>
      <c r="I155" s="8">
        <f t="shared" si="77"/>
        <v>-3.478473E-2</v>
      </c>
      <c r="J155" s="8">
        <f t="shared" si="77"/>
        <v>-5.8020637999999999E-2</v>
      </c>
      <c r="K155" s="8">
        <f t="shared" si="77"/>
        <v>-3.5231761E-2</v>
      </c>
      <c r="L155" s="8">
        <f t="shared" si="77"/>
        <v>1.6339296E-2</v>
      </c>
      <c r="M155" s="8">
        <f t="shared" si="77"/>
        <v>-2.5718739000000001E-2</v>
      </c>
      <c r="N155" s="8">
        <f t="shared" si="77"/>
        <v>-1.831989E-3</v>
      </c>
      <c r="O155" s="8">
        <f t="shared" si="77"/>
        <v>-1.2194009999999999E-3</v>
      </c>
      <c r="P155" s="8">
        <f t="shared" si="77"/>
        <v>3.6658060000000002E-3</v>
      </c>
      <c r="Q155" s="8">
        <f t="shared" si="77"/>
        <v>-7.0730200000000004E-4</v>
      </c>
      <c r="R155" s="8">
        <f t="shared" si="77"/>
        <v>-5.6442599999999999E-3</v>
      </c>
      <c r="S155" s="8">
        <f t="shared" si="77"/>
        <v>-5.9572900000000003E-4</v>
      </c>
      <c r="T155" s="8" t="s">
        <v>256</v>
      </c>
      <c r="AL155" s="13"/>
    </row>
    <row r="156" spans="1:39" x14ac:dyDescent="0.25">
      <c r="E156" s="8">
        <f t="shared" ref="E156:S156" si="78">_xlfn.STDEV.S(E2:E152)</f>
        <v>0.7747584549348403</v>
      </c>
      <c r="F156" s="8">
        <f t="shared" si="78"/>
        <v>5.8868004968949096E-2</v>
      </c>
      <c r="G156" s="8">
        <f t="shared" si="78"/>
        <v>4.3271389559569301E-2</v>
      </c>
      <c r="H156" s="8">
        <f t="shared" si="78"/>
        <v>4.5277269667485368E-2</v>
      </c>
      <c r="I156" s="8">
        <f t="shared" si="78"/>
        <v>4.2301778595298899E-2</v>
      </c>
      <c r="J156" s="8">
        <f t="shared" si="78"/>
        <v>4.4910194328825856E-2</v>
      </c>
      <c r="K156" s="8">
        <f t="shared" si="78"/>
        <v>2.447118977063073E-2</v>
      </c>
      <c r="L156" s="8">
        <f t="shared" si="78"/>
        <v>2.478070159893311E-2</v>
      </c>
      <c r="M156" s="8">
        <f t="shared" si="78"/>
        <v>7.8990588862175599E-3</v>
      </c>
      <c r="N156" s="8">
        <f t="shared" si="78"/>
        <v>2.653147120370682E-3</v>
      </c>
      <c r="O156" s="8">
        <f t="shared" si="78"/>
        <v>4.5677764846529531E-3</v>
      </c>
      <c r="P156" s="8">
        <f t="shared" si="78"/>
        <v>7.7686537534096276E-3</v>
      </c>
      <c r="Q156" s="8">
        <f t="shared" si="78"/>
        <v>7.098876565681058E-3</v>
      </c>
      <c r="R156" s="8">
        <f t="shared" si="78"/>
        <v>6.8230651004493135E-3</v>
      </c>
      <c r="S156" s="8">
        <f t="shared" si="78"/>
        <v>6.1065047339500366E-3</v>
      </c>
      <c r="T156" s="8" t="s">
        <v>265</v>
      </c>
      <c r="AL156" s="13"/>
    </row>
  </sheetData>
  <autoFilter ref="A1:AM156">
    <sortState ref="A2:AM156">
      <sortCondition ref="D1:D15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Deciding K</vt:lpstr>
      <vt:lpstr>Clusters</vt:lpstr>
      <vt:lpstr>Country Lists</vt:lpstr>
      <vt:lpstr>Stddevs</vt:lpstr>
      <vt:lpstr>Data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Tenorio, Jorge</dc:creator>
  <cp:lastModifiedBy>Tenorio, Jorge</cp:lastModifiedBy>
  <dcterms:created xsi:type="dcterms:W3CDTF">2016-12-27T07:39:12Z</dcterms:created>
  <dcterms:modified xsi:type="dcterms:W3CDTF">2017-01-03T08:43:03Z</dcterms:modified>
</cp:coreProperties>
</file>