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Documents\GitHub\FUN-MAP_SYRIA\MDC\"/>
    </mc:Choice>
  </mc:AlternateContent>
  <bookViews>
    <workbookView xWindow="0" yWindow="0" windowWidth="22260" windowHeight="11430" tabRatio="700"/>
  </bookViews>
  <sheets>
    <sheet name="MISSION CARDS VMA" sheetId="6" r:id="rId1"/>
    <sheet name="NAV POINTS" sheetId="16" r:id="rId2"/>
    <sheet name="TGT TEMP" sheetId="13" r:id="rId3"/>
    <sheet name="ROUTE" sheetId="9" r:id="rId4"/>
    <sheet name="Fuel Planning" sheetId="7" r:id="rId5"/>
    <sheet name="Weight Planning" sheetId="8" r:id="rId6"/>
    <sheet name="OBJECTS" sheetId="5" r:id="rId7"/>
    <sheet name="CALCULATORS" sheetId="12" r:id="rId8"/>
    <sheet name="DATA Validation" sheetId="11" r:id="rId9"/>
  </sheets>
  <definedNames>
    <definedName name="_xlnm.Print_Area" localSheetId="0">'MISSION CARDS VMA'!$A$1:$AJ$52</definedName>
    <definedName name="_xlnm.Print_Area" localSheetId="3">ROUTE!$A$1:$O$25</definedName>
  </definedNames>
  <calcPr calcId="152511"/>
</workbook>
</file>

<file path=xl/calcChain.xml><?xml version="1.0" encoding="utf-8"?>
<calcChain xmlns="http://schemas.openxmlformats.org/spreadsheetml/2006/main">
  <c r="AE1" i="6" l="1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<sst xmlns="http://schemas.openxmlformats.org/spreadsheetml/2006/main" count="3396" uniqueCount="1606">
  <si>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</si>
  <si>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</si>
  <si>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</si>
  <si>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</si>
  <si>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</si>
  <si>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</si>
  <si>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</si>
  <si>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</si>
  <si>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</si>
  <si>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</si>
  <si>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</si>
  <si>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</si>
  <si>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</si>
  <si>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</si>
  <si>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</si>
  <si>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</si>
  <si>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</si>
  <si>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</si>
  <si>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</si>
  <si>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</si>
  <si>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</si>
  <si>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</si>
  <si>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</si>
  <si>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</si>
  <si>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</si>
  <si>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</si>
  <si>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</si>
  <si>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</si>
  <si>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</si>
  <si>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</si>
  <si>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</si>
  <si>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</si>
  <si>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</si>
  <si>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</si>
  <si>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</si>
  <si>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</si>
  <si>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</si>
  <si>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</si>
  <si>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</si>
  <si>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</si>
  <si>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</si>
  <si>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</si>
  <si>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</si>
  <si>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</si>
  <si>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</si>
  <si>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</si>
  <si>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</si>
  <si>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</si>
  <si>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</si>
  <si>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</si>
  <si>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</si>
  <si>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</si>
  <si>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</si>
  <si>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</si>
  <si>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</si>
  <si>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</si>
  <si>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</si>
  <si>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</si>
  <si>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</si>
  <si>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</si>
  <si>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</si>
  <si>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</si>
  <si>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</si>
  <si>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</si>
  <si>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</si>
  <si>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</si>
  <si>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</si>
  <si>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</si>
  <si>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</si>
  <si>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</si>
  <si>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</si>
  <si>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</si>
  <si>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</si>
  <si>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</si>
  <si>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</si>
  <si>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</si>
  <si>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</si>
  <si>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</si>
  <si>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</si>
  <si>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</si>
  <si>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</si>
  <si>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</si>
  <si>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</si>
  <si>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</si>
  <si>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</si>
  <si>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</si>
  <si>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</si>
  <si>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</si>
  <si>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</si>
  <si>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</si>
  <si>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</si>
  <si>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</si>
  <si>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</si>
  <si>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</si>
  <si>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</si>
  <si>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</si>
  <si>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</si>
  <si>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</si>
  <si>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</si>
  <si>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</si>
  <si>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</si>
  <si>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</si>
  <si>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</si>
  <si>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</si>
  <si>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</si>
  <si>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</si>
  <si>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</si>
  <si>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</si>
  <si>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</si>
  <si>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</si>
  <si>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</si>
  <si>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</si>
  <si>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</si>
  <si>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</si>
  <si>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</si>
  <si>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</si>
  <si>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</si>
  <si>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</si>
  <si>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</si>
  <si>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</si>
  <si>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</si>
  <si>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</si>
  <si>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</si>
  <si>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</si>
  <si>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</si>
  <si>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</si>
  <si>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</si>
  <si>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</si>
  <si>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</si>
  <si>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</si>
  <si>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</si>
  <si>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</si>
  <si>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</si>
  <si>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</si>
  <si>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</si>
  <si>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</si>
  <si>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</si>
  <si>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</si>
  <si>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</si>
  <si>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</si>
  <si>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</si>
  <si>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</si>
  <si>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</si>
  <si>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</si>
  <si>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</si>
  <si>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</si>
  <si>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</si>
  <si>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</si>
  <si>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</si>
  <si>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</si>
  <si>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</si>
  <si>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</si>
  <si>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</si>
  <si>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</si>
  <si>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</si>
  <si>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</si>
  <si>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</si>
  <si>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</si>
  <si>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</si>
  <si>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</si>
  <si>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</si>
  <si>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</si>
  <si>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</si>
  <si>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</si>
  <si>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</si>
  <si>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</si>
  <si>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</si>
  <si>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</si>
  <si>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</si>
  <si>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</si>
  <si>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</si>
  <si>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</si>
  <si>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</si>
  <si>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</si>
  <si>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</si>
  <si>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</si>
  <si>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</si>
  <si>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</si>
  <si>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</si>
  <si>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</si>
  <si>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</si>
  <si>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</si>
  <si>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</si>
  <si>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</si>
  <si>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</si>
  <si>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</si>
  <si>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</si>
  <si>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</si>
  <si>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</si>
  <si>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</si>
  <si>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</si>
  <si>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</si>
  <si>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</si>
  <si>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</si>
  <si>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</si>
  <si>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</si>
  <si>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</si>
  <si>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</si>
  <si>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</si>
  <si>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</si>
  <si>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</si>
  <si>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</si>
  <si>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</si>
  <si>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</si>
  <si>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</si>
  <si>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</si>
  <si>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</si>
  <si>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</si>
  <si>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</si>
  <si>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</si>
  <si>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</si>
  <si>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</si>
  <si>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</si>
  <si>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</si>
  <si>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</si>
  <si>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</si>
  <si>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</si>
  <si>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</si>
  <si>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</si>
  <si>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</si>
  <si>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</si>
  <si>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</si>
  <si>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</si>
  <si>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</si>
  <si>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</si>
  <si>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</si>
  <si>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</si>
  <si>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FUN MAP</t>
  </si>
  <si>
    <t>SHANK 5-1</t>
  </si>
  <si>
    <t>SUPPORT</t>
  </si>
  <si>
    <t>Agency</t>
  </si>
  <si>
    <t>Callsign</t>
  </si>
  <si>
    <t>Freq</t>
  </si>
  <si>
    <t>TCN</t>
  </si>
  <si>
    <t>Task</t>
  </si>
  <si>
    <t>Notes</t>
  </si>
  <si>
    <t>TANKER</t>
  </si>
  <si>
    <t>SHELL 1-1</t>
  </si>
  <si>
    <t>TEXACO 1-1</t>
  </si>
  <si>
    <t>35Y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</si>
  <si>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</si>
  <si>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</si>
  <si>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</si>
  <si>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</si>
  <si>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</si>
  <si>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</si>
  <si>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</si>
  <si>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</si>
  <si>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</si>
  <si>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</si>
  <si>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</si>
  <si>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</si>
  <si>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</si>
  <si>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</si>
  <si>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</si>
  <si>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</si>
  <si>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</si>
  <si>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</si>
  <si>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</si>
  <si>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</si>
  <si>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</si>
  <si>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</si>
  <si>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</si>
  <si>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</si>
  <si>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</si>
  <si>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</si>
  <si>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</si>
  <si>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</si>
  <si>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</si>
  <si>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</si>
  <si>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</si>
  <si>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</si>
  <si>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</si>
  <si>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</si>
  <si>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</si>
  <si>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</si>
  <si>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</si>
  <si>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</si>
  <si>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</si>
  <si>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</si>
  <si>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</si>
  <si>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</si>
  <si>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</si>
  <si>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</si>
  <si>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</si>
  <si>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</si>
  <si>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-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</si>
  <si>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</si>
  <si>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</si>
  <si>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</si>
  <si>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</si>
  <si>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</si>
  <si>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</si>
  <si>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</si>
  <si>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</si>
  <si>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</si>
  <si>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</si>
  <si>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</si>
  <si>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</si>
  <si>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</si>
  <si>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</si>
  <si>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</si>
  <si>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</si>
  <si>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</si>
  <si>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</si>
  <si>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</si>
  <si>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</si>
  <si>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</si>
  <si>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</si>
  <si>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</si>
  <si>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</si>
  <si>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</si>
  <si>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</si>
  <si>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</si>
  <si>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</si>
  <si>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</si>
  <si>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</si>
  <si>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</si>
  <si>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</si>
  <si>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</si>
  <si>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</si>
  <si>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</si>
  <si>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</si>
  <si>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</si>
  <si>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</si>
  <si>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</si>
  <si>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</si>
  <si>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</si>
  <si>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</si>
  <si>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</si>
  <si>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DD°MM.MMM' N</t>
  </si>
  <si>
    <t>ID</t>
  </si>
  <si>
    <t>CH</t>
  </si>
  <si>
    <t>FRQ</t>
  </si>
  <si>
    <t>NDB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</si>
  <si>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</si>
  <si>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</si>
  <si>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</si>
  <si>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</si>
  <si>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</si>
  <si>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</si>
  <si>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</si>
  <si>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</si>
  <si>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</si>
  <si>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</si>
  <si>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</si>
  <si>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</si>
  <si>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</si>
  <si>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</si>
  <si>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</si>
  <si>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</si>
  <si>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</si>
  <si>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</si>
  <si>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</si>
  <si>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</si>
  <si>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</si>
  <si>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</si>
  <si>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</si>
  <si>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</si>
  <si>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</si>
  <si>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</si>
  <si>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</si>
  <si>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</si>
  <si>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</si>
  <si>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</si>
  <si>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</si>
  <si>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</si>
  <si>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</si>
  <si>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</si>
  <si>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</si>
  <si>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</si>
  <si>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</si>
  <si>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</si>
  <si>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</si>
  <si>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</si>
  <si>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</si>
  <si>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</si>
  <si>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</si>
  <si>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</si>
  <si>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</si>
  <si>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</si>
  <si>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</si>
  <si>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</si>
  <si>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</si>
  <si>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</si>
  <si>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</si>
  <si>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</si>
  <si>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</si>
  <si>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</si>
  <si>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</si>
  <si>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</si>
  <si>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</si>
  <si>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</si>
  <si>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</si>
  <si>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</si>
  <si>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</si>
  <si>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</si>
  <si>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</si>
  <si>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</si>
  <si>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</si>
  <si>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</si>
  <si>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</si>
  <si>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</si>
  <si>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</si>
  <si>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</si>
  <si>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</si>
  <si>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</si>
  <si>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</si>
  <si>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</si>
  <si>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</si>
  <si>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</si>
  <si>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</si>
  <si>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</si>
  <si>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</si>
  <si>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</si>
  <si>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</si>
  <si>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</si>
  <si>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</si>
  <si>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</si>
  <si>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</si>
  <si>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</si>
  <si>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</si>
  <si>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</si>
  <si>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</si>
  <si>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</si>
  <si>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</si>
  <si>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</si>
  <si>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</si>
  <si>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</si>
  <si>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</si>
  <si>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</si>
  <si>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</si>
  <si>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</si>
  <si>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</si>
  <si>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</si>
  <si>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</si>
  <si>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</si>
  <si>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</si>
  <si>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</si>
  <si>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</si>
  <si>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</si>
  <si>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</si>
  <si>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</si>
  <si>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</si>
  <si>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</si>
  <si>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</si>
  <si>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</si>
  <si>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</si>
  <si>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</si>
  <si>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</si>
  <si>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</si>
  <si>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</si>
  <si>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</si>
  <si>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</si>
  <si>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</si>
  <si>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</si>
  <si>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</si>
  <si>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</si>
  <si>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</si>
  <si>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</si>
  <si>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</si>
  <si>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</si>
  <si>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</si>
  <si>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</si>
  <si>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</si>
  <si>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</si>
  <si>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</si>
  <si>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</si>
  <si>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</si>
  <si>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</si>
  <si>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</si>
  <si>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</si>
  <si>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</si>
  <si>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</si>
  <si>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</si>
  <si>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</si>
  <si>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</si>
  <si>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</si>
  <si>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</si>
  <si>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</si>
  <si>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</si>
  <si>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</si>
  <si>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</si>
  <si>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</si>
  <si>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</si>
  <si>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</si>
  <si>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</si>
  <si>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</si>
  <si>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</si>
  <si>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</si>
  <si>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</si>
  <si>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</si>
  <si>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</si>
  <si>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</si>
  <si>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</si>
  <si>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</si>
  <si>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</si>
  <si>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</si>
  <si>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</si>
  <si>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</si>
  <si>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</si>
  <si>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</si>
  <si>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</si>
  <si>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</si>
  <si>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</si>
  <si>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</si>
  <si>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</si>
  <si>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</si>
  <si>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</si>
  <si>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</si>
  <si>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</si>
  <si>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</si>
  <si>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</si>
  <si>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</si>
  <si>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</si>
  <si>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</si>
  <si>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</si>
  <si>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</si>
  <si>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</si>
  <si>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</si>
  <si>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</si>
  <si>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</si>
  <si>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</si>
  <si>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</si>
  <si>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</si>
  <si>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</si>
  <si>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</si>
  <si>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</si>
  <si>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</si>
  <si>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</si>
  <si>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</si>
  <si>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</si>
  <si>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</si>
  <si>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</si>
  <si>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</si>
  <si>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</si>
  <si>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</si>
  <si>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</si>
  <si>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</si>
  <si>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</si>
  <si>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</si>
  <si>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</si>
  <si>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</si>
  <si>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</si>
  <si>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</si>
  <si>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</si>
  <si>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</si>
  <si>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</si>
  <si>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</si>
  <si>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</si>
  <si>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</si>
  <si>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</si>
  <si>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</si>
  <si>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</si>
  <si>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</si>
  <si>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</si>
  <si>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</si>
  <si>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</si>
  <si>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</si>
  <si>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</si>
  <si>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</si>
  <si>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</si>
  <si>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</si>
  <si>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SYRIA</t>
  </si>
  <si>
    <t>21X</t>
  </si>
  <si>
    <t>DAN</t>
  </si>
  <si>
    <t>ADANA</t>
  </si>
  <si>
    <t>ADA</t>
  </si>
  <si>
    <t>VOR - DME</t>
  </si>
  <si>
    <t>HI AR-5950 / FL240 / KC135</t>
  </si>
  <si>
    <t>KAHRAMANMARAS</t>
  </si>
  <si>
    <t>KHM</t>
  </si>
  <si>
    <t>GAZIANTEP</t>
  </si>
  <si>
    <t>GAZ</t>
  </si>
  <si>
    <t>HATAY</t>
  </si>
  <si>
    <t>HTY</t>
  </si>
  <si>
    <t>ALEPPO</t>
  </si>
  <si>
    <t>ALE</t>
  </si>
  <si>
    <t>ADANA AB</t>
  </si>
  <si>
    <t>LATAKIA</t>
  </si>
  <si>
    <t>LTK</t>
  </si>
  <si>
    <t>BANIAS LT</t>
  </si>
  <si>
    <t>BAN</t>
  </si>
  <si>
    <t>DIER ZZOR</t>
  </si>
  <si>
    <t>DRZ</t>
  </si>
  <si>
    <t>RA</t>
  </si>
  <si>
    <t>RENE MOUAWAD</t>
  </si>
  <si>
    <t>PALMYRA</t>
  </si>
  <si>
    <t>PLR</t>
  </si>
  <si>
    <t>PAR</t>
  </si>
  <si>
    <t>CHEKKA</t>
  </si>
  <si>
    <t>CAK</t>
  </si>
  <si>
    <t>KARIATAIN</t>
  </si>
  <si>
    <t>KTN</t>
  </si>
  <si>
    <t>BEIRUT LT</t>
  </si>
  <si>
    <t>BEIRUT</t>
  </si>
  <si>
    <t>KHALDEH</t>
  </si>
  <si>
    <t>BOD</t>
  </si>
  <si>
    <t>KAD</t>
  </si>
  <si>
    <t>BAR</t>
  </si>
  <si>
    <t>TANF</t>
  </si>
  <si>
    <t>TAN</t>
  </si>
  <si>
    <t>MEZZE</t>
  </si>
  <si>
    <t>MEZ</t>
  </si>
  <si>
    <t>DAMASCUS</t>
  </si>
  <si>
    <t>DAL</t>
  </si>
  <si>
    <t>ABD</t>
  </si>
  <si>
    <t>DAM</t>
  </si>
  <si>
    <t>ABAYAD</t>
  </si>
  <si>
    <t>ROSH-PINA</t>
  </si>
  <si>
    <t>ROP</t>
  </si>
  <si>
    <t>RAMAT DAVID</t>
  </si>
  <si>
    <t>RMD</t>
  </si>
  <si>
    <t>NATANIA</t>
  </si>
  <si>
    <t>NAT</t>
  </si>
  <si>
    <t>115Y</t>
  </si>
  <si>
    <t>MID AR-5950 / FL200 / KC135MPRS</t>
  </si>
  <si>
    <t>LO AR-5950 / FL160 / KC130</t>
  </si>
  <si>
    <t>ARCO 1-1</t>
  </si>
  <si>
    <t>DARKSTAR 1-1</t>
  </si>
  <si>
    <t>GND</t>
  </si>
  <si>
    <t>TWR</t>
  </si>
  <si>
    <t>APP/DEP</t>
  </si>
  <si>
    <t>ATIS</t>
  </si>
  <si>
    <t>RWY</t>
  </si>
  <si>
    <t>ILS</t>
  </si>
  <si>
    <t>NAME</t>
  </si>
  <si>
    <t>GCI NORTH</t>
  </si>
  <si>
    <t>TACAN/VORTAC</t>
  </si>
  <si>
    <t>AIRFIELDS</t>
  </si>
  <si>
    <t>NOTES</t>
  </si>
  <si>
    <t xml:space="preserve"> n</t>
  </si>
  <si>
    <t>N36°59.93'</t>
  </si>
  <si>
    <t>E035°25.98'</t>
  </si>
  <si>
    <t>DDD°MM.MMM' E</t>
  </si>
  <si>
    <t>UHF/VHF</t>
  </si>
  <si>
    <t>FRQ/CH</t>
  </si>
  <si>
    <t>T/V</t>
  </si>
  <si>
    <t>INCIRLIK AB (LTAG)</t>
  </si>
  <si>
    <t>HATAY (LTDA)</t>
  </si>
  <si>
    <t>BEIRUT INT (OLBA)</t>
  </si>
  <si>
    <t>RAMAT DAVID AB (LLRD)</t>
  </si>
  <si>
    <t>313.600 / 123.025</t>
  </si>
  <si>
    <t>296.750 / 128.000</t>
  </si>
  <si>
    <t>05</t>
  </si>
  <si>
    <t>23/05 10000ft</t>
  </si>
  <si>
    <t>23/05 9022ft</t>
  </si>
  <si>
    <t>250.950 / 121.100</t>
  </si>
  <si>
    <t>250.200 / 129.400</t>
  </si>
  <si>
    <t>N36°58.93'</t>
  </si>
  <si>
    <t>E035°16.82'</t>
  </si>
  <si>
    <t>N32°39.96'</t>
  </si>
  <si>
    <t>E035°10.64'</t>
  </si>
  <si>
    <t>N33°49.14'</t>
  </si>
  <si>
    <t>E35°29.40'</t>
  </si>
  <si>
    <t>N36°22.33'</t>
  </si>
  <si>
    <t>E36°17.92'</t>
  </si>
  <si>
    <t>250.150 / 128.500</t>
  </si>
  <si>
    <t>23</t>
  </si>
  <si>
    <t>04</t>
  </si>
  <si>
    <t>04/23 9843ft</t>
  </si>
  <si>
    <t>251.450 / 118.900</t>
  </si>
  <si>
    <t>03</t>
  </si>
  <si>
    <t>16</t>
  </si>
  <si>
    <t>17</t>
  </si>
  <si>
    <t>03/21 12467ft
17/35 10633</t>
  </si>
  <si>
    <t>251.000 / 118.600</t>
  </si>
  <si>
    <t>09/27 8501ft
11/29 7973ft</t>
  </si>
  <si>
    <t>ADANA INT (LTAF)</t>
  </si>
  <si>
    <t>MGRS</t>
  </si>
  <si>
    <t>Lat(ddd_mm.mmm)</t>
  </si>
  <si>
    <t>Long(ddd_mm.mmm)</t>
  </si>
  <si>
    <t>Lat(ddd_mm_ss)</t>
  </si>
  <si>
    <t>Long(ddd_mm_ss)</t>
  </si>
  <si>
    <t>ABBAS</t>
  </si>
  <si>
    <t>37SCT8147600054</t>
  </si>
  <si>
    <t>33°26.000'</t>
  </si>
  <si>
    <t>037°43.500'</t>
  </si>
  <si>
    <t>33°25'60"</t>
  </si>
  <si>
    <t>037°43'30"</t>
  </si>
  <si>
    <t>ABDNB</t>
  </si>
  <si>
    <t>37SBS6062091410</t>
  </si>
  <si>
    <t>33°20.117'</t>
  </si>
  <si>
    <t>036°25.683'</t>
  </si>
  <si>
    <t>33°20'07"</t>
  </si>
  <si>
    <t>036°25'41"</t>
  </si>
  <si>
    <t>ADKAR</t>
  </si>
  <si>
    <t>36SXF9621374295</t>
  </si>
  <si>
    <t>36°47.650'</t>
  </si>
  <si>
    <t>035°11.950'</t>
  </si>
  <si>
    <t>36°47'39"</t>
  </si>
  <si>
    <t>035°11'57"</t>
  </si>
  <si>
    <t>ADLAS</t>
  </si>
  <si>
    <t>36SWD2883269170</t>
  </si>
  <si>
    <t>34°57.880'</t>
  </si>
  <si>
    <t>033°18.950'</t>
  </si>
  <si>
    <t>34°57'52"</t>
  </si>
  <si>
    <t>033°18'57"</t>
  </si>
  <si>
    <t>ADRAA</t>
  </si>
  <si>
    <t>37SBT6806022086</t>
  </si>
  <si>
    <t>33°36.800'</t>
  </si>
  <si>
    <t>036°30.000'</t>
  </si>
  <si>
    <t>33°36'48</t>
  </si>
  <si>
    <t>036°30'00"</t>
  </si>
  <si>
    <t>ADRES</t>
  </si>
  <si>
    <t>37SCB5205915216</t>
  </si>
  <si>
    <t>37°10.300'</t>
  </si>
  <si>
    <t>037°20.017'</t>
  </si>
  <si>
    <t>37°10'18"</t>
  </si>
  <si>
    <t>037°20'01"</t>
  </si>
  <si>
    <t>AKR13</t>
  </si>
  <si>
    <t>36SWD1656112965</t>
  </si>
  <si>
    <t>34°27.486'</t>
  </si>
  <si>
    <t>033°10.819'</t>
  </si>
  <si>
    <t>34°27'29"</t>
  </si>
  <si>
    <t>033°10'49"</t>
  </si>
  <si>
    <t>ALENB</t>
  </si>
  <si>
    <t>37SCA3870205188</t>
  </si>
  <si>
    <t>36°10.683'</t>
  </si>
  <si>
    <t>037°12.383'</t>
  </si>
  <si>
    <t>36°10'41"</t>
  </si>
  <si>
    <t>037°12'23"</t>
  </si>
  <si>
    <t>ALSUS</t>
  </si>
  <si>
    <t>36SXD5111678178</t>
  </si>
  <si>
    <t>35°02.100'</t>
  </si>
  <si>
    <t>034°39.400'</t>
  </si>
  <si>
    <t>35°02'06"</t>
  </si>
  <si>
    <t>034°39'24"</t>
  </si>
  <si>
    <t>AMAKO</t>
  </si>
  <si>
    <t>36SWD8559950191</t>
  </si>
  <si>
    <t>34°47.420'</t>
  </si>
  <si>
    <t>033°56.140'</t>
  </si>
  <si>
    <t>34°47'25"</t>
  </si>
  <si>
    <t>033°56'08"</t>
  </si>
  <si>
    <t>ARPAG</t>
  </si>
  <si>
    <t>37SCB4709025737</t>
  </si>
  <si>
    <t>37°15.940'</t>
  </si>
  <si>
    <t>037°16.530'</t>
  </si>
  <si>
    <t>37°15'56"</t>
  </si>
  <si>
    <t>037°16'32"</t>
  </si>
  <si>
    <t>ARTAR</t>
  </si>
  <si>
    <t>37SDB8652205588</t>
  </si>
  <si>
    <t>37°05.790'</t>
  </si>
  <si>
    <t>038°50.900'</t>
  </si>
  <si>
    <t>37°05'47"</t>
  </si>
  <si>
    <t>038°50'54"</t>
  </si>
  <si>
    <t>ATLOM</t>
  </si>
  <si>
    <t>37SEB3074837584</t>
  </si>
  <si>
    <t>37°23.070'</t>
  </si>
  <si>
    <t>039°20.840'</t>
  </si>
  <si>
    <t>37°23'04"</t>
  </si>
  <si>
    <t>039°20'50"</t>
  </si>
  <si>
    <t>BABLI</t>
  </si>
  <si>
    <t>37SCA1011592468</t>
  </si>
  <si>
    <t>36°57.550'</t>
  </si>
  <si>
    <t>036°52.030'</t>
  </si>
  <si>
    <t>36°57'33"</t>
  </si>
  <si>
    <t>036°52'02"</t>
  </si>
  <si>
    <t>BABNB</t>
  </si>
  <si>
    <t>36SYC3002448027</t>
  </si>
  <si>
    <t>33°50.850'</t>
  </si>
  <si>
    <t>035°29.167'</t>
  </si>
  <si>
    <t>33°50'51"</t>
  </si>
  <si>
    <t>035°29'10"</t>
  </si>
  <si>
    <t>BALMA</t>
  </si>
  <si>
    <t>36SXD8824817656</t>
  </si>
  <si>
    <t>34°29.000'</t>
  </si>
  <si>
    <t>035°03.000'</t>
  </si>
  <si>
    <t>34°28'60"</t>
  </si>
  <si>
    <t>035°03'00"</t>
  </si>
  <si>
    <t>BANNB</t>
  </si>
  <si>
    <t>36SYE6919102344</t>
  </si>
  <si>
    <t>35°13.683'</t>
  </si>
  <si>
    <t>035°57.467'</t>
  </si>
  <si>
    <t>35°13'41"</t>
  </si>
  <si>
    <t>035°57'28"</t>
  </si>
  <si>
    <t>BAPAX</t>
  </si>
  <si>
    <t>36SXE0584251897</t>
  </si>
  <si>
    <t>35°42.320'</t>
  </si>
  <si>
    <t>034°10.200'</t>
  </si>
  <si>
    <t>35°42'19"</t>
  </si>
  <si>
    <t>034°10'12"</t>
  </si>
  <si>
    <t>BASEM</t>
  </si>
  <si>
    <t>37SCT7486714216</t>
  </si>
  <si>
    <t>33°33.617'</t>
  </si>
  <si>
    <t>037°39.117'</t>
  </si>
  <si>
    <t>33°33'37"</t>
  </si>
  <si>
    <t>037°39'07"</t>
  </si>
  <si>
    <t>BETID</t>
  </si>
  <si>
    <t>36SVD9683112737</t>
  </si>
  <si>
    <t>34°27.370'</t>
  </si>
  <si>
    <t>032°57.930'</t>
  </si>
  <si>
    <t>34°27'22"</t>
  </si>
  <si>
    <t>032°57'56"</t>
  </si>
  <si>
    <t>BODNB</t>
  </si>
  <si>
    <t>36SYC2946354210</t>
  </si>
  <si>
    <t>33°54.200'</t>
  </si>
  <si>
    <t>035°28.900'</t>
  </si>
  <si>
    <t>33°54'12"</t>
  </si>
  <si>
    <t>035°28'54"</t>
  </si>
  <si>
    <t>BONEK</t>
  </si>
  <si>
    <t>36SVD9375481325</t>
  </si>
  <si>
    <t>35°04.480'</t>
  </si>
  <si>
    <t>032°55.890'</t>
  </si>
  <si>
    <t>35°04'29"</t>
  </si>
  <si>
    <t>032°55'53"</t>
  </si>
  <si>
    <t>BOSIS</t>
  </si>
  <si>
    <t>36SWD6783431522</t>
  </si>
  <si>
    <t>34°37.400'</t>
  </si>
  <si>
    <t>033°44.400'</t>
  </si>
  <si>
    <t>34°37'24"</t>
  </si>
  <si>
    <t>033°44'24"</t>
  </si>
  <si>
    <t>BRAVO</t>
  </si>
  <si>
    <t>37SBU7863241693</t>
  </si>
  <si>
    <t>34°41.600'</t>
  </si>
  <si>
    <t>036°35.000'</t>
  </si>
  <si>
    <t>34°41'36"</t>
  </si>
  <si>
    <t>036°34'60"</t>
  </si>
  <si>
    <t>BUSRA</t>
  </si>
  <si>
    <t>37SBR7567179880</t>
  </si>
  <si>
    <t>32°20.000'</t>
  </si>
  <si>
    <t>036°37.000'</t>
  </si>
  <si>
    <t>32°19'60"</t>
  </si>
  <si>
    <t>036°37'00"</t>
  </si>
  <si>
    <t>CEDAR</t>
  </si>
  <si>
    <t>37SBT2395598050</t>
  </si>
  <si>
    <t>34°17.220'</t>
  </si>
  <si>
    <t>036°00.072'</t>
  </si>
  <si>
    <t>34°17'13"</t>
  </si>
  <si>
    <t>036°00'04"</t>
  </si>
  <si>
    <t>CUROS</t>
  </si>
  <si>
    <t>36SYF1345895950</t>
  </si>
  <si>
    <t>36°59.129'</t>
  </si>
  <si>
    <t>035°23.904'</t>
  </si>
  <si>
    <t>36°59'078"</t>
  </si>
  <si>
    <t>035°23'54"</t>
  </si>
  <si>
    <t>DAKWE</t>
  </si>
  <si>
    <t>36SYC7046727067</t>
  </si>
  <si>
    <t>33°38.947'</t>
  </si>
  <si>
    <t>035°54.982'</t>
  </si>
  <si>
    <t>33°38'57"</t>
  </si>
  <si>
    <t>035°54'59"</t>
  </si>
  <si>
    <t>DALNB</t>
  </si>
  <si>
    <t>37SBT7717207907</t>
  </si>
  <si>
    <t>33°29.250'</t>
  </si>
  <si>
    <t>036°36.100'</t>
  </si>
  <si>
    <t>33°29'15"</t>
  </si>
  <si>
    <t>036°36'06"</t>
  </si>
  <si>
    <t>DAMNB</t>
  </si>
  <si>
    <t>37SBS6447594583</t>
  </si>
  <si>
    <t>33°21.883'</t>
  </si>
  <si>
    <t>036°28.117'</t>
  </si>
  <si>
    <t>33°21'53"</t>
  </si>
  <si>
    <t>036°28'07"</t>
  </si>
  <si>
    <t>36SYF1780499406</t>
  </si>
  <si>
    <t>37°00.936'</t>
  </si>
  <si>
    <t>035°26.891'</t>
  </si>
  <si>
    <t>37°00'56"</t>
  </si>
  <si>
    <t>035°26'53"</t>
  </si>
  <si>
    <t>DAPUK</t>
  </si>
  <si>
    <t>37SDS6909054901</t>
  </si>
  <si>
    <t>33°01.930'</t>
  </si>
  <si>
    <t>038°40.140'</t>
  </si>
  <si>
    <t>33°01'56"</t>
  </si>
  <si>
    <t>038°40'08"</t>
  </si>
  <si>
    <t>DAROS</t>
  </si>
  <si>
    <t>36SWD1353374346</t>
  </si>
  <si>
    <t>35°00.700'</t>
  </si>
  <si>
    <t>033°08.900'</t>
  </si>
  <si>
    <t>35°00'42"</t>
  </si>
  <si>
    <t>033°08'54"</t>
  </si>
  <si>
    <t>DAXEN</t>
  </si>
  <si>
    <t>37SCS7678723875</t>
  </si>
  <si>
    <t>32°44.750'</t>
  </si>
  <si>
    <t>037°41.090'</t>
  </si>
  <si>
    <t>32°44'45"</t>
  </si>
  <si>
    <t>037°41'05"</t>
  </si>
  <si>
    <t>DEMEB</t>
  </si>
  <si>
    <t>37SEB2045957448</t>
  </si>
  <si>
    <t>37°33.830'</t>
  </si>
  <si>
    <t>039°13.900'</t>
  </si>
  <si>
    <t>37°33'50"</t>
  </si>
  <si>
    <t>039°13'54"</t>
  </si>
  <si>
    <t>DESPO</t>
  </si>
  <si>
    <t>36SXD2692412733</t>
  </si>
  <si>
    <t>34°26.900'</t>
  </si>
  <si>
    <t>034°22.900'</t>
  </si>
  <si>
    <t>34°26'54"</t>
  </si>
  <si>
    <t>034°22'54"</t>
  </si>
  <si>
    <t>DIPOS</t>
  </si>
  <si>
    <t>36SVD8200046076</t>
  </si>
  <si>
    <t>34°45.400'</t>
  </si>
  <si>
    <t>032°48.200'</t>
  </si>
  <si>
    <t>34°45'24"</t>
  </si>
  <si>
    <t>032°48'12"</t>
  </si>
  <si>
    <t>DIVLA</t>
  </si>
  <si>
    <t>36SXA6165273486</t>
  </si>
  <si>
    <t>32°17.190'</t>
  </si>
  <si>
    <t>034°43.000'</t>
  </si>
  <si>
    <t>32°17'11"</t>
  </si>
  <si>
    <t>034°43'00"</t>
  </si>
  <si>
    <t>DKANB</t>
  </si>
  <si>
    <t>36SWD6693271440</t>
  </si>
  <si>
    <t>34°59.000'</t>
  </si>
  <si>
    <t>033°44.000'</t>
  </si>
  <si>
    <t>34°58'60"</t>
  </si>
  <si>
    <t>033°43'60"</t>
  </si>
  <si>
    <t>DOREN</t>
  </si>
  <si>
    <t>36SWE2550776467</t>
  </si>
  <si>
    <t>35°55.933'</t>
  </si>
  <si>
    <t>033°16.967'</t>
  </si>
  <si>
    <t>35°55'56"</t>
  </si>
  <si>
    <t>033°16'58"</t>
  </si>
  <si>
    <t>E.POINT</t>
  </si>
  <si>
    <t>36SWD4901008485</t>
  </si>
  <si>
    <t>34°25.000'</t>
  </si>
  <si>
    <t>033°31.200'</t>
  </si>
  <si>
    <t>34°25'00"</t>
  </si>
  <si>
    <t>033°31'60"</t>
  </si>
  <si>
    <t>EAGLE</t>
  </si>
  <si>
    <t>36SYF0909885206</t>
  </si>
  <si>
    <t>36°53.381'</t>
  </si>
  <si>
    <t>035°20.789'</t>
  </si>
  <si>
    <t>36°53'23"</t>
  </si>
  <si>
    <t>035°20'47"</t>
  </si>
  <si>
    <t>ELGEX</t>
  </si>
  <si>
    <t>37SCB3294117608</t>
  </si>
  <si>
    <t>37°11.400'</t>
  </si>
  <si>
    <t>037°07.070'</t>
  </si>
  <si>
    <t>37°11'24"</t>
  </si>
  <si>
    <t>037°07'04"</t>
  </si>
  <si>
    <t>ELIKA</t>
  </si>
  <si>
    <t>36SXC4604444926</t>
  </si>
  <si>
    <t>33°50.070'</t>
  </si>
  <si>
    <t>034°34.700'</t>
  </si>
  <si>
    <t>33°50'04"</t>
  </si>
  <si>
    <t>034°34'42"</t>
  </si>
  <si>
    <t>EMADA</t>
  </si>
  <si>
    <t>36SWD7356515947</t>
  </si>
  <si>
    <t>34°28.950'</t>
  </si>
  <si>
    <t>033°48.070'</t>
  </si>
  <si>
    <t>34°28'57"</t>
  </si>
  <si>
    <t>033°48'04"</t>
  </si>
  <si>
    <t>EMILI</t>
  </si>
  <si>
    <t>36SWD9557833431</t>
  </si>
  <si>
    <t>34°38.300'</t>
  </si>
  <si>
    <t>034°02.570'</t>
  </si>
  <si>
    <t>34°38'18"</t>
  </si>
  <si>
    <t>034°02'34"</t>
  </si>
  <si>
    <t>EMLET</t>
  </si>
  <si>
    <t>36SYF1852899982</t>
  </si>
  <si>
    <t>37°01.238'</t>
  </si>
  <si>
    <t>035°27.389'</t>
  </si>
  <si>
    <t>37°01'14"</t>
  </si>
  <si>
    <t>035°27'23"</t>
  </si>
  <si>
    <t>ERIMO</t>
  </si>
  <si>
    <t>36SVB9269265147</t>
  </si>
  <si>
    <t>33°07.500'</t>
  </si>
  <si>
    <t>032°55.300'</t>
  </si>
  <si>
    <t>33°07'30"</t>
  </si>
  <si>
    <t>032°55'18"</t>
  </si>
  <si>
    <t>ESERI</t>
  </si>
  <si>
    <t>36SVD4358915772</t>
  </si>
  <si>
    <t>34°28.920'</t>
  </si>
  <si>
    <t>032°23.140'</t>
  </si>
  <si>
    <t>34°28'55"</t>
  </si>
  <si>
    <t>032°23'08"</t>
  </si>
  <si>
    <t>EVKIT</t>
  </si>
  <si>
    <t>36SWF6758914140</t>
  </si>
  <si>
    <t>36°16.190'</t>
  </si>
  <si>
    <t>033°45.150'</t>
  </si>
  <si>
    <t>36°16'11"</t>
  </si>
  <si>
    <t>033°45'09"</t>
  </si>
  <si>
    <t>FALCON</t>
  </si>
  <si>
    <t>36SYG3910205711</t>
  </si>
  <si>
    <t>37°04.033'</t>
  </si>
  <si>
    <t>035°41.362'</t>
  </si>
  <si>
    <t>37°04'02"</t>
  </si>
  <si>
    <t>035°41'21"</t>
  </si>
  <si>
    <t>FIRAS</t>
  </si>
  <si>
    <t>37SDT0011248482</t>
  </si>
  <si>
    <t>33°52.317'</t>
  </si>
  <si>
    <t>037°55.200'</t>
  </si>
  <si>
    <t>33°52'19"</t>
  </si>
  <si>
    <t>037°55'12"</t>
  </si>
  <si>
    <t>FIRAT</t>
  </si>
  <si>
    <t>37SCB8046811127</t>
  </si>
  <si>
    <t>37°08.333'</t>
  </si>
  <si>
    <t>037°39.250'</t>
  </si>
  <si>
    <t>37°08'20"</t>
  </si>
  <si>
    <t>037°39'15"</t>
  </si>
  <si>
    <t>GECEG</t>
  </si>
  <si>
    <t>36°59'08"</t>
  </si>
  <si>
    <t>GITLA</t>
  </si>
  <si>
    <t>36SWA9842075955</t>
  </si>
  <si>
    <t>32°18.967'</t>
  </si>
  <si>
    <t>034°02.733'</t>
  </si>
  <si>
    <t>32°18'58"</t>
  </si>
  <si>
    <t>034°02'44"</t>
  </si>
  <si>
    <t>GODED</t>
  </si>
  <si>
    <t>36SXA4839759884</t>
  </si>
  <si>
    <t>32°09.940'</t>
  </si>
  <si>
    <t>034°34.430'</t>
  </si>
  <si>
    <t>32°09'56"</t>
  </si>
  <si>
    <t>034°34'25"</t>
  </si>
  <si>
    <t>GOMSE</t>
  </si>
  <si>
    <t>36SYF0540189506</t>
  </si>
  <si>
    <t>36°55.754'</t>
  </si>
  <si>
    <t>035°18.371'</t>
  </si>
  <si>
    <t>36°55'45"</t>
  </si>
  <si>
    <t>035°18'22"</t>
  </si>
  <si>
    <t>GURLE</t>
  </si>
  <si>
    <t>36SYG3518813232</t>
  </si>
  <si>
    <t>37°08.155'</t>
  </si>
  <si>
    <t>035°38.864'</t>
  </si>
  <si>
    <t>37°08'09"</t>
  </si>
  <si>
    <t>035°38'52"</t>
  </si>
  <si>
    <t>HABIM</t>
  </si>
  <si>
    <t>36SYG2212502843</t>
  </si>
  <si>
    <t>37°02.733'</t>
  </si>
  <si>
    <t>035°29.864'</t>
  </si>
  <si>
    <t>37°02'44"</t>
  </si>
  <si>
    <t>035°29'52"</t>
  </si>
  <si>
    <t>HALAA</t>
  </si>
  <si>
    <t>37SDS9272951289</t>
  </si>
  <si>
    <t>33°00.000'</t>
  </si>
  <si>
    <t>038°55.330'</t>
  </si>
  <si>
    <t>33°00'00"</t>
  </si>
  <si>
    <t>038°55'20"</t>
  </si>
  <si>
    <t>HAZEM</t>
  </si>
  <si>
    <t>37SBR7699668756</t>
  </si>
  <si>
    <t>32°14.000'</t>
  </si>
  <si>
    <t>036°38.000'</t>
  </si>
  <si>
    <t>32°13'60"</t>
  </si>
  <si>
    <t>036°37'60"</t>
  </si>
  <si>
    <t>IDAKU</t>
  </si>
  <si>
    <t>36SVC7181571659</t>
  </si>
  <si>
    <t>34°05.120'</t>
  </si>
  <si>
    <t>032°41.670'</t>
  </si>
  <si>
    <t>34°05'07"</t>
  </si>
  <si>
    <t>032°41'40"</t>
  </si>
  <si>
    <t>E.PO|NT</t>
  </si>
  <si>
    <t>37SD39272951289</t>
  </si>
  <si>
    <t>INITIAL05</t>
  </si>
  <si>
    <t>36SYF0766491342</t>
  </si>
  <si>
    <t>36°56.717'</t>
  </si>
  <si>
    <t>035°19.925'</t>
  </si>
  <si>
    <t>36°56'43"</t>
  </si>
  <si>
    <t>035°19'55"</t>
  </si>
  <si>
    <t>INITIAL23</t>
  </si>
  <si>
    <t>36SYG2504705165</t>
  </si>
  <si>
    <t>37°03.946'</t>
  </si>
  <si>
    <t>035°31.875'</t>
  </si>
  <si>
    <t>37°03'57"</t>
  </si>
  <si>
    <t>035°31'53"</t>
  </si>
  <si>
    <t>IVETI</t>
  </si>
  <si>
    <t>36SVD7296544453</t>
  </si>
  <si>
    <t>34°44.510'</t>
  </si>
  <si>
    <t>032°42.280'</t>
  </si>
  <si>
    <t>34°44'31"</t>
  </si>
  <si>
    <t>032°42'16"</t>
  </si>
  <si>
    <t>JAKUP</t>
  </si>
  <si>
    <t>36SXF9607382070</t>
  </si>
  <si>
    <t>36°51.854'</t>
  </si>
  <si>
    <t>035°11.977'</t>
  </si>
  <si>
    <t>36°51'51"</t>
  </si>
  <si>
    <t>035°11'59"</t>
  </si>
  <si>
    <t>JAYBY</t>
  </si>
  <si>
    <t>36SYG2604305967</t>
  </si>
  <si>
    <t>37°04.365'</t>
  </si>
  <si>
    <t>035°32.561'</t>
  </si>
  <si>
    <t>37°04'22"</t>
  </si>
  <si>
    <t>035°32'34"</t>
  </si>
  <si>
    <t>36SYC3010643559</t>
  </si>
  <si>
    <t>33°48.433'</t>
  </si>
  <si>
    <t>035°29.150'</t>
  </si>
  <si>
    <t>33°48'26"</t>
  </si>
  <si>
    <t>035°29'09"</t>
  </si>
  <si>
    <t>KAMEL</t>
  </si>
  <si>
    <t>37SBR8663079522</t>
  </si>
  <si>
    <t>32°19.935'</t>
  </si>
  <si>
    <t>036°43.986'</t>
  </si>
  <si>
    <t>32°19'56"</t>
  </si>
  <si>
    <t>036°43'59"</t>
  </si>
  <si>
    <t>KAREM</t>
  </si>
  <si>
    <t>37SDS1184235698</t>
  </si>
  <si>
    <t>32°51.350'</t>
  </si>
  <si>
    <t>038°03.470'</t>
  </si>
  <si>
    <t>32°51'21"</t>
  </si>
  <si>
    <t>038°03'28"</t>
  </si>
  <si>
    <t>KAROL</t>
  </si>
  <si>
    <t>36SVB5166236624</t>
  </si>
  <si>
    <t>32°52.000'</t>
  </si>
  <si>
    <t>032°29.000'</t>
  </si>
  <si>
    <t>32°52'00"</t>
  </si>
  <si>
    <t>032°28'60"</t>
  </si>
  <si>
    <t>KETEK</t>
  </si>
  <si>
    <t>36SVF5351582550</t>
  </si>
  <si>
    <t>36°53.267'</t>
  </si>
  <si>
    <t>032°28.700'</t>
  </si>
  <si>
    <t>36°53'16"</t>
  </si>
  <si>
    <t>032°28'42"</t>
  </si>
  <si>
    <t>KILIS</t>
  </si>
  <si>
    <t>37SCA5713163185</t>
  </si>
  <si>
    <t>36°42.217'</t>
  </si>
  <si>
    <t>037°24.033'</t>
  </si>
  <si>
    <t>36°42'13"</t>
  </si>
  <si>
    <t>037°24'01"</t>
  </si>
  <si>
    <t>KOBER</t>
  </si>
  <si>
    <t>36SXD0140745249</t>
  </si>
  <si>
    <t>34°44.660'</t>
  </si>
  <si>
    <t>034°06.470'</t>
  </si>
  <si>
    <t>34°44'40"</t>
  </si>
  <si>
    <t>034°06'28"</t>
  </si>
  <si>
    <t>KOZAN</t>
  </si>
  <si>
    <t>37SCA3565891379</t>
  </si>
  <si>
    <t>36°57.250'</t>
  </si>
  <si>
    <t>037°09.250'</t>
  </si>
  <si>
    <t>36°57'15"</t>
  </si>
  <si>
    <t>037°09'15"</t>
  </si>
  <si>
    <t>KUKLA</t>
  </si>
  <si>
    <t>36SXC6081392549</t>
  </si>
  <si>
    <t>34°15.700'</t>
  </si>
  <si>
    <t>034°44.800'</t>
  </si>
  <si>
    <t>34°15'42"</t>
  </si>
  <si>
    <t>034°44'48"</t>
  </si>
  <si>
    <t>KUMLO</t>
  </si>
  <si>
    <t>37SDS5007048586</t>
  </si>
  <si>
    <t>32°58.470'</t>
  </si>
  <si>
    <t>038°27.940'</t>
  </si>
  <si>
    <t>32°58'28"</t>
  </si>
  <si>
    <t>038°27'56"</t>
  </si>
  <si>
    <t>LATEB</t>
  </si>
  <si>
    <t>37SBT6004668714</t>
  </si>
  <si>
    <t>34°01.900'</t>
  </si>
  <si>
    <t>036°24.060'</t>
  </si>
  <si>
    <t>34°01'54"</t>
  </si>
  <si>
    <t>036°24'04"</t>
  </si>
  <si>
    <t>LCA</t>
  </si>
  <si>
    <t>36SWD5717159113</t>
  </si>
  <si>
    <t>34°52.367'</t>
  </si>
  <si>
    <t>033°37.533'</t>
  </si>
  <si>
    <t>34°52'22"</t>
  </si>
  <si>
    <t>033°37'32"</t>
  </si>
  <si>
    <t>LCANB</t>
  </si>
  <si>
    <t>36SWD5075453407</t>
  </si>
  <si>
    <t>34°49.300'</t>
  </si>
  <si>
    <t>033°33.300'</t>
  </si>
  <si>
    <t>34°49'18"</t>
  </si>
  <si>
    <t>033°33'18"</t>
  </si>
  <si>
    <t>LCRA.28</t>
  </si>
  <si>
    <t>36SWD5794560147</t>
  </si>
  <si>
    <t>34°52.924'</t>
  </si>
  <si>
    <t>033°38.046'</t>
  </si>
  <si>
    <t>34°52'55"</t>
  </si>
  <si>
    <t>033°38'03"</t>
  </si>
  <si>
    <t>LEBOR</t>
  </si>
  <si>
    <t>37SBT7747294254</t>
  </si>
  <si>
    <t>34°15.939'</t>
  </si>
  <si>
    <t>036°34.983'</t>
  </si>
  <si>
    <t>34°15'56"</t>
  </si>
  <si>
    <t>036°34'59"</t>
  </si>
  <si>
    <t>LEDRA</t>
  </si>
  <si>
    <t>36SWB0466073460</t>
  </si>
  <si>
    <t>33°12.000'</t>
  </si>
  <si>
    <t>033°03.000'</t>
  </si>
  <si>
    <t>33°12'00"</t>
  </si>
  <si>
    <t>033°03'00"</t>
  </si>
  <si>
    <t>LITAN</t>
  </si>
  <si>
    <t>36SXC5154617038</t>
  </si>
  <si>
    <t>33°34.938'</t>
  </si>
  <si>
    <t>034°37.980'</t>
  </si>
  <si>
    <t>33°34'56"</t>
  </si>
  <si>
    <t>034°37'59"</t>
  </si>
  <si>
    <t>LOSOS</t>
  </si>
  <si>
    <t>36SWD3388140946</t>
  </si>
  <si>
    <t>34°42.600'</t>
  </si>
  <si>
    <t>033°22.200'</t>
  </si>
  <si>
    <t>34°42'36"</t>
  </si>
  <si>
    <t>033°22'12"</t>
  </si>
  <si>
    <t>LOTAX</t>
  </si>
  <si>
    <t>37SBT7275363035</t>
  </si>
  <si>
    <t>33°59.000'</t>
  </si>
  <si>
    <t>036°32.400'</t>
  </si>
  <si>
    <t>33°58'60"</t>
  </si>
  <si>
    <t>036°32'24"</t>
  </si>
  <si>
    <t>LTAF.05</t>
  </si>
  <si>
    <t>36SYF0187694478</t>
  </si>
  <si>
    <t>36°58.487'</t>
  </si>
  <si>
    <t>035°16.078'</t>
  </si>
  <si>
    <t>36°58'29"</t>
  </si>
  <si>
    <t>035°16'05"</t>
  </si>
  <si>
    <t>LTAG.05</t>
  </si>
  <si>
    <t>36SYF1467596899</t>
  </si>
  <si>
    <t>36°59.625'</t>
  </si>
  <si>
    <t>035°24.740'</t>
  </si>
  <si>
    <t>36°59'38"</t>
  </si>
  <si>
    <t>035°24'44"</t>
  </si>
  <si>
    <t>LTAG.23</t>
  </si>
  <si>
    <t>36SYF1705998800</t>
  </si>
  <si>
    <t>37°00.620'</t>
  </si>
  <si>
    <t>035°26.379'</t>
  </si>
  <si>
    <t>37°00'37"</t>
  </si>
  <si>
    <t>035°26'23"</t>
  </si>
  <si>
    <t>LTCN</t>
  </si>
  <si>
    <t>37SCB1926956614</t>
  </si>
  <si>
    <t>37°32.330'</t>
  </si>
  <si>
    <t>036°57.261'</t>
  </si>
  <si>
    <t>37°32'19"</t>
  </si>
  <si>
    <t>036°57'16"</t>
  </si>
  <si>
    <t>36SYE6694330286</t>
  </si>
  <si>
    <t>35°28.817'</t>
  </si>
  <si>
    <t>035°56.533'</t>
  </si>
  <si>
    <t>35°28'49"</t>
  </si>
  <si>
    <t>035°56'32"</t>
  </si>
  <si>
    <t>LUBAM</t>
  </si>
  <si>
    <t>37SBV7673149781</t>
  </si>
  <si>
    <t>35°40.000'</t>
  </si>
  <si>
    <t>036°32.000'</t>
  </si>
  <si>
    <t>35°40'00"</t>
  </si>
  <si>
    <t>036°31'60"</t>
  </si>
  <si>
    <t>LUBES</t>
  </si>
  <si>
    <t>36SVD7655564201</t>
  </si>
  <si>
    <t>34°55.200'</t>
  </si>
  <si>
    <t>032°44.600'</t>
  </si>
  <si>
    <t>34°55'12"</t>
  </si>
  <si>
    <t>032°44'36"</t>
  </si>
  <si>
    <t>LUTAM</t>
  </si>
  <si>
    <t>37SDB5774431033</t>
  </si>
  <si>
    <t>37°19.500'</t>
  </si>
  <si>
    <t>038°31.383'</t>
  </si>
  <si>
    <t>37°19'30"</t>
  </si>
  <si>
    <t>038°31'23"</t>
  </si>
  <si>
    <t>MAJED</t>
  </si>
  <si>
    <t>37SET0154803337</t>
  </si>
  <si>
    <t>33°28.170'</t>
  </si>
  <si>
    <t>039°01.000'</t>
  </si>
  <si>
    <t>33°28'10"</t>
  </si>
  <si>
    <t>039°01'00"</t>
  </si>
  <si>
    <t>MALLA</t>
  </si>
  <si>
    <t>37SBT7079548951</t>
  </si>
  <si>
    <t>33°51.360'</t>
  </si>
  <si>
    <t>036°31.350'</t>
  </si>
  <si>
    <t>33°51'22"</t>
  </si>
  <si>
    <t>036°31'21"</t>
  </si>
  <si>
    <t>MANAZ</t>
  </si>
  <si>
    <t>36SXF2532785683</t>
  </si>
  <si>
    <t>36°54.530'</t>
  </si>
  <si>
    <t>034°24.410'</t>
  </si>
  <si>
    <t>36°54'32"</t>
  </si>
  <si>
    <t>034°24'25"</t>
  </si>
  <si>
    <t>MERAM</t>
  </si>
  <si>
    <t>36SWE2584988022</t>
  </si>
  <si>
    <t>36°02.183'</t>
  </si>
  <si>
    <t>033°17.217'</t>
  </si>
  <si>
    <t>36°02'11"</t>
  </si>
  <si>
    <t>033°17'13"</t>
  </si>
  <si>
    <t>MERNB</t>
  </si>
  <si>
    <t>37SCA4781104469</t>
  </si>
  <si>
    <t>36°10.383'</t>
  </si>
  <si>
    <t>037°18.467'</t>
  </si>
  <si>
    <t>36°10'23"</t>
  </si>
  <si>
    <t>037°18'28"</t>
  </si>
  <si>
    <t>MERVA</t>
  </si>
  <si>
    <t>36SXB4460928261</t>
  </si>
  <si>
    <t>32°46.967'</t>
  </si>
  <si>
    <t>034°32.650'</t>
  </si>
  <si>
    <t>32°46'58"</t>
  </si>
  <si>
    <t>034°32'39"</t>
  </si>
  <si>
    <t>MESIL</t>
  </si>
  <si>
    <t>36SXA7939454272</t>
  </si>
  <si>
    <t>32°06.633'</t>
  </si>
  <si>
    <t>034°54.083'</t>
  </si>
  <si>
    <t>32°06'38"</t>
  </si>
  <si>
    <t>034°54'05"</t>
  </si>
  <si>
    <t>MEZNB</t>
  </si>
  <si>
    <t>37SBT4231608591</t>
  </si>
  <si>
    <t>33°29.150'</t>
  </si>
  <si>
    <t>036°13.600'</t>
  </si>
  <si>
    <t>33°29'09"</t>
  </si>
  <si>
    <t>036°13'36"</t>
  </si>
  <si>
    <t>MILBA</t>
  </si>
  <si>
    <t>37SBA7556792448</t>
  </si>
  <si>
    <t>36°57.083'</t>
  </si>
  <si>
    <t>036°28.767'</t>
  </si>
  <si>
    <t>36°57'05"</t>
  </si>
  <si>
    <t>036°28'46"</t>
  </si>
  <si>
    <t>MODAD</t>
  </si>
  <si>
    <t>37SDS7126806357</t>
  </si>
  <si>
    <t>32°35.660'</t>
  </si>
  <si>
    <t>038°41.630'</t>
  </si>
  <si>
    <t>32°35'40"</t>
  </si>
  <si>
    <t>038°41'38"</t>
  </si>
  <si>
    <t>MURAK</t>
  </si>
  <si>
    <t>37SBU8965474878</t>
  </si>
  <si>
    <t>34°59.680'</t>
  </si>
  <si>
    <t>036°41.715'</t>
  </si>
  <si>
    <t>34°59'41"</t>
  </si>
  <si>
    <t>036°41'43"</t>
  </si>
  <si>
    <t>NADEK</t>
  </si>
  <si>
    <t>37SCR3478792822</t>
  </si>
  <si>
    <t>32°27.620'</t>
  </si>
  <si>
    <t>037°14.530'</t>
  </si>
  <si>
    <t>32°27'37"</t>
  </si>
  <si>
    <t>037°14'32"</t>
  </si>
  <si>
    <t>NAMBO</t>
  </si>
  <si>
    <t>37SDS6828885743</t>
  </si>
  <si>
    <t>33°18.620'</t>
  </si>
  <si>
    <t>038°39.560'</t>
  </si>
  <si>
    <t>33°18'37"</t>
  </si>
  <si>
    <t>038°39'34"</t>
  </si>
  <si>
    <t>NEKES</t>
  </si>
  <si>
    <t>36SWF2561101023</t>
  </si>
  <si>
    <t>36°09.217'</t>
  </si>
  <si>
    <t>033°17.083'</t>
  </si>
  <si>
    <t>36°09'13"</t>
  </si>
  <si>
    <t>033°17'05"</t>
  </si>
  <si>
    <t>NIKAS</t>
  </si>
  <si>
    <t>36SYD4734797864</t>
  </si>
  <si>
    <t>35°11.600'</t>
  </si>
  <si>
    <t>035°43.000'</t>
  </si>
  <si>
    <t>35°11'36"</t>
  </si>
  <si>
    <t>035°43'00</t>
  </si>
  <si>
    <t>NISAP</t>
  </si>
  <si>
    <t>37SBA8957274171</t>
  </si>
  <si>
    <t>36°47.400'</t>
  </si>
  <si>
    <t>036°38.500'</t>
  </si>
  <si>
    <t>36°47'24"</t>
  </si>
  <si>
    <t>036°38'30"</t>
  </si>
  <si>
    <t>NIZIP</t>
  </si>
  <si>
    <t>37SCA9023893888</t>
  </si>
  <si>
    <t>36°59.083'</t>
  </si>
  <si>
    <t>037°46.000'</t>
  </si>
  <si>
    <t>36°59'05"</t>
  </si>
  <si>
    <t>037°46'00"</t>
  </si>
  <si>
    <t>NORDI</t>
  </si>
  <si>
    <t>36SWD0808050498</t>
  </si>
  <si>
    <t>34°47.800'</t>
  </si>
  <si>
    <t>033°05.300'</t>
  </si>
  <si>
    <t>34°47'48"</t>
  </si>
  <si>
    <t>033°05'18"</t>
  </si>
  <si>
    <t>NORUE</t>
  </si>
  <si>
    <t>36SYF0183174816</t>
  </si>
  <si>
    <t>36°47.861'</t>
  </si>
  <si>
    <t>035°15.734'</t>
  </si>
  <si>
    <t>36°47'52"</t>
  </si>
  <si>
    <t>035°15'44"</t>
  </si>
  <si>
    <t>OGBON</t>
  </si>
  <si>
    <t>36SYG1853027159</t>
  </si>
  <si>
    <t>37°15.923'</t>
  </si>
  <si>
    <t>035°27.866'</t>
  </si>
  <si>
    <t>37°15'55"</t>
  </si>
  <si>
    <t>035°27'52"</t>
  </si>
  <si>
    <t>ORNAL</t>
  </si>
  <si>
    <t>37SCS9340729984</t>
  </si>
  <si>
    <t>32°48.160'</t>
  </si>
  <si>
    <t>037°51.690'</t>
  </si>
  <si>
    <t>32°48'10"</t>
  </si>
  <si>
    <t>037°51'41"</t>
  </si>
  <si>
    <t>OSKOV</t>
  </si>
  <si>
    <t>37SDB2498803155</t>
  </si>
  <si>
    <t>37°04.300'</t>
  </si>
  <si>
    <t>038°09.370'</t>
  </si>
  <si>
    <t>37°04'18"</t>
  </si>
  <si>
    <t>038°09'22"</t>
  </si>
  <si>
    <t>OSLUP</t>
  </si>
  <si>
    <t>36SYF1706871653</t>
  </si>
  <si>
    <t>36°45.950'</t>
  </si>
  <si>
    <t>035°25.919'</t>
  </si>
  <si>
    <t>36°45'57"</t>
  </si>
  <si>
    <t>035°25'55"</t>
  </si>
  <si>
    <t>OTESA</t>
  </si>
  <si>
    <t>36SWD3969865200</t>
  </si>
  <si>
    <t>34°55.710'</t>
  </si>
  <si>
    <t>033°26.080'</t>
  </si>
  <si>
    <t>34°55'43"</t>
  </si>
  <si>
    <t>033°26'05"</t>
  </si>
  <si>
    <t>OZBEY</t>
  </si>
  <si>
    <t>37SEB0886921717</t>
  </si>
  <si>
    <t>37°14.517'</t>
  </si>
  <si>
    <t>039°06.000'</t>
  </si>
  <si>
    <t>37°14'31"</t>
  </si>
  <si>
    <t>039°06'00"</t>
  </si>
  <si>
    <t>PAPOX</t>
  </si>
  <si>
    <t>36SUD9929937975</t>
  </si>
  <si>
    <t>34°40.730'</t>
  </si>
  <si>
    <t>031°54.046'</t>
  </si>
  <si>
    <t>34°40'44"</t>
  </si>
  <si>
    <t>031°54'03"</t>
  </si>
  <si>
    <t>PEPIR</t>
  </si>
  <si>
    <t>36SXA6524383359</t>
  </si>
  <si>
    <t>32°22.500'</t>
  </si>
  <si>
    <t>034°45.390'</t>
  </si>
  <si>
    <t>32°22'30"</t>
  </si>
  <si>
    <t>034°45'23"</t>
  </si>
  <si>
    <t>PHA</t>
  </si>
  <si>
    <t>36SVD5472341180</t>
  </si>
  <si>
    <t>34°42.700'</t>
  </si>
  <si>
    <t>032°30.333'</t>
  </si>
  <si>
    <t>34°42'42"</t>
  </si>
  <si>
    <t>032°30'20"</t>
  </si>
  <si>
    <t>PIDET</t>
  </si>
  <si>
    <t>36SXB6701801077</t>
  </si>
  <si>
    <t>32°32.070'</t>
  </si>
  <si>
    <t>034°46.710'</t>
  </si>
  <si>
    <t>32°32'04"</t>
  </si>
  <si>
    <t>034°46'43"</t>
  </si>
  <si>
    <t>RAYNB</t>
  </si>
  <si>
    <t>36SYC7592753227</t>
  </si>
  <si>
    <t>33°53.000'</t>
  </si>
  <si>
    <t>035°59.000'</t>
  </si>
  <si>
    <t>33°52'60"</t>
  </si>
  <si>
    <t>035°58'60"</t>
  </si>
  <si>
    <t>363YF0766491342</t>
  </si>
  <si>
    <t>368YG2504705165</t>
  </si>
  <si>
    <t>363VD7296544453</t>
  </si>
  <si>
    <t>368VB5166236624</t>
  </si>
  <si>
    <t>37SD85007048586</t>
  </si>
  <si>
    <t>368WD5075453407</t>
  </si>
  <si>
    <t>368YF0187694478</t>
  </si>
  <si>
    <t>363YF1705998800</t>
  </si>
  <si>
    <t>363YE6694330286</t>
  </si>
  <si>
    <t>363VD7655564201</t>
  </si>
  <si>
    <t>363XF2532785683</t>
  </si>
  <si>
    <t>368WE2584988022</t>
  </si>
  <si>
    <t>368XA7939454272</t>
  </si>
  <si>
    <t>368WF2561101023</t>
  </si>
  <si>
    <t>363YD4734797864</t>
  </si>
  <si>
    <t>368WD0808050498</t>
  </si>
  <si>
    <t>363YF0183174816</t>
  </si>
  <si>
    <t>368YG1853027159</t>
  </si>
  <si>
    <t>373C39340729984</t>
  </si>
  <si>
    <t>363YF1706871653</t>
  </si>
  <si>
    <t>368WD3969865200</t>
  </si>
  <si>
    <t>363XA6524383359</t>
  </si>
  <si>
    <t>363XB6701801077</t>
  </si>
  <si>
    <t>RDIMA</t>
  </si>
  <si>
    <t>37SBS6963157686</t>
  </si>
  <si>
    <t>33°02.000'</t>
  </si>
  <si>
    <t>33°01'60"</t>
  </si>
  <si>
    <t>REXAL</t>
  </si>
  <si>
    <t>36SWD8194542727</t>
  </si>
  <si>
    <t>34°43.400'</t>
  </si>
  <si>
    <t>033°53.700'</t>
  </si>
  <si>
    <t>34°43'24"</t>
  </si>
  <si>
    <t>033°53'42"</t>
  </si>
  <si>
    <t>RIMON</t>
  </si>
  <si>
    <t>36SXA3732767077</t>
  </si>
  <si>
    <t>32°13.917'</t>
  </si>
  <si>
    <t>034°27.450'</t>
  </si>
  <si>
    <t>32°13'55"</t>
  </si>
  <si>
    <t>034°27'27"</t>
  </si>
  <si>
    <t>RUBIK</t>
  </si>
  <si>
    <t>36SWD0746062326</t>
  </si>
  <si>
    <t>34°54.200'</t>
  </si>
  <si>
    <t>033°04.900'</t>
  </si>
  <si>
    <t>34°54'12"</t>
  </si>
  <si>
    <t>033°04'54"</t>
  </si>
  <si>
    <t>RUDER</t>
  </si>
  <si>
    <t>36SXD0271868445</t>
  </si>
  <si>
    <t>34°57.200'</t>
  </si>
  <si>
    <t>034°07.500'</t>
  </si>
  <si>
    <t>34°57'12"</t>
  </si>
  <si>
    <t>034°07'30"</t>
  </si>
  <si>
    <t>SALIM</t>
  </si>
  <si>
    <t>37SBV5609431355</t>
  </si>
  <si>
    <t>35°29.750'</t>
  </si>
  <si>
    <t>036°18.667'</t>
  </si>
  <si>
    <t>35°29'45"</t>
  </si>
  <si>
    <t>036°18'40"</t>
  </si>
  <si>
    <t>SERMA</t>
  </si>
  <si>
    <t>36SWA1343781088</t>
  </si>
  <si>
    <t>32°22.000'</t>
  </si>
  <si>
    <t>033°08.570'</t>
  </si>
  <si>
    <t>32°22'00"</t>
  </si>
  <si>
    <t>033°08'34"</t>
  </si>
  <si>
    <t>SOBOS</t>
  </si>
  <si>
    <t>36SWD8631265133</t>
  </si>
  <si>
    <t>34°55.500'</t>
  </si>
  <si>
    <t>033°56.700'</t>
  </si>
  <si>
    <t>34°55'30"</t>
  </si>
  <si>
    <t>033°56'42"</t>
  </si>
  <si>
    <t>SOLAB</t>
  </si>
  <si>
    <t>36SWD2936668839</t>
  </si>
  <si>
    <t>34°57.700'</t>
  </si>
  <si>
    <t>033°19.300'</t>
  </si>
  <si>
    <t>34°57'42"</t>
  </si>
  <si>
    <t>033°19'18"</t>
  </si>
  <si>
    <t>SOLIN</t>
  </si>
  <si>
    <t>36SXA0912194728</t>
  </si>
  <si>
    <t>32°29.067'</t>
  </si>
  <si>
    <t>034°09.683'</t>
  </si>
  <si>
    <t>32°29'04"</t>
  </si>
  <si>
    <t>034°09'41"</t>
  </si>
  <si>
    <t>SUGAT</t>
  </si>
  <si>
    <t>37SCB8897501240</t>
  </si>
  <si>
    <t>37°03.050'</t>
  </si>
  <si>
    <t>037°45.083'</t>
  </si>
  <si>
    <t>37°03'03"</t>
  </si>
  <si>
    <t>037°45'05"</t>
  </si>
  <si>
    <t>SULAF</t>
  </si>
  <si>
    <t>37SDT2325102035</t>
  </si>
  <si>
    <t>33°27.300'</t>
  </si>
  <si>
    <t>038°10.450'</t>
  </si>
  <si>
    <t>33°27'18"</t>
  </si>
  <si>
    <t>038°10'27"</t>
  </si>
  <si>
    <t>SURUC</t>
  </si>
  <si>
    <t>37SDB5910401997</t>
  </si>
  <si>
    <t>37°03.800'</t>
  </si>
  <si>
    <t>038°32.400'</t>
  </si>
  <si>
    <t>37°03'48"</t>
  </si>
  <si>
    <t>038°32'24"</t>
  </si>
  <si>
    <t>SWIDA</t>
  </si>
  <si>
    <t>37SBS7193522495</t>
  </si>
  <si>
    <t>32°43.000'</t>
  </si>
  <si>
    <t>036°34.000'</t>
  </si>
  <si>
    <t>32°43'00"</t>
  </si>
  <si>
    <t>036°34'00"</t>
  </si>
  <si>
    <t>TARSU</t>
  </si>
  <si>
    <t>36SXF3582554015</t>
  </si>
  <si>
    <t>36°37.320'</t>
  </si>
  <si>
    <t>034°31.140'</t>
  </si>
  <si>
    <t>36°37'19"</t>
  </si>
  <si>
    <t>034°31'08"</t>
  </si>
  <si>
    <t>36SYG3193316543</t>
  </si>
  <si>
    <t>37°09.993'</t>
  </si>
  <si>
    <t>035°36.729'</t>
  </si>
  <si>
    <t>37°09'60"</t>
  </si>
  <si>
    <t>035°36'44"</t>
  </si>
  <si>
    <t>TIROS</t>
  </si>
  <si>
    <t>36SXB2258385319</t>
  </si>
  <si>
    <t>33°18.000'</t>
  </si>
  <si>
    <t>034°19.000'</t>
  </si>
  <si>
    <t>33°18'00"</t>
  </si>
  <si>
    <t>034°19'00"</t>
  </si>
  <si>
    <t>TOBAL</t>
  </si>
  <si>
    <t>36SVC1912772666</t>
  </si>
  <si>
    <t>34°05.500'</t>
  </si>
  <si>
    <t>032°07.400'</t>
  </si>
  <si>
    <t>34°05'30"</t>
  </si>
  <si>
    <t>032°07'24"</t>
  </si>
  <si>
    <t>TOSIE</t>
  </si>
  <si>
    <t>36SYG3953516708</t>
  </si>
  <si>
    <t>37°09.967'</t>
  </si>
  <si>
    <t>035°41.864'</t>
  </si>
  <si>
    <t>37°09'58"</t>
  </si>
  <si>
    <t>035°41'52"</t>
  </si>
  <si>
    <t>TUNLA</t>
  </si>
  <si>
    <t>37SBV3269275059</t>
  </si>
  <si>
    <t>35°53.000'</t>
  </si>
  <si>
    <t>036°02.333'</t>
  </si>
  <si>
    <t>35°52'60"</t>
  </si>
  <si>
    <t>036°02'20"</t>
  </si>
  <si>
    <t>TUSYR</t>
  </si>
  <si>
    <t>37SCA5546657141</t>
  </si>
  <si>
    <t>36°38.933'</t>
  </si>
  <si>
    <t>037°22.983'</t>
  </si>
  <si>
    <t>36°38'56"</t>
  </si>
  <si>
    <t>037°22'59"</t>
  </si>
  <si>
    <t>VADUS</t>
  </si>
  <si>
    <t>36SVE1452306995</t>
  </si>
  <si>
    <t>35°18.150'</t>
  </si>
  <si>
    <t>032°03.590'</t>
  </si>
  <si>
    <t>35°18'09"</t>
  </si>
  <si>
    <t>032°03'35"</t>
  </si>
  <si>
    <t>VELOX</t>
  </si>
  <si>
    <t>36SXC0026042356</t>
  </si>
  <si>
    <t>33°49.000'</t>
  </si>
  <si>
    <t>034°05.000'</t>
  </si>
  <si>
    <t>33°49'00"</t>
  </si>
  <si>
    <t>034°04'60"</t>
  </si>
  <si>
    <t>VESAR</t>
  </si>
  <si>
    <t>36SWE9167875059</t>
  </si>
  <si>
    <t>35°54.933'</t>
  </si>
  <si>
    <t>034°00.967'</t>
  </si>
  <si>
    <t>35°54'56"</t>
  </si>
  <si>
    <t>034°00'58"</t>
  </si>
  <si>
    <t>W.POINT</t>
  </si>
  <si>
    <t>36SVD0430132158</t>
  </si>
  <si>
    <t>34°37.611'</t>
  </si>
  <si>
    <t>031°57.360'</t>
  </si>
  <si>
    <t>34°37'37"</t>
  </si>
  <si>
    <t>031°57'22"</t>
  </si>
  <si>
    <t>WUNSO</t>
  </si>
  <si>
    <t>36SYG2024201342</t>
  </si>
  <si>
    <t>37°01.949'</t>
  </si>
  <si>
    <t>035°28.569'</t>
  </si>
  <si>
    <t>37°01'57"</t>
  </si>
  <si>
    <t>035°28'34"</t>
  </si>
  <si>
    <t>ZOPIL</t>
  </si>
  <si>
    <t>36SYG3376623957</t>
  </si>
  <si>
    <t>37°13.971'</t>
  </si>
  <si>
    <t>035°38.106'</t>
  </si>
  <si>
    <t>37°13'58"</t>
  </si>
  <si>
    <t>035°38'06"</t>
  </si>
  <si>
    <t>368XA3732767077</t>
  </si>
  <si>
    <t>368WA1343781088</t>
  </si>
  <si>
    <t>368WD2936668839</t>
  </si>
  <si>
    <t>37SDBS910401997</t>
  </si>
  <si>
    <t>368XF3582554015</t>
  </si>
  <si>
    <t>368XB2258385319</t>
  </si>
  <si>
    <t>368YG3953516708</t>
  </si>
  <si>
    <t>368YG3376623957</t>
  </si>
  <si>
    <t>FlRAS</t>
  </si>
  <si>
    <t>TlROS</t>
  </si>
  <si>
    <t>105Y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</si>
</sst>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  <numFmt numFmtId="168" formatCode="0.000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25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300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25" fillId="0" borderId="1" xfId="3"/>
    <xf numFmtId="0" fontId="8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9" fillId="0" borderId="16" xfId="2" applyFont="1" applyBorder="1" applyAlignment="1">
      <alignment horizontal="center" vertical="center"/>
    </xf>
    <xf numFmtId="0" fontId="1" fillId="3" borderId="18" xfId="2" applyFill="1" applyBorder="1" applyProtection="1">
      <protection locked="0"/>
    </xf>
    <xf numFmtId="0" fontId="1" fillId="0" borderId="14" xfId="2" applyBorder="1"/>
    <xf numFmtId="0" fontId="9" fillId="7" borderId="1" xfId="2" applyFont="1" applyFill="1"/>
    <xf numFmtId="0" fontId="1" fillId="7" borderId="1" xfId="2" applyFill="1"/>
    <xf numFmtId="9" fontId="0" fillId="0" borderId="1" xfId="4" applyFont="1"/>
    <xf numFmtId="0" fontId="9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9" fillId="0" borderId="1" xfId="2" applyFont="1" applyBorder="1" applyAlignment="1">
      <alignment wrapText="1"/>
    </xf>
    <xf numFmtId="0" fontId="25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28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2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3" fillId="0" borderId="17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1" fillId="3" borderId="18" xfId="2" applyNumberFormat="1" applyFill="1" applyBorder="1" applyProtection="1">
      <protection locked="0"/>
    </xf>
    <xf numFmtId="0" fontId="13" fillId="6" borderId="17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29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165" fontId="15" fillId="7" borderId="2" xfId="0" applyNumberFormat="1" applyFont="1" applyFill="1" applyBorder="1" applyAlignment="1" applyProtection="1">
      <alignment horizontal="center"/>
    </xf>
    <xf numFmtId="0" fontId="15" fillId="7" borderId="2" xfId="0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165" fontId="15" fillId="0" borderId="1" xfId="0" applyNumberFormat="1" applyFont="1" applyFill="1" applyBorder="1" applyAlignment="1" applyProtection="1">
      <alignment horizontal="center"/>
    </xf>
    <xf numFmtId="0" fontId="15" fillId="0" borderId="0" xfId="0" quotePrefix="1" applyFont="1" applyAlignment="1" applyProtection="1">
      <alignment horizontal="right"/>
      <protection locked="0"/>
    </xf>
    <xf numFmtId="165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5" fillId="7" borderId="2" xfId="0" applyNumberFormat="1" applyFont="1" applyFill="1" applyBorder="1" applyAlignment="1" applyProtection="1">
      <alignment horizontal="center"/>
    </xf>
    <xf numFmtId="167" fontId="18" fillId="7" borderId="2" xfId="0" applyNumberFormat="1" applyFont="1" applyFill="1" applyBorder="1" applyAlignment="1" applyProtection="1">
      <alignment horizontal="center"/>
    </xf>
    <xf numFmtId="167" fontId="19" fillId="7" borderId="2" xfId="0" applyNumberFormat="1" applyFont="1" applyFill="1" applyBorder="1" applyAlignment="1" applyProtection="1">
      <alignment horizontal="center"/>
    </xf>
    <xf numFmtId="167" fontId="20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5" fillId="0" borderId="2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167" fontId="15" fillId="7" borderId="2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protection locked="0"/>
    </xf>
    <xf numFmtId="0" fontId="15" fillId="0" borderId="2" xfId="0" applyNumberFormat="1" applyFont="1" applyFill="1" applyBorder="1" applyAlignment="1" applyProtection="1">
      <alignment horizontal="center"/>
    </xf>
    <xf numFmtId="0" fontId="20" fillId="0" borderId="2" xfId="0" applyNumberFormat="1" applyFont="1" applyFill="1" applyBorder="1" applyAlignment="1" applyProtection="1">
      <alignment horizontal="center"/>
    </xf>
    <xf numFmtId="0" fontId="15" fillId="2" borderId="2" xfId="0" applyNumberFormat="1" applyFont="1" applyFill="1" applyBorder="1" applyAlignment="1" applyProtection="1">
      <alignment horizontal="center"/>
    </xf>
    <xf numFmtId="0" fontId="19" fillId="2" borderId="2" xfId="0" applyNumberFormat="1" applyFont="1" applyFill="1" applyBorder="1" applyAlignment="1" applyProtection="1">
      <alignment horizontal="center"/>
    </xf>
    <xf numFmtId="0" fontId="20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6" borderId="0" xfId="0" applyFont="1" applyFill="1" applyAlignment="1"/>
    <xf numFmtId="0" fontId="24" fillId="2" borderId="42" xfId="0" applyFont="1" applyFill="1" applyBorder="1" applyAlignment="1" applyProtection="1">
      <alignment horizontal="center" vertical="center"/>
      <protection locked="0"/>
    </xf>
    <xf numFmtId="0" fontId="24" fillId="0" borderId="40" xfId="0" applyFont="1" applyFill="1" applyBorder="1" applyAlignment="1" applyProtection="1">
      <alignment horizontal="center" vertical="center"/>
      <protection locked="0"/>
    </xf>
    <xf numFmtId="166" fontId="16" fillId="2" borderId="42" xfId="0" applyNumberFormat="1" applyFont="1" applyFill="1" applyBorder="1" applyAlignment="1" applyProtection="1">
      <alignment horizontal="center" vertical="center"/>
      <protection locked="0"/>
    </xf>
    <xf numFmtId="166" fontId="16" fillId="0" borderId="40" xfId="0" applyNumberFormat="1" applyFont="1" applyFill="1" applyBorder="1" applyAlignment="1" applyProtection="1">
      <alignment horizontal="center" vertical="center"/>
      <protection locked="0"/>
    </xf>
    <xf numFmtId="166" fontId="16" fillId="2" borderId="40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23" fillId="0" borderId="0" xfId="0" applyFont="1" applyAlignment="1"/>
    <xf numFmtId="49" fontId="15" fillId="3" borderId="61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2" borderId="40" xfId="0" applyFont="1" applyFill="1" applyBorder="1" applyAlignment="1" applyProtection="1">
      <alignment horizontal="center" vertical="center"/>
      <protection locked="0"/>
    </xf>
    <xf numFmtId="0" fontId="24" fillId="0" borderId="39" xfId="0" applyFont="1" applyFill="1" applyBorder="1" applyAlignment="1" applyProtection="1">
      <alignment horizontal="center" vertical="center"/>
      <protection locked="0"/>
    </xf>
    <xf numFmtId="0" fontId="24" fillId="2" borderId="40" xfId="0" applyFont="1" applyFill="1" applyBorder="1" applyAlignment="1" applyProtection="1">
      <alignment horizontal="center" vertical="center"/>
      <protection locked="0"/>
    </xf>
    <xf numFmtId="0" fontId="24" fillId="0" borderId="68" xfId="0" applyFont="1" applyFill="1" applyBorder="1" applyAlignment="1" applyProtection="1">
      <alignment horizontal="center" vertical="center"/>
      <protection locked="0"/>
    </xf>
    <xf numFmtId="0" fontId="24" fillId="0" borderId="40" xfId="0" applyFont="1" applyFill="1" applyBorder="1" applyAlignment="1" applyProtection="1">
      <alignment horizontal="center" vertical="center"/>
      <protection locked="0"/>
    </xf>
    <xf numFmtId="0" fontId="24" fillId="2" borderId="4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protection locked="0"/>
    </xf>
    <xf numFmtId="0" fontId="24" fillId="0" borderId="1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vertical="center"/>
      <protection locked="0"/>
    </xf>
    <xf numFmtId="0" fontId="24" fillId="0" borderId="1" xfId="0" applyFont="1" applyFill="1" applyBorder="1" applyAlignment="1" applyProtection="1"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9" borderId="2" xfId="0" applyNumberFormat="1" applyFont="1" applyFill="1" applyBorder="1" applyAlignment="1" applyProtection="1">
      <alignment horizontal="left" vertical="center"/>
      <protection locked="0"/>
    </xf>
    <xf numFmtId="168" fontId="24" fillId="0" borderId="3" xfId="0" applyNumberFormat="1" applyFont="1" applyBorder="1" applyAlignment="1" applyProtection="1">
      <alignment horizontal="center" vertical="center"/>
      <protection locked="0"/>
    </xf>
    <xf numFmtId="168" fontId="24" fillId="0" borderId="4" xfId="0" applyNumberFormat="1" applyFont="1" applyBorder="1" applyAlignment="1" applyProtection="1">
      <alignment horizontal="center" vertical="center"/>
      <protection locked="0"/>
    </xf>
    <xf numFmtId="168" fontId="24" fillId="0" borderId="9" xfId="0" applyNumberFormat="1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top" wrapText="1"/>
      <protection locked="0"/>
    </xf>
    <xf numFmtId="0" fontId="16" fillId="0" borderId="2" xfId="0" applyFont="1" applyBorder="1" applyAlignment="1" applyProtection="1">
      <alignment horizontal="left" vertical="top"/>
      <protection locked="0"/>
    </xf>
    <xf numFmtId="0" fontId="16" fillId="0" borderId="56" xfId="0" applyFont="1" applyBorder="1" applyAlignment="1" applyProtection="1">
      <alignment horizontal="left" vertical="top"/>
      <protection locked="0"/>
    </xf>
    <xf numFmtId="49" fontId="15" fillId="0" borderId="32" xfId="0" applyNumberFormat="1" applyFont="1" applyBorder="1" applyAlignment="1" applyProtection="1">
      <alignment horizontal="center" vertical="center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24" fillId="9" borderId="56" xfId="0" applyNumberFormat="1" applyFont="1" applyFill="1" applyBorder="1" applyAlignment="1" applyProtection="1">
      <alignment horizontal="left" vertical="center"/>
      <protection locked="0"/>
    </xf>
    <xf numFmtId="168" fontId="24" fillId="0" borderId="69" xfId="0" applyNumberFormat="1" applyFont="1" applyBorder="1" applyAlignment="1" applyProtection="1">
      <alignment horizontal="center" vertical="center"/>
      <protection locked="0"/>
    </xf>
    <xf numFmtId="168" fontId="24" fillId="0" borderId="71" xfId="0" applyNumberFormat="1" applyFont="1" applyBorder="1" applyAlignment="1" applyProtection="1">
      <alignment horizontal="center" vertical="center"/>
      <protection locked="0"/>
    </xf>
    <xf numFmtId="168" fontId="24" fillId="0" borderId="70" xfId="0" applyNumberFormat="1" applyFont="1" applyBorder="1" applyAlignment="1" applyProtection="1">
      <alignment horizontal="center" vertical="center"/>
      <protection locked="0"/>
    </xf>
    <xf numFmtId="49" fontId="15" fillId="2" borderId="62" xfId="0" applyNumberFormat="1" applyFont="1" applyFill="1" applyBorder="1" applyAlignment="1" applyProtection="1">
      <alignment horizontal="center" vertical="center"/>
      <protection locked="0"/>
    </xf>
    <xf numFmtId="0" fontId="15" fillId="2" borderId="62" xfId="0" applyFont="1" applyFill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49" fontId="15" fillId="0" borderId="31" xfId="0" applyNumberFormat="1" applyFont="1" applyBorder="1" applyAlignment="1" applyProtection="1">
      <alignment horizontal="center" vertical="center"/>
      <protection locked="0"/>
    </xf>
    <xf numFmtId="168" fontId="15" fillId="0" borderId="31" xfId="0" applyNumberFormat="1" applyFont="1" applyBorder="1" applyAlignment="1" applyProtection="1">
      <alignment horizontal="center" vertical="center"/>
      <protection locked="0"/>
    </xf>
    <xf numFmtId="0" fontId="24" fillId="5" borderId="3" xfId="0" applyFont="1" applyFill="1" applyBorder="1" applyAlignment="1" applyProtection="1">
      <alignment horizontal="center"/>
      <protection locked="0"/>
    </xf>
    <xf numFmtId="0" fontId="24" fillId="5" borderId="4" xfId="0" applyFont="1" applyFill="1" applyBorder="1" applyAlignment="1" applyProtection="1">
      <alignment horizontal="center"/>
      <protection locked="0"/>
    </xf>
    <xf numFmtId="0" fontId="24" fillId="5" borderId="9" xfId="0" applyFont="1" applyFill="1" applyBorder="1" applyAlignment="1" applyProtection="1">
      <alignment horizontal="center"/>
      <protection locked="0"/>
    </xf>
    <xf numFmtId="49" fontId="15" fillId="2" borderId="32" xfId="0" applyNumberFormat="1" applyFont="1" applyFill="1" applyBorder="1" applyAlignment="1" applyProtection="1">
      <alignment horizontal="center" vertical="center"/>
      <protection locked="0"/>
    </xf>
    <xf numFmtId="168" fontId="15" fillId="2" borderId="32" xfId="0" applyNumberFormat="1" applyFont="1" applyFill="1" applyBorder="1" applyAlignment="1" applyProtection="1">
      <alignment horizontal="center" vertical="center"/>
      <protection locked="0"/>
    </xf>
    <xf numFmtId="2" fontId="15" fillId="0" borderId="31" xfId="0" applyNumberFormat="1" applyFont="1" applyBorder="1" applyAlignment="1" applyProtection="1">
      <alignment horizontal="center" vertical="center"/>
      <protection locked="0"/>
    </xf>
    <xf numFmtId="2" fontId="15" fillId="2" borderId="32" xfId="0" applyNumberFormat="1" applyFont="1" applyFill="1" applyBorder="1" applyAlignment="1" applyProtection="1">
      <alignment horizontal="center" vertical="center"/>
      <protection locked="0"/>
    </xf>
    <xf numFmtId="0" fontId="24" fillId="9" borderId="61" xfId="0" applyFont="1" applyFill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0" xfId="0" applyFont="1" applyBorder="1" applyAlignment="1" applyProtection="1">
      <alignment horizontal="center" vertical="center"/>
      <protection locked="0"/>
    </xf>
    <xf numFmtId="0" fontId="15" fillId="5" borderId="3" xfId="0" applyFont="1" applyFill="1" applyBorder="1" applyAlignment="1" applyProtection="1">
      <alignment horizontal="center" vertical="center"/>
      <protection locked="0"/>
    </xf>
    <xf numFmtId="0" fontId="15" fillId="5" borderId="4" xfId="0" applyFont="1" applyFill="1" applyBorder="1" applyAlignment="1" applyProtection="1">
      <alignment horizontal="center" vertical="center"/>
      <protection locked="0"/>
    </xf>
    <xf numFmtId="0" fontId="24" fillId="5" borderId="4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9" borderId="2" xfId="0" applyNumberFormat="1" applyFont="1" applyFill="1" applyBorder="1" applyAlignment="1" applyProtection="1">
      <alignment horizontal="center"/>
      <protection locked="0"/>
    </xf>
    <xf numFmtId="0" fontId="24" fillId="9" borderId="2" xfId="0" applyFont="1" applyFill="1" applyBorder="1" applyAlignment="1" applyProtection="1">
      <alignment horizontal="center"/>
      <protection locked="0"/>
    </xf>
    <xf numFmtId="2" fontId="15" fillId="0" borderId="32" xfId="0" applyNumberFormat="1" applyFont="1" applyBorder="1" applyAlignment="1" applyProtection="1">
      <alignment horizontal="center" vertical="center"/>
      <protection locked="0"/>
    </xf>
    <xf numFmtId="2" fontId="15" fillId="2" borderId="62" xfId="0" applyNumberFormat="1" applyFont="1" applyFill="1" applyBorder="1" applyAlignment="1" applyProtection="1">
      <alignment horizontal="center" vertical="center"/>
      <protection locked="0"/>
    </xf>
    <xf numFmtId="2" fontId="24" fillId="0" borderId="2" xfId="0" applyNumberFormat="1" applyFont="1" applyBorder="1" applyAlignment="1" applyProtection="1">
      <alignment horizontal="center" vertical="center"/>
      <protection locked="0"/>
    </xf>
    <xf numFmtId="0" fontId="17" fillId="4" borderId="12" xfId="0" applyNumberFormat="1" applyFont="1" applyFill="1" applyBorder="1" applyAlignment="1" applyProtection="1">
      <alignment horizontal="center" vertical="center"/>
      <protection locked="0"/>
    </xf>
    <xf numFmtId="0" fontId="17" fillId="4" borderId="8" xfId="0" applyNumberFormat="1" applyFont="1" applyFill="1" applyBorder="1" applyAlignment="1" applyProtection="1">
      <alignment horizontal="center" vertical="center"/>
      <protection locked="0"/>
    </xf>
    <xf numFmtId="0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5" borderId="38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24" fillId="0" borderId="45" xfId="0" applyFont="1" applyFill="1" applyBorder="1" applyAlignment="1" applyProtection="1">
      <alignment horizontal="left" vertical="center"/>
      <protection locked="0"/>
    </xf>
    <xf numFmtId="0" fontId="24" fillId="0" borderId="40" xfId="0" applyFont="1" applyFill="1" applyBorder="1" applyAlignment="1" applyProtection="1">
      <alignment horizontal="left" vertical="center"/>
      <protection locked="0"/>
    </xf>
    <xf numFmtId="0" fontId="24" fillId="2" borderId="45" xfId="0" applyFont="1" applyFill="1" applyBorder="1" applyAlignment="1" applyProtection="1">
      <alignment horizontal="left" vertical="center"/>
      <protection locked="0"/>
    </xf>
    <xf numFmtId="0" fontId="24" fillId="2" borderId="40" xfId="0" applyFont="1" applyFill="1" applyBorder="1" applyAlignment="1" applyProtection="1">
      <alignment horizontal="left" vertical="center"/>
      <protection locked="0"/>
    </xf>
    <xf numFmtId="0" fontId="24" fillId="2" borderId="46" xfId="0" applyFont="1" applyFill="1" applyBorder="1" applyAlignment="1" applyProtection="1">
      <alignment horizontal="left" vertical="center"/>
      <protection locked="0"/>
    </xf>
    <xf numFmtId="0" fontId="24" fillId="2" borderId="41" xfId="0" applyFont="1" applyFill="1" applyBorder="1" applyAlignment="1" applyProtection="1">
      <alignment horizontal="left" vertical="center"/>
      <protection locked="0"/>
    </xf>
    <xf numFmtId="0" fontId="17" fillId="4" borderId="44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6" fillId="2" borderId="45" xfId="0" applyFont="1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24" fillId="0" borderId="43" xfId="0" applyFont="1" applyFill="1" applyBorder="1" applyAlignment="1" applyProtection="1">
      <alignment horizontal="left" vertical="center"/>
      <protection locked="0"/>
    </xf>
    <xf numFmtId="0" fontId="24" fillId="0" borderId="39" xfId="0" applyFont="1" applyFill="1" applyBorder="1" applyAlignment="1" applyProtection="1">
      <alignment horizontal="left" vertical="center"/>
      <protection locked="0"/>
    </xf>
    <xf numFmtId="166" fontId="24" fillId="0" borderId="39" xfId="0" applyNumberFormat="1" applyFont="1" applyFill="1" applyBorder="1" applyAlignment="1" applyProtection="1">
      <alignment horizontal="center" vertical="center"/>
      <protection locked="0"/>
    </xf>
    <xf numFmtId="166" fontId="24" fillId="2" borderId="40" xfId="0" applyNumberFormat="1" applyFont="1" applyFill="1" applyBorder="1" applyAlignment="1" applyProtection="1">
      <alignment horizontal="center" vertical="center"/>
      <protection locked="0"/>
    </xf>
    <xf numFmtId="0" fontId="24" fillId="0" borderId="67" xfId="0" applyFont="1" applyFill="1" applyBorder="1" applyAlignment="1" applyProtection="1">
      <alignment horizontal="left" vertical="center"/>
      <protection locked="0"/>
    </xf>
    <xf numFmtId="0" fontId="24" fillId="0" borderId="68" xfId="0" applyFont="1" applyFill="1" applyBorder="1" applyAlignment="1" applyProtection="1">
      <alignment horizontal="left" vertical="center"/>
      <protection locked="0"/>
    </xf>
    <xf numFmtId="166" fontId="24" fillId="0" borderId="68" xfId="0" applyNumberFormat="1" applyFont="1" applyFill="1" applyBorder="1" applyAlignment="1" applyProtection="1">
      <alignment horizontal="center" vertical="center"/>
      <protection locked="0"/>
    </xf>
    <xf numFmtId="0" fontId="24" fillId="2" borderId="47" xfId="0" applyFont="1" applyFill="1" applyBorder="1" applyAlignment="1" applyProtection="1">
      <alignment horizontal="left" vertical="center"/>
      <protection locked="0"/>
    </xf>
    <xf numFmtId="0" fontId="24" fillId="2" borderId="42" xfId="0" applyFont="1" applyFill="1" applyBorder="1" applyAlignment="1" applyProtection="1">
      <alignment horizontal="left" vertical="center"/>
      <protection locked="0"/>
    </xf>
    <xf numFmtId="2" fontId="24" fillId="0" borderId="36" xfId="0" applyNumberFormat="1" applyFont="1" applyFill="1" applyBorder="1" applyAlignment="1" applyProtection="1">
      <alignment horizontal="center" vertical="center"/>
      <protection locked="0"/>
    </xf>
    <xf numFmtId="2" fontId="24" fillId="0" borderId="37" xfId="0" applyNumberFormat="1" applyFont="1" applyFill="1" applyBorder="1" applyAlignment="1" applyProtection="1">
      <alignment horizontal="center" vertical="center"/>
      <protection locked="0"/>
    </xf>
    <xf numFmtId="2" fontId="24" fillId="2" borderId="36" xfId="0" applyNumberFormat="1" applyFont="1" applyFill="1" applyBorder="1" applyAlignment="1" applyProtection="1">
      <alignment horizontal="center" vertical="center"/>
      <protection locked="0"/>
    </xf>
    <xf numFmtId="2" fontId="24" fillId="2" borderId="37" xfId="0" applyNumberFormat="1" applyFont="1" applyFill="1" applyBorder="1" applyAlignment="1" applyProtection="1">
      <alignment horizontal="center" vertical="center"/>
      <protection locked="0"/>
    </xf>
    <xf numFmtId="49" fontId="15" fillId="0" borderId="32" xfId="0" applyNumberFormat="1" applyFont="1" applyFill="1" applyBorder="1" applyAlignment="1" applyProtection="1">
      <alignment horizontal="center" vertical="center"/>
      <protection locked="0"/>
    </xf>
    <xf numFmtId="168" fontId="15" fillId="0" borderId="32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9" xfId="0" applyNumberFormat="1" applyFont="1" applyBorder="1" applyAlignment="1" applyProtection="1">
      <alignment horizontal="center" vertical="center"/>
      <protection locked="0"/>
    </xf>
    <xf numFmtId="49" fontId="18" fillId="8" borderId="2" xfId="0" applyNumberFormat="1" applyFont="1" applyFill="1" applyBorder="1" applyAlignment="1" applyProtection="1">
      <alignment horizontal="center" vertical="center"/>
    </xf>
    <xf numFmtId="49" fontId="17" fillId="4" borderId="3" xfId="0" applyNumberFormat="1" applyFont="1" applyFill="1" applyBorder="1" applyAlignment="1" applyProtection="1">
      <alignment horizontal="center" vertical="center"/>
    </xf>
    <xf numFmtId="49" fontId="17" fillId="4" borderId="4" xfId="0" applyNumberFormat="1" applyFont="1" applyFill="1" applyBorder="1" applyAlignment="1" applyProtection="1">
      <alignment horizontal="center" vertical="center"/>
    </xf>
    <xf numFmtId="49" fontId="17" fillId="4" borderId="9" xfId="0" applyNumberFormat="1" applyFont="1" applyFill="1" applyBorder="1" applyAlignment="1" applyProtection="1">
      <alignment horizontal="center" vertical="center"/>
    </xf>
    <xf numFmtId="49" fontId="18" fillId="8" borderId="3" xfId="0" applyNumberFormat="1" applyFont="1" applyFill="1" applyBorder="1" applyAlignment="1" applyProtection="1">
      <alignment horizontal="center" vertical="center"/>
    </xf>
    <xf numFmtId="49" fontId="18" fillId="8" borderId="9" xfId="0" applyNumberFormat="1" applyFont="1" applyFill="1" applyBorder="1" applyAlignment="1" applyProtection="1">
      <alignment horizontal="center" vertical="center"/>
    </xf>
    <xf numFmtId="49" fontId="18" fillId="8" borderId="4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/>
      <protection locked="0"/>
    </xf>
    <xf numFmtId="49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4" fillId="0" borderId="2" xfId="0" applyNumberFormat="1" applyFont="1" applyBorder="1" applyAlignment="1" applyProtection="1">
      <alignment horizontal="center" vertical="center" wrapText="1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14" xfId="0" applyFont="1" applyFill="1" applyBorder="1" applyAlignment="1" applyProtection="1">
      <alignment horizontal="center" vertical="center" wrapText="1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2" fontId="24" fillId="0" borderId="34" xfId="0" applyNumberFormat="1" applyFont="1" applyFill="1" applyBorder="1" applyAlignment="1" applyProtection="1">
      <alignment horizontal="center" vertical="center"/>
      <protection locked="0"/>
    </xf>
    <xf numFmtId="2" fontId="24" fillId="0" borderId="35" xfId="0" applyNumberFormat="1" applyFont="1" applyFill="1" applyBorder="1" applyAlignment="1" applyProtection="1">
      <alignment horizontal="center" vertical="center"/>
      <protection locked="0"/>
    </xf>
    <xf numFmtId="166" fontId="24" fillId="2" borderId="41" xfId="0" applyNumberFormat="1" applyFont="1" applyFill="1" applyBorder="1" applyAlignment="1" applyProtection="1">
      <alignment horizontal="center" vertical="center"/>
      <protection locked="0"/>
    </xf>
    <xf numFmtId="49" fontId="15" fillId="2" borderId="51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3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5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4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49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0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1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3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54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1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5" xfId="3" applyNumberFormat="1" applyFont="1" applyFill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Fill="1" applyBorder="1" applyAlignment="1" applyProtection="1">
      <alignment horizontal="center" vertical="center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2" borderId="59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9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49" fontId="18" fillId="0" borderId="30" xfId="0" applyNumberFormat="1" applyFont="1" applyFill="1" applyBorder="1" applyAlignment="1" applyProtection="1">
      <alignment horizontal="center" vertical="center"/>
      <protection locked="0"/>
    </xf>
    <xf numFmtId="49" fontId="15" fillId="0" borderId="30" xfId="0" applyNumberFormat="1" applyFont="1" applyFill="1" applyBorder="1" applyAlignment="1" applyProtection="1">
      <alignment horizontal="center" vertical="center"/>
      <protection locked="0"/>
    </xf>
    <xf numFmtId="49" fontId="22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3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30" xfId="0" applyFont="1" applyFill="1" applyBorder="1" applyAlignment="1" applyProtection="1">
      <alignment horizontal="center"/>
      <protection locked="0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7" fillId="0" borderId="1" xfId="2" applyFont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/>
      <protection locked="0"/>
    </xf>
    <xf numFmtId="0" fontId="9" fillId="0" borderId="19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 vertical="center"/>
    </xf>
  </cellXfs>
  <cellStyles count="6">
    <cellStyle name="Comma" xfId="1" builtinId="3"/>
    <cellStyle name="Hyperlink" xfId="3" builtinId="8" customBuiltin="1"/>
    <cellStyle name="Normal" xfId="0" builtinId="0"/>
    <cellStyle name="Normal 2" xfId="2"/>
    <cellStyle name="Percent" xfId="5" builtinId="5"/>
    <cellStyle name="Percent 2" xfId="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</xdr:colOff>
      <xdr:row>2</xdr:row>
      <xdr:rowOff>25400</xdr:rowOff>
    </xdr:from>
    <xdr:to>
      <xdr:col>35</xdr:col>
      <xdr:colOff>338592</xdr:colOff>
      <xdr:row>51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660400"/>
          <a:ext cx="6777492" cy="949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=""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="" xmlns:a16="http://schemas.microsoft.com/office/drawing/2014/main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=""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=""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=""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="" xmlns:a16="http://schemas.microsoft.com/office/drawing/2014/main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=""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=""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=""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="" xmlns:a16="http://schemas.microsoft.com/office/drawing/2014/main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=""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="" xmlns:a16="http://schemas.microsoft.com/office/drawing/2014/main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=""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="" xmlns:a16="http://schemas.microsoft.com/office/drawing/2014/main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=""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="" xmlns:a16="http://schemas.microsoft.com/office/drawing/2014/main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="" xmlns:a16="http://schemas.microsoft.com/office/drawing/2014/main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="" xmlns:a16="http://schemas.microsoft.com/office/drawing/2014/main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="" xmlns:a16="http://schemas.microsoft.com/office/drawing/2014/main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="" xmlns:a16="http://schemas.microsoft.com/office/drawing/2014/main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="" xmlns:a16="http://schemas.microsoft.com/office/drawing/2014/main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="" xmlns:a16="http://schemas.microsoft.com/office/drawing/2014/main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="" xmlns:a16="http://schemas.microsoft.com/office/drawing/2014/main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="" xmlns:a16="http://schemas.microsoft.com/office/drawing/2014/main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="" xmlns:a16="http://schemas.microsoft.com/office/drawing/2014/main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="" xmlns:a16="http://schemas.microsoft.com/office/drawing/2014/main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="" xmlns:a16="http://schemas.microsoft.com/office/drawing/2014/main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1" name="Table1" displayName="Table1" ref="A1:F303" totalsRowShown="0" headerRowDxfId="7" dataDxfId="6">
  <autoFilter ref="A1:F303"/>
  <tableColumns count="6">
    <tableColumn id="1" name="Name" dataDxfId="5"/>
    <tableColumn id="2" name="MGRS" dataDxfId="4"/>
    <tableColumn id="3" name="Lat(ddd_mm.mmm)" dataDxfId="3"/>
    <tableColumn id="4" name="Long(ddd_mm.mmm)" dataDxfId="2"/>
    <tableColumn id="5" name="Lat(ddd_mm_ss)" dataDxfId="1"/>
    <tableColumn id="6" name="Long(ddd_mm_ss)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hecksix-fr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7"/>
  <sheetViews>
    <sheetView tabSelected="1" showRuler="0" zoomScale="90" zoomScaleNormal="90" zoomScalePageLayoutView="60" workbookViewId="0">
      <selection activeCell="H5" sqref="H5:I5"/>
    </sheetView>
  </sheetViews>
  <sheetFormatPr defaultColWidth="5.453125" defaultRowHeight="15" customHeight="1" x14ac:dyDescent="0.3"/>
  <cols>
    <col min="1" max="16384" width="5.453125" style="54"/>
  </cols>
  <sheetData>
    <row r="1" spans="1:52" ht="35.25" customHeight="1" x14ac:dyDescent="0.3">
      <c r="A1" s="197" t="s">
        <v>227</v>
      </c>
      <c r="B1" s="198"/>
      <c r="C1" s="198"/>
      <c r="D1" s="198"/>
      <c r="E1" s="198"/>
      <c r="F1" s="199"/>
      <c r="G1" s="200" t="s">
        <v>0</v>
      </c>
      <c r="H1" s="201"/>
      <c r="I1" s="201"/>
      <c r="J1" s="201"/>
      <c r="K1" s="201"/>
      <c r="L1" s="202"/>
      <c r="M1" s="203" t="s">
        <v>563</v>
      </c>
      <c r="N1" s="204"/>
      <c r="O1" s="204"/>
      <c r="P1" s="204"/>
      <c r="Q1" s="204"/>
      <c r="R1" s="205"/>
      <c r="S1" s="218" t="s">
        <v>227</v>
      </c>
      <c r="T1" s="218"/>
      <c r="U1" s="218"/>
      <c r="V1" s="218"/>
      <c r="W1" s="218"/>
      <c r="X1" s="218"/>
      <c r="Y1" s="213" t="s">
        <v>0</v>
      </c>
      <c r="Z1" s="213"/>
      <c r="AA1" s="213"/>
      <c r="AB1" s="213"/>
      <c r="AC1" s="213"/>
      <c r="AD1" s="213"/>
      <c r="AE1" s="214" t="str">
        <f>M1</f>
        <v>SYRIA</v>
      </c>
      <c r="AF1" s="214"/>
      <c r="AG1" s="214"/>
      <c r="AH1" s="214"/>
      <c r="AI1" s="214"/>
      <c r="AJ1" s="214"/>
    </row>
    <row r="2" spans="1:52" ht="15" customHeight="1" x14ac:dyDescent="0.3">
      <c r="A2" s="207" t="s">
        <v>229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9"/>
      <c r="S2" s="215" t="s">
        <v>240</v>
      </c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7"/>
    </row>
    <row r="3" spans="1:52" ht="15" customHeight="1" x14ac:dyDescent="0.3">
      <c r="A3" s="210" t="s">
        <v>230</v>
      </c>
      <c r="B3" s="211"/>
      <c r="C3" s="210" t="s">
        <v>231</v>
      </c>
      <c r="D3" s="212"/>
      <c r="E3" s="211"/>
      <c r="F3" s="210" t="s">
        <v>232</v>
      </c>
      <c r="G3" s="211"/>
      <c r="H3" s="206" t="s">
        <v>233</v>
      </c>
      <c r="I3" s="206"/>
      <c r="J3" s="206" t="s">
        <v>234</v>
      </c>
      <c r="K3" s="206"/>
      <c r="L3" s="206" t="s">
        <v>235</v>
      </c>
      <c r="M3" s="206"/>
      <c r="N3" s="206"/>
      <c r="O3" s="206"/>
      <c r="P3" s="206"/>
      <c r="Q3" s="206"/>
      <c r="R3" s="206"/>
      <c r="S3" s="219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1"/>
    </row>
    <row r="4" spans="1:52" ht="15" customHeight="1" x14ac:dyDescent="0.3">
      <c r="A4" s="144" t="s">
        <v>236</v>
      </c>
      <c r="B4" s="144"/>
      <c r="C4" s="144" t="s">
        <v>238</v>
      </c>
      <c r="D4" s="144"/>
      <c r="E4" s="144"/>
      <c r="F4" s="145">
        <v>317.64999999999998</v>
      </c>
      <c r="G4" s="145"/>
      <c r="H4" s="144" t="s">
        <v>1605</v>
      </c>
      <c r="I4" s="144"/>
      <c r="J4" s="144" t="s">
        <v>86</v>
      </c>
      <c r="K4" s="144"/>
      <c r="L4" s="144" t="s">
        <v>569</v>
      </c>
      <c r="M4" s="144"/>
      <c r="N4" s="144"/>
      <c r="O4" s="144"/>
      <c r="P4" s="144"/>
      <c r="Q4" s="144"/>
      <c r="R4" s="144"/>
      <c r="S4" s="222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4"/>
    </row>
    <row r="5" spans="1:52" ht="15" customHeight="1" x14ac:dyDescent="0.3">
      <c r="A5" s="149" t="s">
        <v>236</v>
      </c>
      <c r="B5" s="149"/>
      <c r="C5" s="149" t="s">
        <v>237</v>
      </c>
      <c r="D5" s="149"/>
      <c r="E5" s="149"/>
      <c r="F5" s="150">
        <v>317.77499999999998</v>
      </c>
      <c r="G5" s="150"/>
      <c r="H5" s="149" t="s">
        <v>615</v>
      </c>
      <c r="I5" s="149"/>
      <c r="J5" s="149" t="s">
        <v>86</v>
      </c>
      <c r="K5" s="149"/>
      <c r="L5" s="149" t="s">
        <v>616</v>
      </c>
      <c r="M5" s="149"/>
      <c r="N5" s="149"/>
      <c r="O5" s="149"/>
      <c r="P5" s="149"/>
      <c r="Q5" s="149"/>
      <c r="R5" s="149"/>
      <c r="S5" s="222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4"/>
    </row>
    <row r="6" spans="1:52" ht="15" customHeight="1" x14ac:dyDescent="0.3">
      <c r="A6" s="195" t="s">
        <v>236</v>
      </c>
      <c r="B6" s="195"/>
      <c r="C6" s="195" t="s">
        <v>618</v>
      </c>
      <c r="D6" s="195"/>
      <c r="E6" s="195"/>
      <c r="F6" s="196">
        <v>276.10000000000002</v>
      </c>
      <c r="G6" s="196"/>
      <c r="H6" s="195" t="s">
        <v>239</v>
      </c>
      <c r="I6" s="195"/>
      <c r="J6" s="195" t="s">
        <v>86</v>
      </c>
      <c r="K6" s="195"/>
      <c r="L6" s="195" t="s">
        <v>617</v>
      </c>
      <c r="M6" s="195"/>
      <c r="N6" s="195"/>
      <c r="O6" s="195"/>
      <c r="P6" s="195"/>
      <c r="Q6" s="195"/>
      <c r="R6" s="195"/>
      <c r="S6" s="222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4"/>
    </row>
    <row r="7" spans="1:52" ht="15" customHeight="1" x14ac:dyDescent="0.3">
      <c r="A7" s="149"/>
      <c r="B7" s="149"/>
      <c r="C7" s="149"/>
      <c r="D7" s="149"/>
      <c r="E7" s="149"/>
      <c r="F7" s="150"/>
      <c r="G7" s="150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222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4"/>
    </row>
    <row r="8" spans="1:52" ht="15" customHeight="1" x14ac:dyDescent="0.3">
      <c r="A8" s="195"/>
      <c r="B8" s="195"/>
      <c r="C8" s="195"/>
      <c r="D8" s="195"/>
      <c r="E8" s="195"/>
      <c r="F8" s="196"/>
      <c r="G8" s="196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222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4"/>
    </row>
    <row r="9" spans="1:52" ht="15" customHeight="1" x14ac:dyDescent="0.3">
      <c r="A9" s="149" t="s">
        <v>115</v>
      </c>
      <c r="B9" s="149"/>
      <c r="C9" s="149" t="s">
        <v>619</v>
      </c>
      <c r="D9" s="149"/>
      <c r="E9" s="149"/>
      <c r="F9" s="150">
        <v>344.02499999999998</v>
      </c>
      <c r="G9" s="150"/>
      <c r="H9" s="149"/>
      <c r="I9" s="149"/>
      <c r="J9" s="149" t="s">
        <v>195</v>
      </c>
      <c r="K9" s="149" t="s">
        <v>286</v>
      </c>
      <c r="L9" s="149" t="s">
        <v>627</v>
      </c>
      <c r="M9" s="149"/>
      <c r="N9" s="149"/>
      <c r="O9" s="149"/>
      <c r="P9" s="149"/>
      <c r="Q9" s="149"/>
      <c r="R9" s="149"/>
      <c r="S9" s="222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4"/>
    </row>
    <row r="10" spans="1:52" ht="15" customHeight="1" thickBot="1" x14ac:dyDescent="0.35">
      <c r="A10" s="166" t="s">
        <v>629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8"/>
      <c r="M10" s="177" t="s">
        <v>628</v>
      </c>
      <c r="N10" s="178"/>
      <c r="O10" s="178"/>
      <c r="P10" s="178"/>
      <c r="Q10" s="178"/>
      <c r="R10" s="179"/>
      <c r="S10" s="222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4"/>
    </row>
    <row r="11" spans="1:52" ht="15" customHeight="1" thickTop="1" x14ac:dyDescent="0.35">
      <c r="A11" s="153" t="s">
        <v>626</v>
      </c>
      <c r="B11" s="153"/>
      <c r="C11" s="153"/>
      <c r="D11" s="153"/>
      <c r="E11" s="153" t="s">
        <v>330</v>
      </c>
      <c r="F11" s="153"/>
      <c r="G11" s="153"/>
      <c r="H11" s="153"/>
      <c r="I11" s="153" t="s">
        <v>634</v>
      </c>
      <c r="J11" s="153"/>
      <c r="K11" s="153"/>
      <c r="L11" s="153"/>
      <c r="M11" s="169" t="s">
        <v>17</v>
      </c>
      <c r="N11" s="170"/>
      <c r="O11" s="170"/>
      <c r="P11" s="115" t="s">
        <v>331</v>
      </c>
      <c r="Q11" s="115" t="s">
        <v>332</v>
      </c>
      <c r="R11" s="115" t="s">
        <v>333</v>
      </c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</row>
    <row r="12" spans="1:52" ht="15" customHeight="1" x14ac:dyDescent="0.3">
      <c r="A12" s="154" t="s">
        <v>638</v>
      </c>
      <c r="B12" s="154"/>
      <c r="C12" s="154"/>
      <c r="D12" s="154"/>
      <c r="E12" s="154" t="s">
        <v>632</v>
      </c>
      <c r="F12" s="155"/>
      <c r="G12" s="154"/>
      <c r="H12" s="154"/>
      <c r="I12" s="154" t="s">
        <v>633</v>
      </c>
      <c r="J12" s="154"/>
      <c r="K12" s="154"/>
      <c r="L12" s="154"/>
      <c r="M12" s="189" t="s">
        <v>578</v>
      </c>
      <c r="N12" s="190"/>
      <c r="O12" s="190"/>
      <c r="P12" s="107" t="s">
        <v>565</v>
      </c>
      <c r="Q12" s="107" t="s">
        <v>564</v>
      </c>
      <c r="R12" s="109">
        <v>108.4</v>
      </c>
      <c r="S12" s="222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23"/>
      <c r="AJ12" s="224"/>
    </row>
    <row r="13" spans="1:52" ht="15" customHeight="1" x14ac:dyDescent="0.35">
      <c r="A13" s="156"/>
      <c r="B13" s="157"/>
      <c r="C13" s="158" t="s">
        <v>635</v>
      </c>
      <c r="D13" s="158"/>
      <c r="E13" s="159"/>
      <c r="F13" s="116" t="s">
        <v>637</v>
      </c>
      <c r="G13" s="160" t="s">
        <v>636</v>
      </c>
      <c r="H13" s="160"/>
      <c r="I13" s="161" t="s">
        <v>624</v>
      </c>
      <c r="J13" s="161"/>
      <c r="K13" s="162" t="s">
        <v>625</v>
      </c>
      <c r="L13" s="162"/>
      <c r="M13" s="171"/>
      <c r="N13" s="172"/>
      <c r="O13" s="172"/>
      <c r="P13" s="108"/>
      <c r="Q13" s="108"/>
      <c r="R13" s="110"/>
      <c r="S13" s="222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223"/>
      <c r="AI13" s="223"/>
      <c r="AJ13" s="224"/>
    </row>
    <row r="14" spans="1:52" ht="15" customHeight="1" x14ac:dyDescent="0.3">
      <c r="A14" s="128" t="s">
        <v>620</v>
      </c>
      <c r="B14" s="128"/>
      <c r="C14" s="129" t="s">
        <v>642</v>
      </c>
      <c r="D14" s="130"/>
      <c r="E14" s="131"/>
      <c r="F14" s="127" t="s">
        <v>565</v>
      </c>
      <c r="G14" s="143" t="s">
        <v>564</v>
      </c>
      <c r="H14" s="143"/>
      <c r="I14" s="144" t="s">
        <v>644</v>
      </c>
      <c r="J14" s="144"/>
      <c r="K14" s="151">
        <v>109.3</v>
      </c>
      <c r="L14" s="151"/>
      <c r="M14" s="173"/>
      <c r="N14" s="174"/>
      <c r="O14" s="174"/>
      <c r="P14" s="117"/>
      <c r="Q14" s="117"/>
      <c r="R14" s="111"/>
      <c r="S14" s="222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4"/>
      <c r="AY14" s="125"/>
      <c r="AZ14" s="125"/>
    </row>
    <row r="15" spans="1:52" ht="15" customHeight="1" x14ac:dyDescent="0.35">
      <c r="A15" s="128" t="s">
        <v>621</v>
      </c>
      <c r="B15" s="128"/>
      <c r="C15" s="129" t="s">
        <v>648</v>
      </c>
      <c r="D15" s="130"/>
      <c r="E15" s="131"/>
      <c r="F15" s="146" t="s">
        <v>630</v>
      </c>
      <c r="G15" s="147"/>
      <c r="H15" s="148"/>
      <c r="I15" s="149" t="s">
        <v>658</v>
      </c>
      <c r="J15" s="149"/>
      <c r="K15" s="152">
        <v>111.7</v>
      </c>
      <c r="L15" s="152"/>
      <c r="M15" s="171"/>
      <c r="N15" s="172"/>
      <c r="O15" s="172"/>
      <c r="P15" s="108"/>
      <c r="Q15" s="108"/>
      <c r="R15" s="110"/>
      <c r="S15" s="222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4"/>
      <c r="AY15" s="126"/>
      <c r="AZ15" s="126"/>
    </row>
    <row r="16" spans="1:52" ht="15" customHeight="1" x14ac:dyDescent="0.3">
      <c r="A16" s="128" t="s">
        <v>622</v>
      </c>
      <c r="B16" s="128"/>
      <c r="C16" s="129" t="s">
        <v>643</v>
      </c>
      <c r="D16" s="130"/>
      <c r="E16" s="131"/>
      <c r="F16" s="133" t="s">
        <v>645</v>
      </c>
      <c r="G16" s="133"/>
      <c r="H16" s="133"/>
      <c r="I16" s="135"/>
      <c r="J16" s="135"/>
      <c r="K16" s="136"/>
      <c r="L16" s="136"/>
      <c r="M16" s="177" t="s">
        <v>568</v>
      </c>
      <c r="N16" s="178"/>
      <c r="O16" s="178"/>
      <c r="P16" s="178"/>
      <c r="Q16" s="178"/>
      <c r="R16" s="179"/>
      <c r="S16" s="222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4"/>
      <c r="AY16" s="125"/>
      <c r="AZ16" s="125"/>
    </row>
    <row r="17" spans="1:52" ht="15" customHeight="1" thickBot="1" x14ac:dyDescent="0.4">
      <c r="A17" s="137" t="s">
        <v>623</v>
      </c>
      <c r="B17" s="137"/>
      <c r="C17" s="138">
        <v>129.75</v>
      </c>
      <c r="D17" s="139"/>
      <c r="E17" s="140"/>
      <c r="F17" s="134"/>
      <c r="G17" s="134"/>
      <c r="H17" s="134"/>
      <c r="I17" s="141"/>
      <c r="J17" s="141"/>
      <c r="K17" s="142"/>
      <c r="L17" s="142"/>
      <c r="M17" s="169" t="s">
        <v>17</v>
      </c>
      <c r="N17" s="170"/>
      <c r="O17" s="170"/>
      <c r="P17" s="115" t="s">
        <v>331</v>
      </c>
      <c r="Q17" s="156" t="s">
        <v>333</v>
      </c>
      <c r="R17" s="228"/>
      <c r="S17" s="222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4"/>
      <c r="AY17" s="126"/>
      <c r="AZ17" s="126"/>
    </row>
    <row r="18" spans="1:52" ht="15" customHeight="1" thickTop="1" x14ac:dyDescent="0.3">
      <c r="A18" s="153" t="s">
        <v>626</v>
      </c>
      <c r="B18" s="153"/>
      <c r="C18" s="153"/>
      <c r="D18" s="153"/>
      <c r="E18" s="153" t="s">
        <v>330</v>
      </c>
      <c r="F18" s="153"/>
      <c r="G18" s="153"/>
      <c r="H18" s="153"/>
      <c r="I18" s="153" t="s">
        <v>634</v>
      </c>
      <c r="J18" s="153"/>
      <c r="K18" s="153"/>
      <c r="L18" s="153"/>
      <c r="M18" s="171" t="s">
        <v>566</v>
      </c>
      <c r="N18" s="172"/>
      <c r="O18" s="172"/>
      <c r="P18" s="108" t="s">
        <v>567</v>
      </c>
      <c r="Q18" s="229">
        <v>112.7</v>
      </c>
      <c r="R18" s="230"/>
      <c r="S18" s="222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4"/>
    </row>
    <row r="19" spans="1:52" ht="15" customHeight="1" x14ac:dyDescent="0.3">
      <c r="A19" s="154" t="s">
        <v>668</v>
      </c>
      <c r="B19" s="154"/>
      <c r="C19" s="154"/>
      <c r="D19" s="154"/>
      <c r="E19" s="154" t="s">
        <v>649</v>
      </c>
      <c r="F19" s="155"/>
      <c r="G19" s="154"/>
      <c r="H19" s="154"/>
      <c r="I19" s="154" t="s">
        <v>650</v>
      </c>
      <c r="J19" s="154"/>
      <c r="K19" s="154"/>
      <c r="L19" s="154"/>
      <c r="M19" s="180" t="s">
        <v>570</v>
      </c>
      <c r="N19" s="181"/>
      <c r="O19" s="181"/>
      <c r="P19" s="117" t="s">
        <v>571</v>
      </c>
      <c r="Q19" s="193">
        <v>113.9</v>
      </c>
      <c r="R19" s="194"/>
      <c r="S19" s="222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4"/>
    </row>
    <row r="20" spans="1:52" ht="15" customHeight="1" x14ac:dyDescent="0.35">
      <c r="A20" s="156"/>
      <c r="B20" s="157"/>
      <c r="C20" s="158" t="s">
        <v>635</v>
      </c>
      <c r="D20" s="158"/>
      <c r="E20" s="159"/>
      <c r="F20" s="116" t="s">
        <v>637</v>
      </c>
      <c r="G20" s="160" t="s">
        <v>636</v>
      </c>
      <c r="H20" s="160"/>
      <c r="I20" s="161" t="s">
        <v>624</v>
      </c>
      <c r="J20" s="161"/>
      <c r="K20" s="162" t="s">
        <v>625</v>
      </c>
      <c r="L20" s="162"/>
      <c r="M20" s="171" t="s">
        <v>572</v>
      </c>
      <c r="N20" s="172"/>
      <c r="O20" s="172"/>
      <c r="P20" s="108" t="s">
        <v>573</v>
      </c>
      <c r="Q20" s="191">
        <v>116.7</v>
      </c>
      <c r="R20" s="192"/>
      <c r="S20" s="222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4"/>
    </row>
    <row r="21" spans="1:52" ht="15" customHeight="1" x14ac:dyDescent="0.3">
      <c r="A21" s="128" t="s">
        <v>620</v>
      </c>
      <c r="B21" s="128"/>
      <c r="C21" s="129">
        <v>129.1</v>
      </c>
      <c r="D21" s="130"/>
      <c r="E21" s="131"/>
      <c r="F21" s="127" t="s">
        <v>567</v>
      </c>
      <c r="G21" s="165">
        <v>112.7</v>
      </c>
      <c r="H21" s="165"/>
      <c r="I21" s="144" t="s">
        <v>644</v>
      </c>
      <c r="J21" s="144"/>
      <c r="K21" s="151">
        <v>108.7</v>
      </c>
      <c r="L21" s="151"/>
      <c r="M21" s="173" t="s">
        <v>574</v>
      </c>
      <c r="N21" s="174"/>
      <c r="O21" s="174"/>
      <c r="P21" s="117" t="s">
        <v>575</v>
      </c>
      <c r="Q21" s="193">
        <v>112.05</v>
      </c>
      <c r="R21" s="194">
        <v>112.05</v>
      </c>
      <c r="S21" s="222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4"/>
    </row>
    <row r="22" spans="1:52" ht="15" customHeight="1" x14ac:dyDescent="0.35">
      <c r="A22" s="128" t="s">
        <v>621</v>
      </c>
      <c r="B22" s="128"/>
      <c r="C22" s="129" t="s">
        <v>647</v>
      </c>
      <c r="D22" s="130"/>
      <c r="E22" s="131"/>
      <c r="F22" s="146" t="s">
        <v>630</v>
      </c>
      <c r="G22" s="147"/>
      <c r="H22" s="148"/>
      <c r="I22" s="149" t="s">
        <v>658</v>
      </c>
      <c r="J22" s="149"/>
      <c r="K22" s="152" t="s">
        <v>286</v>
      </c>
      <c r="L22" s="152"/>
      <c r="M22" s="171" t="s">
        <v>576</v>
      </c>
      <c r="N22" s="172"/>
      <c r="O22" s="172"/>
      <c r="P22" s="108" t="s">
        <v>577</v>
      </c>
      <c r="Q22" s="191">
        <v>114.5</v>
      </c>
      <c r="R22" s="192">
        <v>114.5</v>
      </c>
      <c r="S22" s="222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4"/>
    </row>
    <row r="23" spans="1:52" ht="15" customHeight="1" x14ac:dyDescent="0.3">
      <c r="A23" s="128" t="s">
        <v>622</v>
      </c>
      <c r="B23" s="128"/>
      <c r="C23" s="129">
        <v>126.5</v>
      </c>
      <c r="D23" s="130"/>
      <c r="E23" s="131"/>
      <c r="F23" s="133" t="s">
        <v>646</v>
      </c>
      <c r="G23" s="133"/>
      <c r="H23" s="133"/>
      <c r="I23" s="135"/>
      <c r="J23" s="135"/>
      <c r="K23" s="163"/>
      <c r="L23" s="163"/>
      <c r="M23" s="173" t="s">
        <v>579</v>
      </c>
      <c r="N23" s="174"/>
      <c r="O23" s="174"/>
      <c r="P23" s="117" t="s">
        <v>580</v>
      </c>
      <c r="Q23" s="193">
        <v>114.8</v>
      </c>
      <c r="R23" s="194"/>
      <c r="S23" s="222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4"/>
    </row>
    <row r="24" spans="1:52" ht="15" customHeight="1" thickBot="1" x14ac:dyDescent="0.35">
      <c r="A24" s="137" t="s">
        <v>623</v>
      </c>
      <c r="B24" s="137"/>
      <c r="C24" s="138">
        <v>119.22</v>
      </c>
      <c r="D24" s="139"/>
      <c r="E24" s="140"/>
      <c r="F24" s="134"/>
      <c r="G24" s="134"/>
      <c r="H24" s="134"/>
      <c r="I24" s="141"/>
      <c r="J24" s="141"/>
      <c r="K24" s="164"/>
      <c r="L24" s="164"/>
      <c r="M24" s="171" t="s">
        <v>583</v>
      </c>
      <c r="N24" s="172"/>
      <c r="O24" s="172"/>
      <c r="P24" s="108" t="s">
        <v>584</v>
      </c>
      <c r="Q24" s="191">
        <v>117</v>
      </c>
      <c r="R24" s="192"/>
      <c r="S24" s="222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4"/>
    </row>
    <row r="25" spans="1:52" ht="15" customHeight="1" thickTop="1" x14ac:dyDescent="0.3">
      <c r="A25" s="153" t="s">
        <v>626</v>
      </c>
      <c r="B25" s="153"/>
      <c r="C25" s="153"/>
      <c r="D25" s="153"/>
      <c r="E25" s="153" t="s">
        <v>330</v>
      </c>
      <c r="F25" s="153"/>
      <c r="G25" s="153"/>
      <c r="H25" s="153"/>
      <c r="I25" s="153" t="s">
        <v>634</v>
      </c>
      <c r="J25" s="153"/>
      <c r="K25" s="153"/>
      <c r="L25" s="153"/>
      <c r="M25" s="173" t="s">
        <v>590</v>
      </c>
      <c r="N25" s="174"/>
      <c r="O25" s="174"/>
      <c r="P25" s="117" t="s">
        <v>591</v>
      </c>
      <c r="Q25" s="193">
        <v>116.2</v>
      </c>
      <c r="R25" s="194"/>
      <c r="S25" s="222"/>
      <c r="T25" s="223"/>
      <c r="U25" s="223"/>
      <c r="V25" s="223"/>
      <c r="W25" s="223"/>
      <c r="X25" s="223"/>
      <c r="Y25" s="223"/>
      <c r="Z25" s="223"/>
      <c r="AA25" s="223"/>
      <c r="AB25" s="223"/>
      <c r="AC25" s="223"/>
      <c r="AD25" s="223"/>
      <c r="AE25" s="223"/>
      <c r="AF25" s="223"/>
      <c r="AG25" s="223"/>
      <c r="AH25" s="223"/>
      <c r="AI25" s="223"/>
      <c r="AJ25" s="224"/>
    </row>
    <row r="26" spans="1:52" ht="15" customHeight="1" x14ac:dyDescent="0.3">
      <c r="A26" s="154" t="s">
        <v>639</v>
      </c>
      <c r="B26" s="154"/>
      <c r="C26" s="154"/>
      <c r="D26" s="154"/>
      <c r="E26" s="154" t="s">
        <v>655</v>
      </c>
      <c r="F26" s="155"/>
      <c r="G26" s="154"/>
      <c r="H26" s="154"/>
      <c r="I26" s="154" t="s">
        <v>656</v>
      </c>
      <c r="J26" s="154"/>
      <c r="K26" s="154"/>
      <c r="L26" s="154"/>
      <c r="M26" s="171" t="s">
        <v>592</v>
      </c>
      <c r="N26" s="172"/>
      <c r="O26" s="172"/>
      <c r="P26" s="108" t="s">
        <v>593</v>
      </c>
      <c r="Q26" s="191">
        <v>117.7</v>
      </c>
      <c r="R26" s="192"/>
      <c r="S26" s="222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  <c r="AI26" s="223"/>
      <c r="AJ26" s="224"/>
    </row>
    <row r="27" spans="1:52" ht="15" customHeight="1" x14ac:dyDescent="0.35">
      <c r="A27" s="156"/>
      <c r="B27" s="157"/>
      <c r="C27" s="158" t="s">
        <v>635</v>
      </c>
      <c r="D27" s="158"/>
      <c r="E27" s="159"/>
      <c r="F27" s="116" t="s">
        <v>637</v>
      </c>
      <c r="G27" s="160" t="s">
        <v>636</v>
      </c>
      <c r="H27" s="160"/>
      <c r="I27" s="161" t="s">
        <v>624</v>
      </c>
      <c r="J27" s="161"/>
      <c r="K27" s="162" t="s">
        <v>625</v>
      </c>
      <c r="L27" s="162"/>
      <c r="M27" s="173" t="s">
        <v>596</v>
      </c>
      <c r="N27" s="174"/>
      <c r="O27" s="174"/>
      <c r="P27" s="117" t="s">
        <v>598</v>
      </c>
      <c r="Q27" s="193">
        <v>112.6</v>
      </c>
      <c r="R27" s="194"/>
      <c r="S27" s="222"/>
      <c r="T27" s="223"/>
      <c r="U27" s="223"/>
      <c r="V27" s="223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4"/>
    </row>
    <row r="28" spans="1:52" ht="15" customHeight="1" x14ac:dyDescent="0.3">
      <c r="A28" s="128" t="s">
        <v>620</v>
      </c>
      <c r="B28" s="128"/>
      <c r="C28" s="129" t="s">
        <v>286</v>
      </c>
      <c r="D28" s="130"/>
      <c r="E28" s="131"/>
      <c r="F28" s="127" t="s">
        <v>575</v>
      </c>
      <c r="G28" s="143">
        <v>112.05</v>
      </c>
      <c r="H28" s="143"/>
      <c r="I28" s="144" t="s">
        <v>659</v>
      </c>
      <c r="J28" s="144"/>
      <c r="K28" s="151">
        <v>108.9</v>
      </c>
      <c r="L28" s="151"/>
      <c r="M28" s="171" t="s">
        <v>595</v>
      </c>
      <c r="N28" s="172"/>
      <c r="O28" s="172"/>
      <c r="P28" s="108" t="s">
        <v>599</v>
      </c>
      <c r="Q28" s="191">
        <v>113.9</v>
      </c>
      <c r="R28" s="192"/>
      <c r="S28" s="222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4"/>
    </row>
    <row r="29" spans="1:52" ht="15" customHeight="1" x14ac:dyDescent="0.35">
      <c r="A29" s="128" t="s">
        <v>621</v>
      </c>
      <c r="B29" s="128"/>
      <c r="C29" s="129" t="s">
        <v>657</v>
      </c>
      <c r="D29" s="130"/>
      <c r="E29" s="131"/>
      <c r="F29" s="146" t="s">
        <v>630</v>
      </c>
      <c r="G29" s="147"/>
      <c r="H29" s="148"/>
      <c r="I29" s="149">
        <v>22</v>
      </c>
      <c r="J29" s="149"/>
      <c r="K29" s="152">
        <v>108.15</v>
      </c>
      <c r="L29" s="152"/>
      <c r="M29" s="173" t="s">
        <v>604</v>
      </c>
      <c r="N29" s="174"/>
      <c r="O29" s="174"/>
      <c r="P29" s="117" t="s">
        <v>607</v>
      </c>
      <c r="Q29" s="193">
        <v>116</v>
      </c>
      <c r="R29" s="194"/>
      <c r="S29" s="222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4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</row>
    <row r="30" spans="1:52" ht="15" customHeight="1" x14ac:dyDescent="0.3">
      <c r="A30" s="128" t="s">
        <v>622</v>
      </c>
      <c r="B30" s="128"/>
      <c r="C30" s="129">
        <v>128.52000000000001</v>
      </c>
      <c r="D30" s="130"/>
      <c r="E30" s="131"/>
      <c r="F30" s="133" t="s">
        <v>660</v>
      </c>
      <c r="G30" s="133"/>
      <c r="H30" s="133"/>
      <c r="I30" s="135"/>
      <c r="J30" s="135"/>
      <c r="K30" s="163"/>
      <c r="L30" s="163"/>
      <c r="M30" s="171" t="s">
        <v>609</v>
      </c>
      <c r="N30" s="172"/>
      <c r="O30" s="172"/>
      <c r="P30" s="108" t="s">
        <v>610</v>
      </c>
      <c r="Q30" s="191">
        <v>115.3</v>
      </c>
      <c r="R30" s="192"/>
      <c r="S30" s="222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4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</row>
    <row r="31" spans="1:52" ht="15" customHeight="1" thickBot="1" x14ac:dyDescent="0.35">
      <c r="A31" s="137" t="s">
        <v>623</v>
      </c>
      <c r="B31" s="137"/>
      <c r="C31" s="138" t="s">
        <v>286</v>
      </c>
      <c r="D31" s="139"/>
      <c r="E31" s="140"/>
      <c r="F31" s="134"/>
      <c r="G31" s="134"/>
      <c r="H31" s="134"/>
      <c r="I31" s="141"/>
      <c r="J31" s="141"/>
      <c r="K31" s="164"/>
      <c r="L31" s="164"/>
      <c r="M31" s="173" t="s">
        <v>613</v>
      </c>
      <c r="N31" s="174"/>
      <c r="O31" s="174"/>
      <c r="P31" s="117" t="s">
        <v>614</v>
      </c>
      <c r="Q31" s="193">
        <v>112.4</v>
      </c>
      <c r="R31" s="194"/>
      <c r="S31" s="222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4"/>
    </row>
    <row r="32" spans="1:52" ht="15" customHeight="1" thickTop="1" x14ac:dyDescent="0.3">
      <c r="A32" s="153" t="s">
        <v>626</v>
      </c>
      <c r="B32" s="153"/>
      <c r="C32" s="153"/>
      <c r="D32" s="153"/>
      <c r="E32" s="153" t="s">
        <v>330</v>
      </c>
      <c r="F32" s="153"/>
      <c r="G32" s="153"/>
      <c r="H32" s="153"/>
      <c r="I32" s="153" t="s">
        <v>634</v>
      </c>
      <c r="J32" s="153"/>
      <c r="K32" s="153"/>
      <c r="L32" s="153"/>
      <c r="M32" s="171"/>
      <c r="N32" s="172"/>
      <c r="O32" s="172"/>
      <c r="P32" s="121"/>
      <c r="Q32" s="191"/>
      <c r="R32" s="192"/>
      <c r="S32" s="222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4"/>
    </row>
    <row r="33" spans="1:49" ht="15" customHeight="1" x14ac:dyDescent="0.3">
      <c r="A33" s="154" t="s">
        <v>640</v>
      </c>
      <c r="B33" s="154"/>
      <c r="C33" s="154"/>
      <c r="D33" s="154"/>
      <c r="E33" s="154" t="s">
        <v>653</v>
      </c>
      <c r="F33" s="155"/>
      <c r="G33" s="154"/>
      <c r="H33" s="154"/>
      <c r="I33" s="154" t="s">
        <v>654</v>
      </c>
      <c r="J33" s="154"/>
      <c r="K33" s="154"/>
      <c r="L33" s="154"/>
      <c r="M33" s="173"/>
      <c r="N33" s="174"/>
      <c r="O33" s="174"/>
      <c r="P33" s="119"/>
      <c r="Q33" s="193"/>
      <c r="R33" s="194"/>
      <c r="S33" s="222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4"/>
    </row>
    <row r="34" spans="1:49" ht="15" customHeight="1" x14ac:dyDescent="0.35">
      <c r="A34" s="156"/>
      <c r="B34" s="157"/>
      <c r="C34" s="158" t="s">
        <v>635</v>
      </c>
      <c r="D34" s="158"/>
      <c r="E34" s="159"/>
      <c r="F34" s="116" t="s">
        <v>637</v>
      </c>
      <c r="G34" s="160" t="s">
        <v>636</v>
      </c>
      <c r="H34" s="160"/>
      <c r="I34" s="161" t="s">
        <v>624</v>
      </c>
      <c r="J34" s="161"/>
      <c r="K34" s="162" t="s">
        <v>625</v>
      </c>
      <c r="L34" s="162"/>
      <c r="M34" s="177" t="s">
        <v>334</v>
      </c>
      <c r="N34" s="178"/>
      <c r="O34" s="178"/>
      <c r="P34" s="178"/>
      <c r="Q34" s="178"/>
      <c r="R34" s="179"/>
      <c r="S34" s="222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4"/>
    </row>
    <row r="35" spans="1:49" ht="15" customHeight="1" x14ac:dyDescent="0.3">
      <c r="A35" s="128" t="s">
        <v>620</v>
      </c>
      <c r="B35" s="128"/>
      <c r="C35" s="129">
        <v>121.9</v>
      </c>
      <c r="D35" s="130"/>
      <c r="E35" s="131"/>
      <c r="F35" s="127" t="s">
        <v>598</v>
      </c>
      <c r="G35" s="165">
        <v>112.6</v>
      </c>
      <c r="H35" s="165"/>
      <c r="I35" s="144" t="s">
        <v>662</v>
      </c>
      <c r="J35" s="144"/>
      <c r="K35" s="151">
        <v>110.7</v>
      </c>
      <c r="L35" s="151"/>
      <c r="M35" s="169" t="s">
        <v>17</v>
      </c>
      <c r="N35" s="170"/>
      <c r="O35" s="170"/>
      <c r="P35" s="115" t="s">
        <v>331</v>
      </c>
      <c r="Q35" s="170" t="s">
        <v>333</v>
      </c>
      <c r="R35" s="170"/>
      <c r="S35" s="222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4"/>
    </row>
    <row r="36" spans="1:49" ht="15" customHeight="1" x14ac:dyDescent="0.35">
      <c r="A36" s="128" t="s">
        <v>621</v>
      </c>
      <c r="B36" s="128"/>
      <c r="C36" s="129" t="s">
        <v>661</v>
      </c>
      <c r="D36" s="130"/>
      <c r="E36" s="131"/>
      <c r="F36" s="146" t="s">
        <v>630</v>
      </c>
      <c r="G36" s="147"/>
      <c r="H36" s="148"/>
      <c r="I36" s="149" t="s">
        <v>663</v>
      </c>
      <c r="J36" s="149"/>
      <c r="K36" s="152">
        <v>109.5</v>
      </c>
      <c r="L36" s="152"/>
      <c r="M36" s="182" t="s">
        <v>566</v>
      </c>
      <c r="N36" s="183"/>
      <c r="O36" s="183"/>
      <c r="P36" s="118" t="s">
        <v>567</v>
      </c>
      <c r="Q36" s="184">
        <v>395</v>
      </c>
      <c r="R36" s="184"/>
      <c r="S36" s="222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4"/>
    </row>
    <row r="37" spans="1:49" ht="15" customHeight="1" x14ac:dyDescent="0.3">
      <c r="A37" s="128" t="s">
        <v>622</v>
      </c>
      <c r="B37" s="128"/>
      <c r="C37" s="129">
        <v>120.3</v>
      </c>
      <c r="D37" s="130"/>
      <c r="E37" s="131"/>
      <c r="F37" s="132" t="s">
        <v>665</v>
      </c>
      <c r="G37" s="133"/>
      <c r="H37" s="133"/>
      <c r="I37" s="135" t="s">
        <v>664</v>
      </c>
      <c r="J37" s="135"/>
      <c r="K37" s="163">
        <v>110.1</v>
      </c>
      <c r="L37" s="163"/>
      <c r="M37" s="180" t="s">
        <v>570</v>
      </c>
      <c r="N37" s="181"/>
      <c r="O37" s="181"/>
      <c r="P37" s="117" t="s">
        <v>571</v>
      </c>
      <c r="Q37" s="185">
        <v>374</v>
      </c>
      <c r="R37" s="185"/>
      <c r="S37" s="222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4"/>
    </row>
    <row r="38" spans="1:49" ht="15" customHeight="1" thickBot="1" x14ac:dyDescent="0.35">
      <c r="A38" s="137" t="s">
        <v>623</v>
      </c>
      <c r="B38" s="137"/>
      <c r="C38" s="138" t="s">
        <v>286</v>
      </c>
      <c r="D38" s="139"/>
      <c r="E38" s="140"/>
      <c r="F38" s="134"/>
      <c r="G38" s="134"/>
      <c r="H38" s="134"/>
      <c r="I38" s="141"/>
      <c r="J38" s="141"/>
      <c r="K38" s="164"/>
      <c r="L38" s="164"/>
      <c r="M38" s="186" t="s">
        <v>574</v>
      </c>
      <c r="N38" s="187"/>
      <c r="O38" s="187"/>
      <c r="P38" s="120" t="s">
        <v>575</v>
      </c>
      <c r="Q38" s="188">
        <v>336</v>
      </c>
      <c r="R38" s="188"/>
      <c r="S38" s="222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4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</row>
    <row r="39" spans="1:49" ht="15" customHeight="1" thickTop="1" x14ac:dyDescent="0.3">
      <c r="A39" s="153" t="s">
        <v>626</v>
      </c>
      <c r="B39" s="153"/>
      <c r="C39" s="153"/>
      <c r="D39" s="153"/>
      <c r="E39" s="153" t="s">
        <v>330</v>
      </c>
      <c r="F39" s="153"/>
      <c r="G39" s="153"/>
      <c r="H39" s="153"/>
      <c r="I39" s="153" t="s">
        <v>634</v>
      </c>
      <c r="J39" s="153"/>
      <c r="K39" s="153"/>
      <c r="L39" s="153"/>
      <c r="M39" s="173" t="s">
        <v>579</v>
      </c>
      <c r="N39" s="174"/>
      <c r="O39" s="174"/>
      <c r="P39" s="117" t="s">
        <v>580</v>
      </c>
      <c r="Q39" s="185">
        <v>414</v>
      </c>
      <c r="R39" s="185"/>
      <c r="S39" s="222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223"/>
      <c r="AI39" s="223"/>
      <c r="AJ39" s="224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</row>
    <row r="40" spans="1:49" ht="15" customHeight="1" x14ac:dyDescent="0.3">
      <c r="A40" s="143" t="s">
        <v>641</v>
      </c>
      <c r="B40" s="143"/>
      <c r="C40" s="143"/>
      <c r="D40" s="143"/>
      <c r="E40" s="154" t="s">
        <v>651</v>
      </c>
      <c r="F40" s="155"/>
      <c r="G40" s="154"/>
      <c r="H40" s="154"/>
      <c r="I40" s="154" t="s">
        <v>652</v>
      </c>
      <c r="J40" s="154"/>
      <c r="K40" s="154"/>
      <c r="L40" s="154"/>
      <c r="M40" s="186" t="s">
        <v>581</v>
      </c>
      <c r="N40" s="187"/>
      <c r="O40" s="187"/>
      <c r="P40" s="120" t="s">
        <v>582</v>
      </c>
      <c r="Q40" s="188">
        <v>304</v>
      </c>
      <c r="R40" s="188"/>
      <c r="S40" s="222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4"/>
    </row>
    <row r="41" spans="1:49" ht="15" customHeight="1" x14ac:dyDescent="0.35">
      <c r="A41" s="156"/>
      <c r="B41" s="157"/>
      <c r="C41" s="158" t="s">
        <v>635</v>
      </c>
      <c r="D41" s="158"/>
      <c r="E41" s="159"/>
      <c r="F41" s="116" t="s">
        <v>637</v>
      </c>
      <c r="G41" s="160" t="s">
        <v>636</v>
      </c>
      <c r="H41" s="160"/>
      <c r="I41" s="161" t="s">
        <v>624</v>
      </c>
      <c r="J41" s="161"/>
      <c r="K41" s="162" t="s">
        <v>625</v>
      </c>
      <c r="L41" s="162"/>
      <c r="M41" s="173" t="s">
        <v>583</v>
      </c>
      <c r="N41" s="174"/>
      <c r="O41" s="174"/>
      <c r="P41" s="117" t="s">
        <v>584</v>
      </c>
      <c r="Q41" s="185">
        <v>295</v>
      </c>
      <c r="R41" s="185"/>
      <c r="S41" s="222"/>
      <c r="T41" s="223"/>
      <c r="U41" s="223"/>
      <c r="V41" s="223"/>
      <c r="W41" s="223"/>
      <c r="X41" s="223"/>
      <c r="Y41" s="223"/>
      <c r="Z41" s="223"/>
      <c r="AA41" s="223"/>
      <c r="AB41" s="223"/>
      <c r="AC41" s="223"/>
      <c r="AD41" s="223"/>
      <c r="AE41" s="223"/>
      <c r="AF41" s="223"/>
      <c r="AG41" s="223"/>
      <c r="AH41" s="223"/>
      <c r="AI41" s="223"/>
      <c r="AJ41" s="224"/>
    </row>
    <row r="42" spans="1:49" ht="15" customHeight="1" x14ac:dyDescent="0.3">
      <c r="A42" s="128" t="s">
        <v>620</v>
      </c>
      <c r="B42" s="128"/>
      <c r="C42" s="129" t="s">
        <v>286</v>
      </c>
      <c r="D42" s="130"/>
      <c r="E42" s="131"/>
      <c r="F42" s="127" t="s">
        <v>286</v>
      </c>
      <c r="G42" s="143" t="s">
        <v>286</v>
      </c>
      <c r="H42" s="143"/>
      <c r="I42" s="144"/>
      <c r="J42" s="144"/>
      <c r="K42" s="145"/>
      <c r="L42" s="145"/>
      <c r="M42" s="186" t="s">
        <v>586</v>
      </c>
      <c r="N42" s="187"/>
      <c r="O42" s="187"/>
      <c r="P42" s="120" t="s">
        <v>585</v>
      </c>
      <c r="Q42" s="188">
        <v>450</v>
      </c>
      <c r="R42" s="188"/>
      <c r="S42" s="222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  <c r="AI42" s="223"/>
      <c r="AJ42" s="224"/>
    </row>
    <row r="43" spans="1:49" ht="15" customHeight="1" x14ac:dyDescent="0.35">
      <c r="A43" s="128" t="s">
        <v>621</v>
      </c>
      <c r="B43" s="128"/>
      <c r="C43" s="129" t="s">
        <v>666</v>
      </c>
      <c r="D43" s="130"/>
      <c r="E43" s="131"/>
      <c r="F43" s="146" t="s">
        <v>630</v>
      </c>
      <c r="G43" s="147"/>
      <c r="H43" s="148"/>
      <c r="I43" s="149"/>
      <c r="J43" s="149"/>
      <c r="K43" s="150"/>
      <c r="L43" s="150"/>
      <c r="M43" s="173" t="s">
        <v>587</v>
      </c>
      <c r="N43" s="174"/>
      <c r="O43" s="174"/>
      <c r="P43" s="117" t="s">
        <v>588</v>
      </c>
      <c r="Q43" s="185">
        <v>363</v>
      </c>
      <c r="R43" s="185"/>
      <c r="S43" s="222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4"/>
    </row>
    <row r="44" spans="1:49" ht="15" customHeight="1" x14ac:dyDescent="0.3">
      <c r="A44" s="128" t="s">
        <v>622</v>
      </c>
      <c r="B44" s="128"/>
      <c r="C44" s="129" t="s">
        <v>286</v>
      </c>
      <c r="D44" s="130"/>
      <c r="E44" s="131"/>
      <c r="F44" s="132" t="s">
        <v>667</v>
      </c>
      <c r="G44" s="133"/>
      <c r="H44" s="133"/>
      <c r="I44" s="135"/>
      <c r="J44" s="135"/>
      <c r="K44" s="136"/>
      <c r="L44" s="136"/>
      <c r="M44" s="186" t="s">
        <v>587</v>
      </c>
      <c r="N44" s="187"/>
      <c r="O44" s="187"/>
      <c r="P44" s="120" t="s">
        <v>589</v>
      </c>
      <c r="Q44" s="188">
        <v>337</v>
      </c>
      <c r="R44" s="188"/>
      <c r="S44" s="222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4"/>
    </row>
    <row r="45" spans="1:49" ht="15" customHeight="1" thickBot="1" x14ac:dyDescent="0.35">
      <c r="A45" s="137" t="s">
        <v>623</v>
      </c>
      <c r="B45" s="137"/>
      <c r="C45" s="138" t="s">
        <v>286</v>
      </c>
      <c r="D45" s="139"/>
      <c r="E45" s="140"/>
      <c r="F45" s="134"/>
      <c r="G45" s="134"/>
      <c r="H45" s="134"/>
      <c r="I45" s="141"/>
      <c r="J45" s="141"/>
      <c r="K45" s="142"/>
      <c r="L45" s="142"/>
      <c r="M45" s="173" t="s">
        <v>592</v>
      </c>
      <c r="N45" s="174"/>
      <c r="O45" s="174"/>
      <c r="P45" s="117" t="s">
        <v>593</v>
      </c>
      <c r="Q45" s="185">
        <v>372.5</v>
      </c>
      <c r="R45" s="185"/>
      <c r="S45" s="222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4"/>
    </row>
    <row r="46" spans="1:49" ht="15" customHeight="1" thickTop="1" x14ac:dyDescent="0.3">
      <c r="A46" s="153" t="s">
        <v>626</v>
      </c>
      <c r="B46" s="153"/>
      <c r="C46" s="153"/>
      <c r="D46" s="153"/>
      <c r="E46" s="153" t="s">
        <v>330</v>
      </c>
      <c r="F46" s="153"/>
      <c r="G46" s="153"/>
      <c r="H46" s="153"/>
      <c r="I46" s="153" t="s">
        <v>634</v>
      </c>
      <c r="J46" s="153"/>
      <c r="K46" s="153"/>
      <c r="L46" s="153"/>
      <c r="M46" s="186" t="s">
        <v>594</v>
      </c>
      <c r="N46" s="187"/>
      <c r="O46" s="187"/>
      <c r="P46" s="120" t="s">
        <v>597</v>
      </c>
      <c r="Q46" s="188">
        <v>351</v>
      </c>
      <c r="R46" s="188"/>
      <c r="S46" s="222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4"/>
    </row>
    <row r="47" spans="1:49" ht="15" customHeight="1" x14ac:dyDescent="0.3">
      <c r="A47" s="143"/>
      <c r="B47" s="143"/>
      <c r="C47" s="143"/>
      <c r="D47" s="143"/>
      <c r="E47" s="154"/>
      <c r="F47" s="155"/>
      <c r="G47" s="154"/>
      <c r="H47" s="154"/>
      <c r="I47" s="154"/>
      <c r="J47" s="154"/>
      <c r="K47" s="154"/>
      <c r="L47" s="154"/>
      <c r="M47" s="173" t="s">
        <v>600</v>
      </c>
      <c r="N47" s="174"/>
      <c r="O47" s="174"/>
      <c r="P47" s="117" t="s">
        <v>601</v>
      </c>
      <c r="Q47" s="185">
        <v>114</v>
      </c>
      <c r="R47" s="185"/>
      <c r="S47" s="222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  <c r="AI47" s="223"/>
      <c r="AJ47" s="224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</row>
    <row r="48" spans="1:49" ht="15" customHeight="1" x14ac:dyDescent="0.35">
      <c r="A48" s="156"/>
      <c r="B48" s="157"/>
      <c r="C48" s="158" t="s">
        <v>635</v>
      </c>
      <c r="D48" s="158"/>
      <c r="E48" s="159"/>
      <c r="F48" s="116" t="s">
        <v>637</v>
      </c>
      <c r="G48" s="160" t="s">
        <v>636</v>
      </c>
      <c r="H48" s="160"/>
      <c r="I48" s="161" t="s">
        <v>624</v>
      </c>
      <c r="J48" s="161"/>
      <c r="K48" s="162" t="s">
        <v>625</v>
      </c>
      <c r="L48" s="162"/>
      <c r="M48" s="186" t="s">
        <v>602</v>
      </c>
      <c r="N48" s="187"/>
      <c r="O48" s="187"/>
      <c r="P48" s="120" t="s">
        <v>603</v>
      </c>
      <c r="Q48" s="188">
        <v>358</v>
      </c>
      <c r="R48" s="188"/>
      <c r="S48" s="222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4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</row>
    <row r="49" spans="1:36" ht="15" customHeight="1" x14ac:dyDescent="0.3">
      <c r="A49" s="128" t="s">
        <v>620</v>
      </c>
      <c r="B49" s="128"/>
      <c r="C49" s="129"/>
      <c r="D49" s="130"/>
      <c r="E49" s="131"/>
      <c r="F49" s="127"/>
      <c r="G49" s="143"/>
      <c r="H49" s="143"/>
      <c r="I49" s="144"/>
      <c r="J49" s="144"/>
      <c r="K49" s="145"/>
      <c r="L49" s="145"/>
      <c r="M49" s="173" t="s">
        <v>604</v>
      </c>
      <c r="N49" s="174"/>
      <c r="O49" s="174"/>
      <c r="P49" s="117" t="s">
        <v>605</v>
      </c>
      <c r="Q49" s="185">
        <v>342</v>
      </c>
      <c r="R49" s="185"/>
      <c r="S49" s="222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4"/>
    </row>
    <row r="50" spans="1:36" ht="15" customHeight="1" x14ac:dyDescent="0.35">
      <c r="A50" s="128" t="s">
        <v>621</v>
      </c>
      <c r="B50" s="128"/>
      <c r="C50" s="129"/>
      <c r="D50" s="130"/>
      <c r="E50" s="131"/>
      <c r="F50" s="146" t="s">
        <v>630</v>
      </c>
      <c r="G50" s="147"/>
      <c r="H50" s="148"/>
      <c r="I50" s="149"/>
      <c r="J50" s="149"/>
      <c r="K50" s="150"/>
      <c r="L50" s="150"/>
      <c r="M50" s="186" t="s">
        <v>608</v>
      </c>
      <c r="N50" s="187"/>
      <c r="O50" s="187"/>
      <c r="P50" s="120" t="s">
        <v>606</v>
      </c>
      <c r="Q50" s="188">
        <v>264</v>
      </c>
      <c r="R50" s="188"/>
      <c r="S50" s="222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4"/>
    </row>
    <row r="51" spans="1:36" ht="15" customHeight="1" x14ac:dyDescent="0.3">
      <c r="A51" s="128" t="s">
        <v>622</v>
      </c>
      <c r="B51" s="128"/>
      <c r="C51" s="129"/>
      <c r="D51" s="130"/>
      <c r="E51" s="131"/>
      <c r="F51" s="132"/>
      <c r="G51" s="133"/>
      <c r="H51" s="133"/>
      <c r="I51" s="135"/>
      <c r="J51" s="135"/>
      <c r="K51" s="136"/>
      <c r="L51" s="136"/>
      <c r="M51" s="173" t="s">
        <v>611</v>
      </c>
      <c r="N51" s="174"/>
      <c r="O51" s="174"/>
      <c r="P51" s="117" t="s">
        <v>612</v>
      </c>
      <c r="Q51" s="185">
        <v>368</v>
      </c>
      <c r="R51" s="185"/>
      <c r="S51" s="222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  <c r="AH51" s="223"/>
      <c r="AI51" s="223"/>
      <c r="AJ51" s="224"/>
    </row>
    <row r="52" spans="1:36" ht="16" customHeight="1" thickBot="1" x14ac:dyDescent="0.35">
      <c r="A52" s="137" t="s">
        <v>623</v>
      </c>
      <c r="B52" s="137"/>
      <c r="C52" s="138"/>
      <c r="D52" s="139"/>
      <c r="E52" s="140"/>
      <c r="F52" s="134"/>
      <c r="G52" s="134"/>
      <c r="H52" s="134"/>
      <c r="I52" s="141"/>
      <c r="J52" s="141"/>
      <c r="K52" s="142"/>
      <c r="L52" s="142"/>
      <c r="M52" s="175"/>
      <c r="N52" s="176"/>
      <c r="O52" s="176"/>
      <c r="P52" s="122"/>
      <c r="Q52" s="231"/>
      <c r="R52" s="231"/>
      <c r="S52" s="225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7"/>
    </row>
    <row r="53" spans="1:36" ht="16" customHeight="1" thickTop="1" x14ac:dyDescent="0.3"/>
    <row r="54" spans="1:36" ht="16" customHeight="1" x14ac:dyDescent="0.3"/>
    <row r="61" spans="1:36" ht="15" customHeight="1" x14ac:dyDescent="0.3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</row>
    <row r="62" spans="1:36" ht="15" customHeight="1" x14ac:dyDescent="0.3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</row>
    <row r="63" spans="1:36" ht="15" customHeight="1" x14ac:dyDescent="0.3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</row>
    <row r="64" spans="1:36" ht="15" customHeight="1" x14ac:dyDescent="0.3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</row>
    <row r="67" spans="9:34" ht="15" customHeight="1" x14ac:dyDescent="0.3">
      <c r="AF67" s="123"/>
      <c r="AH67" s="123"/>
    </row>
    <row r="68" spans="9:34" ht="15" customHeight="1" x14ac:dyDescent="0.3">
      <c r="AH68" s="123"/>
    </row>
    <row r="69" spans="9:34" ht="15" customHeight="1" x14ac:dyDescent="0.3">
      <c r="AH69" s="123"/>
    </row>
    <row r="70" spans="9:34" ht="15" customHeight="1" x14ac:dyDescent="0.3">
      <c r="AH70" s="123"/>
    </row>
    <row r="71" spans="9:34" ht="15" customHeight="1" x14ac:dyDescent="0.3">
      <c r="AH71" s="123"/>
    </row>
    <row r="72" spans="9:34" ht="15" customHeight="1" x14ac:dyDescent="0.3">
      <c r="AH72" s="123"/>
    </row>
    <row r="73" spans="9:34" ht="15" customHeight="1" x14ac:dyDescent="0.3">
      <c r="AH73" s="123"/>
    </row>
    <row r="74" spans="9:34" ht="15" customHeight="1" x14ac:dyDescent="0.3">
      <c r="AH74" s="123"/>
    </row>
    <row r="77" spans="9:34" ht="15" customHeight="1" x14ac:dyDescent="0.3">
      <c r="I77" s="54" t="s">
        <v>631</v>
      </c>
    </row>
  </sheetData>
  <sheetProtection formatCells="0" formatColumns="0" formatRows="0" insertColumns="0" insertRows="0" insertHyperlinks="0" deleteColumns="0" deleteRows="0" sort="0"/>
  <dataConsolidate/>
  <mergeCells count="310">
    <mergeCell ref="Q39:R39"/>
    <mergeCell ref="M24:O24"/>
    <mergeCell ref="A32:D32"/>
    <mergeCell ref="E32:H32"/>
    <mergeCell ref="I32:L32"/>
    <mergeCell ref="Q52:R52"/>
    <mergeCell ref="A49:B49"/>
    <mergeCell ref="M25:O25"/>
    <mergeCell ref="M26:O26"/>
    <mergeCell ref="M27:O27"/>
    <mergeCell ref="A30:B30"/>
    <mergeCell ref="C30:E30"/>
    <mergeCell ref="F30:H31"/>
    <mergeCell ref="I30:J30"/>
    <mergeCell ref="K30:L30"/>
    <mergeCell ref="A31:B31"/>
    <mergeCell ref="C31:E31"/>
    <mergeCell ref="I31:J31"/>
    <mergeCell ref="K31:L31"/>
    <mergeCell ref="M28:O28"/>
    <mergeCell ref="M29:O29"/>
    <mergeCell ref="M48:O48"/>
    <mergeCell ref="M49:O49"/>
    <mergeCell ref="M50:O50"/>
    <mergeCell ref="M51:O51"/>
    <mergeCell ref="Q46:R46"/>
    <mergeCell ref="Q47:R47"/>
    <mergeCell ref="Q48:R48"/>
    <mergeCell ref="M15:O15"/>
    <mergeCell ref="M30:O30"/>
    <mergeCell ref="M31:O31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M21:O21"/>
    <mergeCell ref="M22:O22"/>
    <mergeCell ref="M23:O23"/>
    <mergeCell ref="Q49:R49"/>
    <mergeCell ref="Q50:R50"/>
    <mergeCell ref="Q51:R51"/>
    <mergeCell ref="M39:O39"/>
    <mergeCell ref="M40:O40"/>
    <mergeCell ref="M41:O41"/>
    <mergeCell ref="Y1:AD1"/>
    <mergeCell ref="AE1:AJ1"/>
    <mergeCell ref="S2:AJ2"/>
    <mergeCell ref="S1:X1"/>
    <mergeCell ref="S3:AJ52"/>
    <mergeCell ref="M11:O11"/>
    <mergeCell ref="M42:O42"/>
    <mergeCell ref="M43:O43"/>
    <mergeCell ref="M44:O44"/>
    <mergeCell ref="M45:O45"/>
    <mergeCell ref="M46:O46"/>
    <mergeCell ref="M47:O47"/>
    <mergeCell ref="Q40:R40"/>
    <mergeCell ref="Q41:R41"/>
    <mergeCell ref="Q42:R42"/>
    <mergeCell ref="Q43:R43"/>
    <mergeCell ref="Q44:R44"/>
    <mergeCell ref="Q45:R45"/>
    <mergeCell ref="L6:R6"/>
    <mergeCell ref="H7:I7"/>
    <mergeCell ref="L7:R7"/>
    <mergeCell ref="A2:R2"/>
    <mergeCell ref="A5:B5"/>
    <mergeCell ref="C5:E5"/>
    <mergeCell ref="F5:G5"/>
    <mergeCell ref="C6:E6"/>
    <mergeCell ref="F6:G6"/>
    <mergeCell ref="C7:E7"/>
    <mergeCell ref="F7:G7"/>
    <mergeCell ref="F4:G4"/>
    <mergeCell ref="C4:E4"/>
    <mergeCell ref="A4:B4"/>
    <mergeCell ref="F3:G3"/>
    <mergeCell ref="C3:E3"/>
    <mergeCell ref="A3:B3"/>
    <mergeCell ref="H4:I4"/>
    <mergeCell ref="H3:I3"/>
    <mergeCell ref="L3:R3"/>
    <mergeCell ref="L4:R4"/>
    <mergeCell ref="J4:K4"/>
    <mergeCell ref="A8:B8"/>
    <mergeCell ref="J8:K8"/>
    <mergeCell ref="A9:B9"/>
    <mergeCell ref="J9:K9"/>
    <mergeCell ref="C8:E8"/>
    <mergeCell ref="F8:G8"/>
    <mergeCell ref="C9:E9"/>
    <mergeCell ref="F9:G9"/>
    <mergeCell ref="A1:F1"/>
    <mergeCell ref="G1:L1"/>
    <mergeCell ref="H8:I8"/>
    <mergeCell ref="L8:R8"/>
    <mergeCell ref="H9:I9"/>
    <mergeCell ref="L9:R9"/>
    <mergeCell ref="M1:R1"/>
    <mergeCell ref="J3:K3"/>
    <mergeCell ref="J5:K5"/>
    <mergeCell ref="A6:B6"/>
    <mergeCell ref="J6:K6"/>
    <mergeCell ref="A7:B7"/>
    <mergeCell ref="J7:K7"/>
    <mergeCell ref="H5:I5"/>
    <mergeCell ref="L5:R5"/>
    <mergeCell ref="H6:I6"/>
    <mergeCell ref="A10:L10"/>
    <mergeCell ref="M17:O17"/>
    <mergeCell ref="M32:O32"/>
    <mergeCell ref="M33:O33"/>
    <mergeCell ref="M52:O52"/>
    <mergeCell ref="M10:R10"/>
    <mergeCell ref="M18:O18"/>
    <mergeCell ref="M19:O19"/>
    <mergeCell ref="M20:O20"/>
    <mergeCell ref="M34:R34"/>
    <mergeCell ref="M35:O35"/>
    <mergeCell ref="Q35:R35"/>
    <mergeCell ref="M36:O36"/>
    <mergeCell ref="Q36:R36"/>
    <mergeCell ref="M37:O37"/>
    <mergeCell ref="Q37:R37"/>
    <mergeCell ref="M38:O38"/>
    <mergeCell ref="Q38:R38"/>
    <mergeCell ref="M16:R16"/>
    <mergeCell ref="M12:O12"/>
    <mergeCell ref="M13:O13"/>
    <mergeCell ref="M14:O14"/>
    <mergeCell ref="Q32:R32"/>
    <mergeCell ref="Q33:R33"/>
    <mergeCell ref="A36:B36"/>
    <mergeCell ref="I36:J36"/>
    <mergeCell ref="K36:L36"/>
    <mergeCell ref="A37:B37"/>
    <mergeCell ref="C36:E36"/>
    <mergeCell ref="F36:H36"/>
    <mergeCell ref="C37:E37"/>
    <mergeCell ref="A33:D33"/>
    <mergeCell ref="E33:H33"/>
    <mergeCell ref="I33:L33"/>
    <mergeCell ref="G35:H35"/>
    <mergeCell ref="I35:J35"/>
    <mergeCell ref="K35:L35"/>
    <mergeCell ref="A34:B34"/>
    <mergeCell ref="C34:E34"/>
    <mergeCell ref="G34:H34"/>
    <mergeCell ref="I34:J34"/>
    <mergeCell ref="K34:L34"/>
    <mergeCell ref="A35:B35"/>
    <mergeCell ref="C35:E35"/>
    <mergeCell ref="A47:D47"/>
    <mergeCell ref="E47:H47"/>
    <mergeCell ref="I47:L47"/>
    <mergeCell ref="A48:B48"/>
    <mergeCell ref="C48:E48"/>
    <mergeCell ref="G48:H48"/>
    <mergeCell ref="I48:J48"/>
    <mergeCell ref="K48:L48"/>
    <mergeCell ref="A38:B38"/>
    <mergeCell ref="F37:H38"/>
    <mergeCell ref="I37:J37"/>
    <mergeCell ref="K37:L37"/>
    <mergeCell ref="C38:E38"/>
    <mergeCell ref="I38:J38"/>
    <mergeCell ref="K38:L38"/>
    <mergeCell ref="A39:D39"/>
    <mergeCell ref="E39:H39"/>
    <mergeCell ref="I39:L39"/>
    <mergeCell ref="A40:D40"/>
    <mergeCell ref="E40:H40"/>
    <mergeCell ref="I40:L40"/>
    <mergeCell ref="A46:D46"/>
    <mergeCell ref="E46:H46"/>
    <mergeCell ref="I46:L46"/>
    <mergeCell ref="A41:B41"/>
    <mergeCell ref="G41:H41"/>
    <mergeCell ref="I41:J41"/>
    <mergeCell ref="K41:L41"/>
    <mergeCell ref="A42:B42"/>
    <mergeCell ref="G42:H42"/>
    <mergeCell ref="C41:E41"/>
    <mergeCell ref="C42:E42"/>
    <mergeCell ref="I42:J42"/>
    <mergeCell ref="K42:L42"/>
    <mergeCell ref="A43:B43"/>
    <mergeCell ref="A44:B44"/>
    <mergeCell ref="C43:E43"/>
    <mergeCell ref="F43:H43"/>
    <mergeCell ref="I43:J43"/>
    <mergeCell ref="K43:L43"/>
    <mergeCell ref="C44:E44"/>
    <mergeCell ref="F44:H45"/>
    <mergeCell ref="I44:J44"/>
    <mergeCell ref="K44:L44"/>
    <mergeCell ref="A45:B45"/>
    <mergeCell ref="C45:E45"/>
    <mergeCell ref="I45:J45"/>
    <mergeCell ref="K45:L45"/>
    <mergeCell ref="A11:D11"/>
    <mergeCell ref="E11:H11"/>
    <mergeCell ref="I11:L11"/>
    <mergeCell ref="A24:B24"/>
    <mergeCell ref="F23:H24"/>
    <mergeCell ref="I23:J23"/>
    <mergeCell ref="K23:L23"/>
    <mergeCell ref="C24:E24"/>
    <mergeCell ref="I24:J24"/>
    <mergeCell ref="K24:L24"/>
    <mergeCell ref="A22:B22"/>
    <mergeCell ref="I22:J22"/>
    <mergeCell ref="K22:L22"/>
    <mergeCell ref="A23:B23"/>
    <mergeCell ref="C22:E22"/>
    <mergeCell ref="F22:H22"/>
    <mergeCell ref="C23:E23"/>
    <mergeCell ref="A19:D19"/>
    <mergeCell ref="E19:H19"/>
    <mergeCell ref="I19:L19"/>
    <mergeCell ref="G21:H21"/>
    <mergeCell ref="I21:J21"/>
    <mergeCell ref="K21:L21"/>
    <mergeCell ref="A12:D12"/>
    <mergeCell ref="E12:H12"/>
    <mergeCell ref="I12:L12"/>
    <mergeCell ref="A13:B13"/>
    <mergeCell ref="C13:E13"/>
    <mergeCell ref="G13:H13"/>
    <mergeCell ref="I13:J13"/>
    <mergeCell ref="K13:L13"/>
    <mergeCell ref="A14:B14"/>
    <mergeCell ref="C14:E14"/>
    <mergeCell ref="G14:H14"/>
    <mergeCell ref="I14:J14"/>
    <mergeCell ref="K14:L14"/>
    <mergeCell ref="A15:B15"/>
    <mergeCell ref="C15:E15"/>
    <mergeCell ref="F15:H15"/>
    <mergeCell ref="I15:J15"/>
    <mergeCell ref="K15:L15"/>
    <mergeCell ref="A16:B16"/>
    <mergeCell ref="C16:E16"/>
    <mergeCell ref="F16:H17"/>
    <mergeCell ref="I16:J16"/>
    <mergeCell ref="K16:L16"/>
    <mergeCell ref="A17:B17"/>
    <mergeCell ref="C17:E17"/>
    <mergeCell ref="I17:J17"/>
    <mergeCell ref="K17:L17"/>
    <mergeCell ref="A18:D18"/>
    <mergeCell ref="E18:H18"/>
    <mergeCell ref="I18:L18"/>
    <mergeCell ref="A20:B20"/>
    <mergeCell ref="C20:E20"/>
    <mergeCell ref="G20:H20"/>
    <mergeCell ref="I20:J20"/>
    <mergeCell ref="K20:L20"/>
    <mergeCell ref="A21:B21"/>
    <mergeCell ref="C21:E21"/>
    <mergeCell ref="A25:D25"/>
    <mergeCell ref="E25:H25"/>
    <mergeCell ref="I25:L25"/>
    <mergeCell ref="A26:D26"/>
    <mergeCell ref="E26:H26"/>
    <mergeCell ref="I26:L26"/>
    <mergeCell ref="A27:B27"/>
    <mergeCell ref="C27:E27"/>
    <mergeCell ref="G27:H27"/>
    <mergeCell ref="I27:J27"/>
    <mergeCell ref="K27:L27"/>
    <mergeCell ref="A28:B28"/>
    <mergeCell ref="C28:E28"/>
    <mergeCell ref="G28:H28"/>
    <mergeCell ref="I28:J28"/>
    <mergeCell ref="K28:L28"/>
    <mergeCell ref="A29:B29"/>
    <mergeCell ref="C29:E29"/>
    <mergeCell ref="F29:H29"/>
    <mergeCell ref="I29:J29"/>
    <mergeCell ref="K29:L29"/>
    <mergeCell ref="C49:E49"/>
    <mergeCell ref="G49:H49"/>
    <mergeCell ref="I49:J49"/>
    <mergeCell ref="K49:L49"/>
    <mergeCell ref="A50:B50"/>
    <mergeCell ref="C50:E50"/>
    <mergeCell ref="F50:H50"/>
    <mergeCell ref="I50:J50"/>
    <mergeCell ref="K50:L50"/>
    <mergeCell ref="A51:B51"/>
    <mergeCell ref="C51:E51"/>
    <mergeCell ref="F51:H52"/>
    <mergeCell ref="I51:J51"/>
    <mergeCell ref="K51:L51"/>
    <mergeCell ref="A52:B52"/>
    <mergeCell ref="C52:E52"/>
    <mergeCell ref="I52:J52"/>
    <mergeCell ref="K52:L52"/>
  </mergeCell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I9" sqref="I9"/>
    </sheetView>
  </sheetViews>
  <sheetFormatPr defaultRowHeight="14.5" x14ac:dyDescent="0.35"/>
  <cols>
    <col min="2" max="2" width="17.08984375" bestFit="1" customWidth="1"/>
    <col min="3" max="3" width="19.54296875" customWidth="1"/>
    <col min="4" max="4" width="21" customWidth="1"/>
    <col min="5" max="5" width="16.7265625" customWidth="1"/>
    <col min="6" max="6" width="18.1796875" customWidth="1"/>
  </cols>
  <sheetData>
    <row r="1" spans="1:6" x14ac:dyDescent="0.35">
      <c r="A1" s="4" t="s">
        <v>17</v>
      </c>
      <c r="B1" s="4" t="s">
        <v>669</v>
      </c>
      <c r="C1" s="4" t="s">
        <v>670</v>
      </c>
      <c r="D1" s="4" t="s">
        <v>671</v>
      </c>
      <c r="E1" s="4" t="s">
        <v>672</v>
      </c>
      <c r="F1" s="4" t="s">
        <v>673</v>
      </c>
    </row>
    <row r="2" spans="1:6" x14ac:dyDescent="0.35">
      <c r="A2" s="4" t="s">
        <v>674</v>
      </c>
      <c r="B2" s="4" t="s">
        <v>675</v>
      </c>
      <c r="C2" s="4" t="s">
        <v>676</v>
      </c>
      <c r="D2" s="4" t="s">
        <v>677</v>
      </c>
      <c r="E2" s="4" t="s">
        <v>678</v>
      </c>
      <c r="F2" s="4" t="s">
        <v>679</v>
      </c>
    </row>
    <row r="3" spans="1:6" x14ac:dyDescent="0.35">
      <c r="A3" s="4" t="s">
        <v>680</v>
      </c>
      <c r="B3" s="4" t="s">
        <v>681</v>
      </c>
      <c r="C3" s="4" t="s">
        <v>682</v>
      </c>
      <c r="D3" s="4" t="s">
        <v>683</v>
      </c>
      <c r="E3" s="4" t="s">
        <v>684</v>
      </c>
      <c r="F3" s="4" t="s">
        <v>685</v>
      </c>
    </row>
    <row r="4" spans="1:6" x14ac:dyDescent="0.35">
      <c r="A4" s="4" t="s">
        <v>686</v>
      </c>
      <c r="B4" s="4" t="s">
        <v>687</v>
      </c>
      <c r="C4" s="4" t="s">
        <v>688</v>
      </c>
      <c r="D4" s="4" t="s">
        <v>689</v>
      </c>
      <c r="E4" s="4" t="s">
        <v>690</v>
      </c>
      <c r="F4" s="4" t="s">
        <v>691</v>
      </c>
    </row>
    <row r="5" spans="1:6" x14ac:dyDescent="0.35">
      <c r="A5" s="4" t="s">
        <v>692</v>
      </c>
      <c r="B5" s="4" t="s">
        <v>693</v>
      </c>
      <c r="C5" s="4" t="s">
        <v>694</v>
      </c>
      <c r="D5" s="4" t="s">
        <v>695</v>
      </c>
      <c r="E5" s="4" t="s">
        <v>696</v>
      </c>
      <c r="F5" s="4" t="s">
        <v>697</v>
      </c>
    </row>
    <row r="6" spans="1:6" x14ac:dyDescent="0.35">
      <c r="A6" s="4" t="s">
        <v>698</v>
      </c>
      <c r="B6" s="4" t="s">
        <v>699</v>
      </c>
      <c r="C6" s="4" t="s">
        <v>700</v>
      </c>
      <c r="D6" s="4" t="s">
        <v>701</v>
      </c>
      <c r="E6" s="4" t="s">
        <v>702</v>
      </c>
      <c r="F6" s="4" t="s">
        <v>703</v>
      </c>
    </row>
    <row r="7" spans="1:6" x14ac:dyDescent="0.35">
      <c r="A7" s="4" t="s">
        <v>704</v>
      </c>
      <c r="B7" s="4" t="s">
        <v>705</v>
      </c>
      <c r="C7" s="4" t="s">
        <v>706</v>
      </c>
      <c r="D7" s="4" t="s">
        <v>707</v>
      </c>
      <c r="E7" s="4" t="s">
        <v>708</v>
      </c>
      <c r="F7" s="4" t="s">
        <v>709</v>
      </c>
    </row>
    <row r="8" spans="1:6" x14ac:dyDescent="0.35">
      <c r="A8" s="4" t="s">
        <v>710</v>
      </c>
      <c r="B8" s="4" t="s">
        <v>711</v>
      </c>
      <c r="C8" s="4" t="s">
        <v>712</v>
      </c>
      <c r="D8" s="4" t="s">
        <v>713</v>
      </c>
      <c r="E8" s="4" t="s">
        <v>714</v>
      </c>
      <c r="F8" s="4" t="s">
        <v>715</v>
      </c>
    </row>
    <row r="9" spans="1:6" x14ac:dyDescent="0.35">
      <c r="A9" s="4" t="s">
        <v>716</v>
      </c>
      <c r="B9" s="4" t="s">
        <v>717</v>
      </c>
      <c r="C9" s="4" t="s">
        <v>718</v>
      </c>
      <c r="D9" s="4" t="s">
        <v>719</v>
      </c>
      <c r="E9" s="4" t="s">
        <v>720</v>
      </c>
      <c r="F9" s="4" t="s">
        <v>721</v>
      </c>
    </row>
    <row r="10" spans="1:6" x14ac:dyDescent="0.35">
      <c r="A10" s="4" t="s">
        <v>722</v>
      </c>
      <c r="B10" s="4" t="s">
        <v>723</v>
      </c>
      <c r="C10" s="4" t="s">
        <v>724</v>
      </c>
      <c r="D10" s="4" t="s">
        <v>725</v>
      </c>
      <c r="E10" s="4" t="s">
        <v>726</v>
      </c>
      <c r="F10" s="4" t="s">
        <v>727</v>
      </c>
    </row>
    <row r="11" spans="1:6" x14ac:dyDescent="0.35">
      <c r="A11" s="4" t="s">
        <v>728</v>
      </c>
      <c r="B11" s="4" t="s">
        <v>729</v>
      </c>
      <c r="C11" s="4" t="s">
        <v>730</v>
      </c>
      <c r="D11" s="4" t="s">
        <v>731</v>
      </c>
      <c r="E11" s="4" t="s">
        <v>732</v>
      </c>
      <c r="F11" s="4" t="s">
        <v>733</v>
      </c>
    </row>
    <row r="12" spans="1:6" x14ac:dyDescent="0.35">
      <c r="A12" s="4" t="s">
        <v>734</v>
      </c>
      <c r="B12" s="4" t="s">
        <v>735</v>
      </c>
      <c r="C12" s="4" t="s">
        <v>736</v>
      </c>
      <c r="D12" s="4" t="s">
        <v>737</v>
      </c>
      <c r="E12" s="4" t="s">
        <v>738</v>
      </c>
      <c r="F12" s="4" t="s">
        <v>739</v>
      </c>
    </row>
    <row r="13" spans="1:6" x14ac:dyDescent="0.35">
      <c r="A13" s="4" t="s">
        <v>740</v>
      </c>
      <c r="B13" s="4" t="s">
        <v>741</v>
      </c>
      <c r="C13" s="4" t="s">
        <v>742</v>
      </c>
      <c r="D13" s="4" t="s">
        <v>743</v>
      </c>
      <c r="E13" s="4" t="s">
        <v>744</v>
      </c>
      <c r="F13" s="4" t="s">
        <v>745</v>
      </c>
    </row>
    <row r="14" spans="1:6" x14ac:dyDescent="0.35">
      <c r="A14" s="4" t="s">
        <v>746</v>
      </c>
      <c r="B14" s="4" t="s">
        <v>747</v>
      </c>
      <c r="C14" s="4" t="s">
        <v>748</v>
      </c>
      <c r="D14" s="4" t="s">
        <v>749</v>
      </c>
      <c r="E14" s="4" t="s">
        <v>750</v>
      </c>
      <c r="F14" s="4" t="s">
        <v>751</v>
      </c>
    </row>
    <row r="15" spans="1:6" x14ac:dyDescent="0.35">
      <c r="A15" s="4" t="s">
        <v>752</v>
      </c>
      <c r="B15" s="4" t="s">
        <v>753</v>
      </c>
      <c r="C15" s="4" t="s">
        <v>754</v>
      </c>
      <c r="D15" s="4" t="s">
        <v>755</v>
      </c>
      <c r="E15" s="4" t="s">
        <v>756</v>
      </c>
      <c r="F15" s="4" t="s">
        <v>757</v>
      </c>
    </row>
    <row r="16" spans="1:6" x14ac:dyDescent="0.35">
      <c r="A16" s="4" t="s">
        <v>758</v>
      </c>
      <c r="B16" s="4" t="s">
        <v>759</v>
      </c>
      <c r="C16" s="4" t="s">
        <v>760</v>
      </c>
      <c r="D16" s="4" t="s">
        <v>761</v>
      </c>
      <c r="E16" s="4" t="s">
        <v>762</v>
      </c>
      <c r="F16" s="4" t="s">
        <v>763</v>
      </c>
    </row>
    <row r="17" spans="1:6" x14ac:dyDescent="0.35">
      <c r="A17" s="4" t="s">
        <v>764</v>
      </c>
      <c r="B17" s="4" t="s">
        <v>765</v>
      </c>
      <c r="C17" s="4" t="s">
        <v>766</v>
      </c>
      <c r="D17" s="4" t="s">
        <v>767</v>
      </c>
      <c r="E17" s="4" t="s">
        <v>768</v>
      </c>
      <c r="F17" s="4" t="s">
        <v>769</v>
      </c>
    </row>
    <row r="18" spans="1:6" x14ac:dyDescent="0.35">
      <c r="A18" s="4" t="s">
        <v>770</v>
      </c>
      <c r="B18" s="4" t="s">
        <v>771</v>
      </c>
      <c r="C18" s="4" t="s">
        <v>772</v>
      </c>
      <c r="D18" s="4" t="s">
        <v>773</v>
      </c>
      <c r="E18" s="4" t="s">
        <v>774</v>
      </c>
      <c r="F18" s="4" t="s">
        <v>775</v>
      </c>
    </row>
    <row r="19" spans="1:6" x14ac:dyDescent="0.35">
      <c r="A19" s="4" t="s">
        <v>776</v>
      </c>
      <c r="B19" s="4" t="s">
        <v>777</v>
      </c>
      <c r="C19" s="4" t="s">
        <v>778</v>
      </c>
      <c r="D19" s="4" t="s">
        <v>779</v>
      </c>
      <c r="E19" s="4" t="s">
        <v>780</v>
      </c>
      <c r="F19" s="4" t="s">
        <v>781</v>
      </c>
    </row>
    <row r="20" spans="1:6" x14ac:dyDescent="0.35">
      <c r="A20" s="4" t="s">
        <v>782</v>
      </c>
      <c r="B20" s="4" t="s">
        <v>783</v>
      </c>
      <c r="C20" s="4" t="s">
        <v>784</v>
      </c>
      <c r="D20" s="4" t="s">
        <v>785</v>
      </c>
      <c r="E20" s="4" t="s">
        <v>786</v>
      </c>
      <c r="F20" s="4" t="s">
        <v>787</v>
      </c>
    </row>
    <row r="21" spans="1:6" x14ac:dyDescent="0.35">
      <c r="A21" s="4" t="s">
        <v>788</v>
      </c>
      <c r="B21" s="4" t="s">
        <v>789</v>
      </c>
      <c r="C21" s="4" t="s">
        <v>790</v>
      </c>
      <c r="D21" s="4" t="s">
        <v>791</v>
      </c>
      <c r="E21" s="4" t="s">
        <v>792</v>
      </c>
      <c r="F21" s="4" t="s">
        <v>793</v>
      </c>
    </row>
    <row r="22" spans="1:6" x14ac:dyDescent="0.35">
      <c r="A22" s="4" t="s">
        <v>794</v>
      </c>
      <c r="B22" s="4" t="s">
        <v>795</v>
      </c>
      <c r="C22" s="4" t="s">
        <v>796</v>
      </c>
      <c r="D22" s="4" t="s">
        <v>797</v>
      </c>
      <c r="E22" s="4" t="s">
        <v>798</v>
      </c>
      <c r="F22" s="4" t="s">
        <v>799</v>
      </c>
    </row>
    <row r="23" spans="1:6" x14ac:dyDescent="0.35">
      <c r="A23" s="4" t="s">
        <v>800</v>
      </c>
      <c r="B23" s="4" t="s">
        <v>801</v>
      </c>
      <c r="C23" s="4" t="s">
        <v>802</v>
      </c>
      <c r="D23" s="4" t="s">
        <v>803</v>
      </c>
      <c r="E23" s="4" t="s">
        <v>804</v>
      </c>
      <c r="F23" s="4" t="s">
        <v>805</v>
      </c>
    </row>
    <row r="24" spans="1:6" x14ac:dyDescent="0.35">
      <c r="A24" s="4" t="s">
        <v>806</v>
      </c>
      <c r="B24" s="4" t="s">
        <v>807</v>
      </c>
      <c r="C24" s="4" t="s">
        <v>808</v>
      </c>
      <c r="D24" s="4" t="s">
        <v>809</v>
      </c>
      <c r="E24" s="4" t="s">
        <v>810</v>
      </c>
      <c r="F24" s="4" t="s">
        <v>811</v>
      </c>
    </row>
    <row r="25" spans="1:6" x14ac:dyDescent="0.35">
      <c r="A25" s="4" t="s">
        <v>812</v>
      </c>
      <c r="B25" s="4" t="s">
        <v>813</v>
      </c>
      <c r="C25" s="4" t="s">
        <v>814</v>
      </c>
      <c r="D25" s="4" t="s">
        <v>815</v>
      </c>
      <c r="E25" s="4" t="s">
        <v>816</v>
      </c>
      <c r="F25" s="4" t="s">
        <v>817</v>
      </c>
    </row>
    <row r="26" spans="1:6" x14ac:dyDescent="0.35">
      <c r="A26" s="4" t="s">
        <v>818</v>
      </c>
      <c r="B26" s="4" t="s">
        <v>819</v>
      </c>
      <c r="C26" s="4" t="s">
        <v>820</v>
      </c>
      <c r="D26" s="4" t="s">
        <v>821</v>
      </c>
      <c r="E26" s="4" t="s">
        <v>822</v>
      </c>
      <c r="F26" s="4" t="s">
        <v>823</v>
      </c>
    </row>
    <row r="27" spans="1:6" x14ac:dyDescent="0.35">
      <c r="A27" s="4" t="s">
        <v>824</v>
      </c>
      <c r="B27" s="4" t="s">
        <v>825</v>
      </c>
      <c r="C27" s="4" t="s">
        <v>826</v>
      </c>
      <c r="D27" s="4" t="s">
        <v>827</v>
      </c>
      <c r="E27" s="4" t="s">
        <v>828</v>
      </c>
      <c r="F27" s="4" t="s">
        <v>829</v>
      </c>
    </row>
    <row r="28" spans="1:6" x14ac:dyDescent="0.35">
      <c r="A28" s="4" t="s">
        <v>830</v>
      </c>
      <c r="B28" s="4" t="s">
        <v>831</v>
      </c>
      <c r="C28" s="4" t="s">
        <v>832</v>
      </c>
      <c r="D28" s="4" t="s">
        <v>833</v>
      </c>
      <c r="E28" s="4" t="s">
        <v>834</v>
      </c>
      <c r="F28" s="4" t="s">
        <v>835</v>
      </c>
    </row>
    <row r="29" spans="1:6" x14ac:dyDescent="0.35">
      <c r="A29" s="4" t="s">
        <v>836</v>
      </c>
      <c r="B29" s="4" t="s">
        <v>837</v>
      </c>
      <c r="C29" s="4" t="s">
        <v>838</v>
      </c>
      <c r="D29" s="4" t="s">
        <v>839</v>
      </c>
      <c r="E29" s="4" t="s">
        <v>840</v>
      </c>
      <c r="F29" s="4" t="s">
        <v>841</v>
      </c>
    </row>
    <row r="30" spans="1:6" x14ac:dyDescent="0.35">
      <c r="A30" s="4" t="s">
        <v>842</v>
      </c>
      <c r="B30" s="4" t="s">
        <v>843</v>
      </c>
      <c r="C30" s="4" t="s">
        <v>844</v>
      </c>
      <c r="D30" s="4" t="s">
        <v>845</v>
      </c>
      <c r="E30" s="4" t="s">
        <v>846</v>
      </c>
      <c r="F30" s="4" t="s">
        <v>847</v>
      </c>
    </row>
    <row r="31" spans="1:6" x14ac:dyDescent="0.35">
      <c r="A31" s="4" t="s">
        <v>848</v>
      </c>
      <c r="B31" s="4" t="s">
        <v>849</v>
      </c>
      <c r="C31" s="4" t="s">
        <v>850</v>
      </c>
      <c r="D31" s="4" t="s">
        <v>851</v>
      </c>
      <c r="E31" s="4" t="s">
        <v>852</v>
      </c>
      <c r="F31" s="4" t="s">
        <v>853</v>
      </c>
    </row>
    <row r="32" spans="1:6" x14ac:dyDescent="0.35">
      <c r="A32" s="4" t="s">
        <v>565</v>
      </c>
      <c r="B32" s="4" t="s">
        <v>854</v>
      </c>
      <c r="C32" s="4" t="s">
        <v>855</v>
      </c>
      <c r="D32" s="4" t="s">
        <v>856</v>
      </c>
      <c r="E32" s="4" t="s">
        <v>857</v>
      </c>
      <c r="F32" s="4" t="s">
        <v>858</v>
      </c>
    </row>
    <row r="33" spans="1:6" x14ac:dyDescent="0.35">
      <c r="A33" s="4" t="s">
        <v>859</v>
      </c>
      <c r="B33" s="4" t="s">
        <v>860</v>
      </c>
      <c r="C33" s="4" t="s">
        <v>861</v>
      </c>
      <c r="D33" s="4" t="s">
        <v>862</v>
      </c>
      <c r="E33" s="4" t="s">
        <v>863</v>
      </c>
      <c r="F33" s="4" t="s">
        <v>864</v>
      </c>
    </row>
    <row r="34" spans="1:6" x14ac:dyDescent="0.35">
      <c r="A34" s="4" t="s">
        <v>865</v>
      </c>
      <c r="B34" s="4" t="s">
        <v>866</v>
      </c>
      <c r="C34" s="4" t="s">
        <v>867</v>
      </c>
      <c r="D34" s="4" t="s">
        <v>868</v>
      </c>
      <c r="E34" s="4" t="s">
        <v>869</v>
      </c>
      <c r="F34" s="4" t="s">
        <v>870</v>
      </c>
    </row>
    <row r="35" spans="1:6" x14ac:dyDescent="0.35">
      <c r="A35" s="4" t="s">
        <v>871</v>
      </c>
      <c r="B35" s="4" t="s">
        <v>872</v>
      </c>
      <c r="C35" s="4" t="s">
        <v>873</v>
      </c>
      <c r="D35" s="4" t="s">
        <v>874</v>
      </c>
      <c r="E35" s="4" t="s">
        <v>875</v>
      </c>
      <c r="F35" s="4" t="s">
        <v>876</v>
      </c>
    </row>
    <row r="36" spans="1:6" x14ac:dyDescent="0.35">
      <c r="A36" s="4" t="s">
        <v>877</v>
      </c>
      <c r="B36" s="4" t="s">
        <v>878</v>
      </c>
      <c r="C36" s="4" t="s">
        <v>879</v>
      </c>
      <c r="D36" s="4" t="s">
        <v>880</v>
      </c>
      <c r="E36" s="4" t="s">
        <v>881</v>
      </c>
      <c r="F36" s="4" t="s">
        <v>882</v>
      </c>
    </row>
    <row r="37" spans="1:6" x14ac:dyDescent="0.35">
      <c r="A37" s="4" t="s">
        <v>883</v>
      </c>
      <c r="B37" s="4" t="s">
        <v>884</v>
      </c>
      <c r="C37" s="4" t="s">
        <v>885</v>
      </c>
      <c r="D37" s="4" t="s">
        <v>886</v>
      </c>
      <c r="E37" s="4" t="s">
        <v>887</v>
      </c>
      <c r="F37" s="4" t="s">
        <v>888</v>
      </c>
    </row>
    <row r="38" spans="1:6" x14ac:dyDescent="0.35">
      <c r="A38" s="4" t="s">
        <v>889</v>
      </c>
      <c r="B38" s="4" t="s">
        <v>890</v>
      </c>
      <c r="C38" s="4" t="s">
        <v>891</v>
      </c>
      <c r="D38" s="4" t="s">
        <v>892</v>
      </c>
      <c r="E38" s="4" t="s">
        <v>893</v>
      </c>
      <c r="F38" s="4" t="s">
        <v>894</v>
      </c>
    </row>
    <row r="39" spans="1:6" x14ac:dyDescent="0.35">
      <c r="A39" s="4" t="s">
        <v>895</v>
      </c>
      <c r="B39" s="4" t="s">
        <v>896</v>
      </c>
      <c r="C39" s="4" t="s">
        <v>897</v>
      </c>
      <c r="D39" s="4" t="s">
        <v>898</v>
      </c>
      <c r="E39" s="4" t="s">
        <v>899</v>
      </c>
      <c r="F39" s="4" t="s">
        <v>900</v>
      </c>
    </row>
    <row r="40" spans="1:6" x14ac:dyDescent="0.35">
      <c r="A40" s="4" t="s">
        <v>901</v>
      </c>
      <c r="B40" s="4" t="s">
        <v>902</v>
      </c>
      <c r="C40" s="4" t="s">
        <v>903</v>
      </c>
      <c r="D40" s="4" t="s">
        <v>904</v>
      </c>
      <c r="E40" s="4" t="s">
        <v>905</v>
      </c>
      <c r="F40" s="4" t="s">
        <v>906</v>
      </c>
    </row>
    <row r="41" spans="1:6" x14ac:dyDescent="0.35">
      <c r="A41" s="4" t="s">
        <v>907</v>
      </c>
      <c r="B41" s="4" t="s">
        <v>908</v>
      </c>
      <c r="C41" s="4" t="s">
        <v>909</v>
      </c>
      <c r="D41" s="4" t="s">
        <v>910</v>
      </c>
      <c r="E41" s="4" t="s">
        <v>911</v>
      </c>
      <c r="F41" s="4" t="s">
        <v>912</v>
      </c>
    </row>
    <row r="42" spans="1:6" x14ac:dyDescent="0.35">
      <c r="A42" s="4" t="s">
        <v>913</v>
      </c>
      <c r="B42" s="4" t="s">
        <v>914</v>
      </c>
      <c r="C42" s="4" t="s">
        <v>915</v>
      </c>
      <c r="D42" s="4" t="s">
        <v>916</v>
      </c>
      <c r="E42" s="4" t="s">
        <v>917</v>
      </c>
      <c r="F42" s="4" t="s">
        <v>918</v>
      </c>
    </row>
    <row r="43" spans="1:6" x14ac:dyDescent="0.35">
      <c r="A43" s="4" t="s">
        <v>919</v>
      </c>
      <c r="B43" s="4" t="s">
        <v>920</v>
      </c>
      <c r="C43" s="4" t="s">
        <v>921</v>
      </c>
      <c r="D43" s="4" t="s">
        <v>922</v>
      </c>
      <c r="E43" s="4" t="s">
        <v>923</v>
      </c>
      <c r="F43" s="4" t="s">
        <v>924</v>
      </c>
    </row>
    <row r="44" spans="1:6" x14ac:dyDescent="0.35">
      <c r="A44" s="4" t="s">
        <v>925</v>
      </c>
      <c r="B44" s="4" t="s">
        <v>926</v>
      </c>
      <c r="C44" s="4" t="s">
        <v>927</v>
      </c>
      <c r="D44" s="4" t="s">
        <v>928</v>
      </c>
      <c r="E44" s="4" t="s">
        <v>929</v>
      </c>
      <c r="F44" s="4" t="s">
        <v>930</v>
      </c>
    </row>
    <row r="45" spans="1:6" x14ac:dyDescent="0.35">
      <c r="A45" s="4" t="s">
        <v>931</v>
      </c>
      <c r="B45" s="4" t="s">
        <v>932</v>
      </c>
      <c r="C45" s="4" t="s">
        <v>933</v>
      </c>
      <c r="D45" s="4" t="s">
        <v>934</v>
      </c>
      <c r="E45" s="4" t="s">
        <v>935</v>
      </c>
      <c r="F45" s="4" t="s">
        <v>936</v>
      </c>
    </row>
    <row r="46" spans="1:6" x14ac:dyDescent="0.35">
      <c r="A46" s="4" t="s">
        <v>937</v>
      </c>
      <c r="B46" s="4" t="s">
        <v>938</v>
      </c>
      <c r="C46" s="4" t="s">
        <v>939</v>
      </c>
      <c r="D46" s="4" t="s">
        <v>940</v>
      </c>
      <c r="E46" s="4" t="s">
        <v>941</v>
      </c>
      <c r="F46" s="4" t="s">
        <v>942</v>
      </c>
    </row>
    <row r="47" spans="1:6" x14ac:dyDescent="0.35">
      <c r="A47" s="4" t="s">
        <v>943</v>
      </c>
      <c r="B47" s="4" t="s">
        <v>944</v>
      </c>
      <c r="C47" s="4" t="s">
        <v>945</v>
      </c>
      <c r="D47" s="4" t="s">
        <v>946</v>
      </c>
      <c r="E47" s="4" t="s">
        <v>947</v>
      </c>
      <c r="F47" s="4" t="s">
        <v>948</v>
      </c>
    </row>
    <row r="48" spans="1:6" x14ac:dyDescent="0.35">
      <c r="A48" s="4" t="s">
        <v>949</v>
      </c>
      <c r="B48" s="4" t="s">
        <v>950</v>
      </c>
      <c r="C48" s="4" t="s">
        <v>951</v>
      </c>
      <c r="D48" s="4" t="s">
        <v>952</v>
      </c>
      <c r="E48" s="4" t="s">
        <v>953</v>
      </c>
      <c r="F48" s="4" t="s">
        <v>954</v>
      </c>
    </row>
    <row r="49" spans="1:6" x14ac:dyDescent="0.35">
      <c r="A49" s="4" t="s">
        <v>955</v>
      </c>
      <c r="B49" s="4" t="s">
        <v>956</v>
      </c>
      <c r="C49" s="4" t="s">
        <v>957</v>
      </c>
      <c r="D49" s="4" t="s">
        <v>958</v>
      </c>
      <c r="E49" s="4" t="s">
        <v>959</v>
      </c>
      <c r="F49" s="4" t="s">
        <v>960</v>
      </c>
    </row>
    <row r="50" spans="1:6" x14ac:dyDescent="0.35">
      <c r="A50" s="4" t="s">
        <v>961</v>
      </c>
      <c r="B50" s="4" t="s">
        <v>962</v>
      </c>
      <c r="C50" s="4" t="s">
        <v>963</v>
      </c>
      <c r="D50" s="4" t="s">
        <v>964</v>
      </c>
      <c r="E50" s="4" t="s">
        <v>965</v>
      </c>
      <c r="F50" s="4" t="s">
        <v>966</v>
      </c>
    </row>
    <row r="51" spans="1:6" x14ac:dyDescent="0.35">
      <c r="A51" s="4" t="s">
        <v>967</v>
      </c>
      <c r="B51" s="4" t="s">
        <v>968</v>
      </c>
      <c r="C51" s="4" t="s">
        <v>969</v>
      </c>
      <c r="D51" s="4" t="s">
        <v>970</v>
      </c>
      <c r="E51" s="4" t="s">
        <v>971</v>
      </c>
      <c r="F51" s="4" t="s">
        <v>972</v>
      </c>
    </row>
    <row r="52" spans="1:6" x14ac:dyDescent="0.35">
      <c r="A52" s="4" t="s">
        <v>973</v>
      </c>
      <c r="B52" s="4" t="s">
        <v>974</v>
      </c>
      <c r="C52" s="4" t="s">
        <v>975</v>
      </c>
      <c r="D52" s="4" t="s">
        <v>976</v>
      </c>
      <c r="E52" s="4" t="s">
        <v>977</v>
      </c>
      <c r="F52" s="4" t="s">
        <v>978</v>
      </c>
    </row>
    <row r="53" spans="1:6" x14ac:dyDescent="0.35">
      <c r="A53" s="4" t="s">
        <v>979</v>
      </c>
      <c r="B53" s="4" t="s">
        <v>980</v>
      </c>
      <c r="C53" s="4" t="s">
        <v>981</v>
      </c>
      <c r="D53" s="4" t="s">
        <v>982</v>
      </c>
      <c r="E53" s="4" t="s">
        <v>983</v>
      </c>
      <c r="F53" s="4" t="s">
        <v>984</v>
      </c>
    </row>
    <row r="54" spans="1:6" x14ac:dyDescent="0.35">
      <c r="A54" s="4" t="s">
        <v>985</v>
      </c>
      <c r="B54" s="4" t="s">
        <v>986</v>
      </c>
      <c r="C54" s="4" t="s">
        <v>987</v>
      </c>
      <c r="D54" s="4" t="s">
        <v>988</v>
      </c>
      <c r="E54" s="4" t="s">
        <v>989</v>
      </c>
      <c r="F54" s="4" t="s">
        <v>990</v>
      </c>
    </row>
    <row r="55" spans="1:6" x14ac:dyDescent="0.35">
      <c r="A55" s="4" t="s">
        <v>991</v>
      </c>
      <c r="B55" s="4" t="s">
        <v>831</v>
      </c>
      <c r="C55" s="4" t="s">
        <v>832</v>
      </c>
      <c r="D55" s="4" t="s">
        <v>833</v>
      </c>
      <c r="E55" s="4" t="s">
        <v>992</v>
      </c>
      <c r="F55" s="4" t="s">
        <v>835</v>
      </c>
    </row>
    <row r="56" spans="1:6" x14ac:dyDescent="0.35">
      <c r="A56" s="4" t="s">
        <v>993</v>
      </c>
      <c r="B56" s="4" t="s">
        <v>994</v>
      </c>
      <c r="C56" s="4" t="s">
        <v>995</v>
      </c>
      <c r="D56" s="4" t="s">
        <v>996</v>
      </c>
      <c r="E56" s="4" t="s">
        <v>997</v>
      </c>
      <c r="F56" s="4" t="s">
        <v>998</v>
      </c>
    </row>
    <row r="57" spans="1:6" x14ac:dyDescent="0.35">
      <c r="A57" s="4" t="s">
        <v>999</v>
      </c>
      <c r="B57" s="4" t="s">
        <v>1000</v>
      </c>
      <c r="C57" s="4" t="s">
        <v>1001</v>
      </c>
      <c r="D57" s="4" t="s">
        <v>1002</v>
      </c>
      <c r="E57" s="4" t="s">
        <v>1003</v>
      </c>
      <c r="F57" s="4" t="s">
        <v>1004</v>
      </c>
    </row>
    <row r="58" spans="1:6" x14ac:dyDescent="0.35">
      <c r="A58" s="4" t="s">
        <v>1005</v>
      </c>
      <c r="B58" s="4" t="s">
        <v>1006</v>
      </c>
      <c r="C58" s="4" t="s">
        <v>1007</v>
      </c>
      <c r="D58" s="4" t="s">
        <v>1008</v>
      </c>
      <c r="E58" s="4" t="s">
        <v>1009</v>
      </c>
      <c r="F58" s="4" t="s">
        <v>1010</v>
      </c>
    </row>
    <row r="59" spans="1:6" x14ac:dyDescent="0.35">
      <c r="A59" s="4" t="s">
        <v>1011</v>
      </c>
      <c r="B59" s="4" t="s">
        <v>1012</v>
      </c>
      <c r="C59" s="4" t="s">
        <v>1013</v>
      </c>
      <c r="D59" s="4" t="s">
        <v>1014</v>
      </c>
      <c r="E59" s="4" t="s">
        <v>1015</v>
      </c>
      <c r="F59" s="4" t="s">
        <v>1016</v>
      </c>
    </row>
    <row r="60" spans="1:6" x14ac:dyDescent="0.35">
      <c r="A60" s="4" t="s">
        <v>1017</v>
      </c>
      <c r="B60" s="4" t="s">
        <v>1018</v>
      </c>
      <c r="C60" s="4" t="s">
        <v>1019</v>
      </c>
      <c r="D60" s="4" t="s">
        <v>1020</v>
      </c>
      <c r="E60" s="4" t="s">
        <v>1021</v>
      </c>
      <c r="F60" s="4" t="s">
        <v>1022</v>
      </c>
    </row>
    <row r="61" spans="1:6" x14ac:dyDescent="0.35">
      <c r="A61" s="4" t="s">
        <v>1023</v>
      </c>
      <c r="B61" s="4" t="s">
        <v>1024</v>
      </c>
      <c r="C61" s="4" t="s">
        <v>1025</v>
      </c>
      <c r="D61" s="4" t="s">
        <v>1026</v>
      </c>
      <c r="E61" s="4" t="s">
        <v>1027</v>
      </c>
      <c r="F61" s="4" t="s">
        <v>1028</v>
      </c>
    </row>
    <row r="62" spans="1:6" x14ac:dyDescent="0.35">
      <c r="A62" s="4" t="s">
        <v>1029</v>
      </c>
      <c r="B62" s="4" t="s">
        <v>1030</v>
      </c>
      <c r="C62" s="4" t="s">
        <v>1031</v>
      </c>
      <c r="D62" s="4" t="s">
        <v>1032</v>
      </c>
      <c r="E62" s="4" t="s">
        <v>1033</v>
      </c>
      <c r="F62" s="4" t="s">
        <v>1034</v>
      </c>
    </row>
    <row r="63" spans="1:6" x14ac:dyDescent="0.35">
      <c r="A63" s="4" t="s">
        <v>1035</v>
      </c>
      <c r="B63" s="4" t="s">
        <v>1036</v>
      </c>
      <c r="C63" s="4" t="s">
        <v>1037</v>
      </c>
      <c r="D63" s="4" t="s">
        <v>1038</v>
      </c>
      <c r="E63" s="4" t="s">
        <v>1039</v>
      </c>
      <c r="F63" s="4" t="s">
        <v>1040</v>
      </c>
    </row>
    <row r="64" spans="1:6" x14ac:dyDescent="0.35">
      <c r="A64" s="4" t="s">
        <v>674</v>
      </c>
      <c r="B64" s="4" t="s">
        <v>675</v>
      </c>
      <c r="C64" s="4" t="s">
        <v>676</v>
      </c>
      <c r="D64" s="4" t="s">
        <v>677</v>
      </c>
      <c r="E64" s="4" t="s">
        <v>678</v>
      </c>
      <c r="F64" s="4" t="s">
        <v>679</v>
      </c>
    </row>
    <row r="65" spans="1:6" x14ac:dyDescent="0.35">
      <c r="A65" s="4" t="s">
        <v>680</v>
      </c>
      <c r="B65" s="4" t="s">
        <v>681</v>
      </c>
      <c r="C65" s="4" t="s">
        <v>682</v>
      </c>
      <c r="D65" s="4" t="s">
        <v>683</v>
      </c>
      <c r="E65" s="4" t="s">
        <v>684</v>
      </c>
      <c r="F65" s="4" t="s">
        <v>685</v>
      </c>
    </row>
    <row r="66" spans="1:6" x14ac:dyDescent="0.35">
      <c r="A66" s="4" t="s">
        <v>686</v>
      </c>
      <c r="B66" s="4" t="s">
        <v>687</v>
      </c>
      <c r="C66" s="4" t="s">
        <v>688</v>
      </c>
      <c r="D66" s="4" t="s">
        <v>689</v>
      </c>
      <c r="E66" s="4" t="s">
        <v>690</v>
      </c>
      <c r="F66" s="4" t="s">
        <v>691</v>
      </c>
    </row>
    <row r="67" spans="1:6" x14ac:dyDescent="0.35">
      <c r="A67" s="4" t="s">
        <v>692</v>
      </c>
      <c r="B67" s="4" t="s">
        <v>693</v>
      </c>
      <c r="C67" s="4" t="s">
        <v>694</v>
      </c>
      <c r="D67" s="4" t="s">
        <v>695</v>
      </c>
      <c r="E67" s="4" t="s">
        <v>696</v>
      </c>
      <c r="F67" s="4" t="s">
        <v>697</v>
      </c>
    </row>
    <row r="68" spans="1:6" x14ac:dyDescent="0.35">
      <c r="A68" s="4" t="s">
        <v>698</v>
      </c>
      <c r="B68" s="4" t="s">
        <v>699</v>
      </c>
      <c r="C68" s="4" t="s">
        <v>700</v>
      </c>
      <c r="D68" s="4" t="s">
        <v>701</v>
      </c>
      <c r="E68" s="4" t="s">
        <v>702</v>
      </c>
      <c r="F68" s="4" t="s">
        <v>703</v>
      </c>
    </row>
    <row r="69" spans="1:6" x14ac:dyDescent="0.35">
      <c r="A69" s="4" t="s">
        <v>704</v>
      </c>
      <c r="B69" s="4" t="s">
        <v>705</v>
      </c>
      <c r="C69" s="4" t="s">
        <v>706</v>
      </c>
      <c r="D69" s="4" t="s">
        <v>707</v>
      </c>
      <c r="E69" s="4" t="s">
        <v>708</v>
      </c>
      <c r="F69" s="4" t="s">
        <v>709</v>
      </c>
    </row>
    <row r="70" spans="1:6" x14ac:dyDescent="0.35">
      <c r="A70" s="4" t="s">
        <v>710</v>
      </c>
      <c r="B70" s="4" t="s">
        <v>711</v>
      </c>
      <c r="C70" s="4" t="s">
        <v>712</v>
      </c>
      <c r="D70" s="4" t="s">
        <v>713</v>
      </c>
      <c r="E70" s="4" t="s">
        <v>714</v>
      </c>
      <c r="F70" s="4" t="s">
        <v>715</v>
      </c>
    </row>
    <row r="71" spans="1:6" x14ac:dyDescent="0.35">
      <c r="A71" s="4" t="s">
        <v>716</v>
      </c>
      <c r="B71" s="4" t="s">
        <v>717</v>
      </c>
      <c r="C71" s="4" t="s">
        <v>718</v>
      </c>
      <c r="D71" s="4" t="s">
        <v>719</v>
      </c>
      <c r="E71" s="4" t="s">
        <v>720</v>
      </c>
      <c r="F71" s="4" t="s">
        <v>721</v>
      </c>
    </row>
    <row r="72" spans="1:6" x14ac:dyDescent="0.35">
      <c r="A72" s="4" t="s">
        <v>722</v>
      </c>
      <c r="B72" s="4" t="s">
        <v>723</v>
      </c>
      <c r="C72" s="4" t="s">
        <v>724</v>
      </c>
      <c r="D72" s="4" t="s">
        <v>725</v>
      </c>
      <c r="E72" s="4" t="s">
        <v>726</v>
      </c>
      <c r="F72" s="4" t="s">
        <v>727</v>
      </c>
    </row>
    <row r="73" spans="1:6" x14ac:dyDescent="0.35">
      <c r="A73" s="4" t="s">
        <v>728</v>
      </c>
      <c r="B73" s="4" t="s">
        <v>729</v>
      </c>
      <c r="C73" s="4" t="s">
        <v>730</v>
      </c>
      <c r="D73" s="4" t="s">
        <v>731</v>
      </c>
      <c r="E73" s="4" t="s">
        <v>732</v>
      </c>
      <c r="F73" s="4" t="s">
        <v>733</v>
      </c>
    </row>
    <row r="74" spans="1:6" x14ac:dyDescent="0.35">
      <c r="A74" s="4" t="s">
        <v>734</v>
      </c>
      <c r="B74" s="4" t="s">
        <v>735</v>
      </c>
      <c r="C74" s="4" t="s">
        <v>736</v>
      </c>
      <c r="D74" s="4" t="s">
        <v>737</v>
      </c>
      <c r="E74" s="4" t="s">
        <v>738</v>
      </c>
      <c r="F74" s="4" t="s">
        <v>739</v>
      </c>
    </row>
    <row r="75" spans="1:6" x14ac:dyDescent="0.35">
      <c r="A75" s="4" t="s">
        <v>740</v>
      </c>
      <c r="B75" s="4" t="s">
        <v>741</v>
      </c>
      <c r="C75" s="4" t="s">
        <v>742</v>
      </c>
      <c r="D75" s="4" t="s">
        <v>743</v>
      </c>
      <c r="E75" s="4" t="s">
        <v>744</v>
      </c>
      <c r="F75" s="4" t="s">
        <v>745</v>
      </c>
    </row>
    <row r="76" spans="1:6" x14ac:dyDescent="0.35">
      <c r="A76" s="4" t="s">
        <v>746</v>
      </c>
      <c r="B76" s="4" t="s">
        <v>747</v>
      </c>
      <c r="C76" s="4" t="s">
        <v>748</v>
      </c>
      <c r="D76" s="4" t="s">
        <v>749</v>
      </c>
      <c r="E76" s="4" t="s">
        <v>750</v>
      </c>
      <c r="F76" s="4" t="s">
        <v>751</v>
      </c>
    </row>
    <row r="77" spans="1:6" x14ac:dyDescent="0.35">
      <c r="A77" s="4" t="s">
        <v>752</v>
      </c>
      <c r="B77" s="4" t="s">
        <v>753</v>
      </c>
      <c r="C77" s="4" t="s">
        <v>754</v>
      </c>
      <c r="D77" s="4" t="s">
        <v>755</v>
      </c>
      <c r="E77" s="4" t="s">
        <v>756</v>
      </c>
      <c r="F77" s="4" t="s">
        <v>757</v>
      </c>
    </row>
    <row r="78" spans="1:6" x14ac:dyDescent="0.35">
      <c r="A78" s="4" t="s">
        <v>758</v>
      </c>
      <c r="B78" s="4" t="s">
        <v>759</v>
      </c>
      <c r="C78" s="4" t="s">
        <v>760</v>
      </c>
      <c r="D78" s="4" t="s">
        <v>761</v>
      </c>
      <c r="E78" s="4" t="s">
        <v>762</v>
      </c>
      <c r="F78" s="4" t="s">
        <v>763</v>
      </c>
    </row>
    <row r="79" spans="1:6" x14ac:dyDescent="0.35">
      <c r="A79" s="4" t="s">
        <v>764</v>
      </c>
      <c r="B79" s="4" t="s">
        <v>765</v>
      </c>
      <c r="C79" s="4" t="s">
        <v>766</v>
      </c>
      <c r="D79" s="4" t="s">
        <v>767</v>
      </c>
      <c r="E79" s="4" t="s">
        <v>768</v>
      </c>
      <c r="F79" s="4" t="s">
        <v>769</v>
      </c>
    </row>
    <row r="80" spans="1:6" x14ac:dyDescent="0.35">
      <c r="A80" s="4" t="s">
        <v>770</v>
      </c>
      <c r="B80" s="4" t="s">
        <v>771</v>
      </c>
      <c r="C80" s="4" t="s">
        <v>772</v>
      </c>
      <c r="D80" s="4" t="s">
        <v>773</v>
      </c>
      <c r="E80" s="4" t="s">
        <v>774</v>
      </c>
      <c r="F80" s="4" t="s">
        <v>775</v>
      </c>
    </row>
    <row r="81" spans="1:6" x14ac:dyDescent="0.35">
      <c r="A81" s="4" t="s">
        <v>776</v>
      </c>
      <c r="B81" s="4" t="s">
        <v>777</v>
      </c>
      <c r="C81" s="4" t="s">
        <v>778</v>
      </c>
      <c r="D81" s="4" t="s">
        <v>779</v>
      </c>
      <c r="E81" s="4" t="s">
        <v>780</v>
      </c>
      <c r="F81" s="4" t="s">
        <v>781</v>
      </c>
    </row>
    <row r="82" spans="1:6" x14ac:dyDescent="0.35">
      <c r="A82" s="4" t="s">
        <v>782</v>
      </c>
      <c r="B82" s="4" t="s">
        <v>783</v>
      </c>
      <c r="C82" s="4" t="s">
        <v>784</v>
      </c>
      <c r="D82" s="4" t="s">
        <v>785</v>
      </c>
      <c r="E82" s="4" t="s">
        <v>786</v>
      </c>
      <c r="F82" s="4" t="s">
        <v>787</v>
      </c>
    </row>
    <row r="83" spans="1:6" x14ac:dyDescent="0.35">
      <c r="A83" s="4" t="s">
        <v>788</v>
      </c>
      <c r="B83" s="4" t="s">
        <v>789</v>
      </c>
      <c r="C83" s="4" t="s">
        <v>790</v>
      </c>
      <c r="D83" s="4" t="s">
        <v>791</v>
      </c>
      <c r="E83" s="4" t="s">
        <v>792</v>
      </c>
      <c r="F83" s="4" t="s">
        <v>793</v>
      </c>
    </row>
    <row r="84" spans="1:6" x14ac:dyDescent="0.35">
      <c r="A84" s="4" t="s">
        <v>794</v>
      </c>
      <c r="B84" s="4" t="s">
        <v>795</v>
      </c>
      <c r="C84" s="4" t="s">
        <v>796</v>
      </c>
      <c r="D84" s="4" t="s">
        <v>797</v>
      </c>
      <c r="E84" s="4" t="s">
        <v>798</v>
      </c>
      <c r="F84" s="4" t="s">
        <v>799</v>
      </c>
    </row>
    <row r="85" spans="1:6" x14ac:dyDescent="0.35">
      <c r="A85" s="4" t="s">
        <v>800</v>
      </c>
      <c r="B85" s="4" t="s">
        <v>801</v>
      </c>
      <c r="C85" s="4" t="s">
        <v>802</v>
      </c>
      <c r="D85" s="4" t="s">
        <v>803</v>
      </c>
      <c r="E85" s="4" t="s">
        <v>804</v>
      </c>
      <c r="F85" s="4" t="s">
        <v>805</v>
      </c>
    </row>
    <row r="86" spans="1:6" x14ac:dyDescent="0.35">
      <c r="A86" s="4" t="s">
        <v>806</v>
      </c>
      <c r="B86" s="4" t="s">
        <v>807</v>
      </c>
      <c r="C86" s="4" t="s">
        <v>808</v>
      </c>
      <c r="D86" s="4" t="s">
        <v>809</v>
      </c>
      <c r="E86" s="4" t="s">
        <v>810</v>
      </c>
      <c r="F86" s="4" t="s">
        <v>811</v>
      </c>
    </row>
    <row r="87" spans="1:6" x14ac:dyDescent="0.35">
      <c r="A87" s="4" t="s">
        <v>812</v>
      </c>
      <c r="B87" s="4" t="s">
        <v>813</v>
      </c>
      <c r="C87" s="4" t="s">
        <v>814</v>
      </c>
      <c r="D87" s="4" t="s">
        <v>815</v>
      </c>
      <c r="E87" s="4" t="s">
        <v>816</v>
      </c>
      <c r="F87" s="4" t="s">
        <v>817</v>
      </c>
    </row>
    <row r="88" spans="1:6" x14ac:dyDescent="0.35">
      <c r="A88" s="4" t="s">
        <v>818</v>
      </c>
      <c r="B88" s="4" t="s">
        <v>819</v>
      </c>
      <c r="C88" s="4" t="s">
        <v>820</v>
      </c>
      <c r="D88" s="4" t="s">
        <v>821</v>
      </c>
      <c r="E88" s="4" t="s">
        <v>822</v>
      </c>
      <c r="F88" s="4" t="s">
        <v>823</v>
      </c>
    </row>
    <row r="89" spans="1:6" x14ac:dyDescent="0.35">
      <c r="A89" s="4" t="s">
        <v>824</v>
      </c>
      <c r="B89" s="4" t="s">
        <v>825</v>
      </c>
      <c r="C89" s="4" t="s">
        <v>826</v>
      </c>
      <c r="D89" s="4" t="s">
        <v>827</v>
      </c>
      <c r="E89" s="4" t="s">
        <v>828</v>
      </c>
      <c r="F89" s="4" t="s">
        <v>829</v>
      </c>
    </row>
    <row r="90" spans="1:6" x14ac:dyDescent="0.35">
      <c r="A90" s="4" t="s">
        <v>830</v>
      </c>
      <c r="B90" s="4" t="s">
        <v>831</v>
      </c>
      <c r="C90" s="4" t="s">
        <v>832</v>
      </c>
      <c r="D90" s="4" t="s">
        <v>833</v>
      </c>
      <c r="E90" s="4" t="s">
        <v>834</v>
      </c>
      <c r="F90" s="4" t="s">
        <v>835</v>
      </c>
    </row>
    <row r="91" spans="1:6" x14ac:dyDescent="0.35">
      <c r="A91" s="4" t="s">
        <v>836</v>
      </c>
      <c r="B91" s="4" t="s">
        <v>837</v>
      </c>
      <c r="C91" s="4" t="s">
        <v>838</v>
      </c>
      <c r="D91" s="4" t="s">
        <v>839</v>
      </c>
      <c r="E91" s="4" t="s">
        <v>840</v>
      </c>
      <c r="F91" s="4" t="s">
        <v>841</v>
      </c>
    </row>
    <row r="92" spans="1:6" x14ac:dyDescent="0.35">
      <c r="A92" s="4" t="s">
        <v>842</v>
      </c>
      <c r="B92" s="4" t="s">
        <v>843</v>
      </c>
      <c r="C92" s="4" t="s">
        <v>844</v>
      </c>
      <c r="D92" s="4" t="s">
        <v>845</v>
      </c>
      <c r="E92" s="4" t="s">
        <v>846</v>
      </c>
      <c r="F92" s="4" t="s">
        <v>847</v>
      </c>
    </row>
    <row r="93" spans="1:6" x14ac:dyDescent="0.35">
      <c r="A93" s="4" t="s">
        <v>848</v>
      </c>
      <c r="B93" s="4" t="s">
        <v>849</v>
      </c>
      <c r="C93" s="4" t="s">
        <v>850</v>
      </c>
      <c r="D93" s="4" t="s">
        <v>851</v>
      </c>
      <c r="E93" s="4" t="s">
        <v>852</v>
      </c>
      <c r="F93" s="4" t="s">
        <v>853</v>
      </c>
    </row>
    <row r="94" spans="1:6" x14ac:dyDescent="0.35">
      <c r="A94" s="4" t="s">
        <v>565</v>
      </c>
      <c r="B94" s="4" t="s">
        <v>854</v>
      </c>
      <c r="C94" s="4" t="s">
        <v>855</v>
      </c>
      <c r="D94" s="4" t="s">
        <v>856</v>
      </c>
      <c r="E94" s="4" t="s">
        <v>857</v>
      </c>
      <c r="F94" s="4" t="s">
        <v>858</v>
      </c>
    </row>
    <row r="95" spans="1:6" x14ac:dyDescent="0.35">
      <c r="A95" s="4" t="s">
        <v>859</v>
      </c>
      <c r="B95" s="4" t="s">
        <v>860</v>
      </c>
      <c r="C95" s="4" t="s">
        <v>861</v>
      </c>
      <c r="D95" s="4" t="s">
        <v>862</v>
      </c>
      <c r="E95" s="4" t="s">
        <v>863</v>
      </c>
      <c r="F95" s="4" t="s">
        <v>864</v>
      </c>
    </row>
    <row r="96" spans="1:6" x14ac:dyDescent="0.35">
      <c r="A96" s="4" t="s">
        <v>865</v>
      </c>
      <c r="B96" s="4" t="s">
        <v>866</v>
      </c>
      <c r="C96" s="4" t="s">
        <v>867</v>
      </c>
      <c r="D96" s="4" t="s">
        <v>868</v>
      </c>
      <c r="E96" s="4" t="s">
        <v>869</v>
      </c>
      <c r="F96" s="4" t="s">
        <v>870</v>
      </c>
    </row>
    <row r="97" spans="1:6" x14ac:dyDescent="0.35">
      <c r="A97" s="4" t="s">
        <v>871</v>
      </c>
      <c r="B97" s="4" t="s">
        <v>872</v>
      </c>
      <c r="C97" s="4" t="s">
        <v>873</v>
      </c>
      <c r="D97" s="4" t="s">
        <v>874</v>
      </c>
      <c r="E97" s="4" t="s">
        <v>875</v>
      </c>
      <c r="F97" s="4" t="s">
        <v>876</v>
      </c>
    </row>
    <row r="98" spans="1:6" x14ac:dyDescent="0.35">
      <c r="A98" s="4" t="s">
        <v>877</v>
      </c>
      <c r="B98" s="4" t="s">
        <v>878</v>
      </c>
      <c r="C98" s="4" t="s">
        <v>879</v>
      </c>
      <c r="D98" s="4" t="s">
        <v>880</v>
      </c>
      <c r="E98" s="4" t="s">
        <v>881</v>
      </c>
      <c r="F98" s="4" t="s">
        <v>882</v>
      </c>
    </row>
    <row r="99" spans="1:6" x14ac:dyDescent="0.35">
      <c r="A99" s="4" t="s">
        <v>883</v>
      </c>
      <c r="B99" s="4" t="s">
        <v>884</v>
      </c>
      <c r="C99" s="4" t="s">
        <v>885</v>
      </c>
      <c r="D99" s="4" t="s">
        <v>886</v>
      </c>
      <c r="E99" s="4" t="s">
        <v>887</v>
      </c>
      <c r="F99" s="4" t="s">
        <v>888</v>
      </c>
    </row>
    <row r="100" spans="1:6" x14ac:dyDescent="0.35">
      <c r="A100" s="4" t="s">
        <v>889</v>
      </c>
      <c r="B100" s="4" t="s">
        <v>890</v>
      </c>
      <c r="C100" s="4" t="s">
        <v>891</v>
      </c>
      <c r="D100" s="4" t="s">
        <v>892</v>
      </c>
      <c r="E100" s="4" t="s">
        <v>893</v>
      </c>
      <c r="F100" s="4" t="s">
        <v>894</v>
      </c>
    </row>
    <row r="101" spans="1:6" x14ac:dyDescent="0.35">
      <c r="A101" s="4" t="s">
        <v>895</v>
      </c>
      <c r="B101" s="4" t="s">
        <v>896</v>
      </c>
      <c r="C101" s="4" t="s">
        <v>897</v>
      </c>
      <c r="D101" s="4" t="s">
        <v>898</v>
      </c>
      <c r="E101" s="4" t="s">
        <v>899</v>
      </c>
      <c r="F101" s="4" t="s">
        <v>900</v>
      </c>
    </row>
    <row r="102" spans="1:6" x14ac:dyDescent="0.35">
      <c r="A102" s="4" t="s">
        <v>901</v>
      </c>
      <c r="B102" s="4" t="s">
        <v>902</v>
      </c>
      <c r="C102" s="4" t="s">
        <v>903</v>
      </c>
      <c r="D102" s="4" t="s">
        <v>904</v>
      </c>
      <c r="E102" s="4" t="s">
        <v>905</v>
      </c>
      <c r="F102" s="4" t="s">
        <v>906</v>
      </c>
    </row>
    <row r="103" spans="1:6" x14ac:dyDescent="0.35">
      <c r="A103" s="4" t="s">
        <v>907</v>
      </c>
      <c r="B103" s="4" t="s">
        <v>908</v>
      </c>
      <c r="C103" s="4" t="s">
        <v>909</v>
      </c>
      <c r="D103" s="4" t="s">
        <v>910</v>
      </c>
      <c r="E103" s="4" t="s">
        <v>911</v>
      </c>
      <c r="F103" s="4" t="s">
        <v>912</v>
      </c>
    </row>
    <row r="104" spans="1:6" x14ac:dyDescent="0.35">
      <c r="A104" s="4" t="s">
        <v>1041</v>
      </c>
      <c r="B104" s="4" t="s">
        <v>914</v>
      </c>
      <c r="C104" s="4" t="s">
        <v>915</v>
      </c>
      <c r="D104" s="4" t="s">
        <v>916</v>
      </c>
      <c r="E104" s="4" t="s">
        <v>917</v>
      </c>
      <c r="F104" s="4" t="s">
        <v>918</v>
      </c>
    </row>
    <row r="105" spans="1:6" x14ac:dyDescent="0.35">
      <c r="A105" s="4" t="s">
        <v>919</v>
      </c>
      <c r="B105" s="4" t="s">
        <v>920</v>
      </c>
      <c r="C105" s="4" t="s">
        <v>921</v>
      </c>
      <c r="D105" s="4" t="s">
        <v>922</v>
      </c>
      <c r="E105" s="4" t="s">
        <v>923</v>
      </c>
      <c r="F105" s="4" t="s">
        <v>924</v>
      </c>
    </row>
    <row r="106" spans="1:6" x14ac:dyDescent="0.35">
      <c r="A106" s="4" t="s">
        <v>925</v>
      </c>
      <c r="B106" s="4" t="s">
        <v>926</v>
      </c>
      <c r="C106" s="4" t="s">
        <v>927</v>
      </c>
      <c r="D106" s="4" t="s">
        <v>928</v>
      </c>
      <c r="E106" s="4" t="s">
        <v>929</v>
      </c>
      <c r="F106" s="4" t="s">
        <v>930</v>
      </c>
    </row>
    <row r="107" spans="1:6" x14ac:dyDescent="0.35">
      <c r="A107" s="4" t="s">
        <v>931</v>
      </c>
      <c r="B107" s="4" t="s">
        <v>932</v>
      </c>
      <c r="C107" s="4" t="s">
        <v>933</v>
      </c>
      <c r="D107" s="4" t="s">
        <v>934</v>
      </c>
      <c r="E107" s="4" t="s">
        <v>935</v>
      </c>
      <c r="F107" s="4" t="s">
        <v>936</v>
      </c>
    </row>
    <row r="108" spans="1:6" x14ac:dyDescent="0.35">
      <c r="A108" s="4" t="s">
        <v>937</v>
      </c>
      <c r="B108" s="4" t="s">
        <v>938</v>
      </c>
      <c r="C108" s="4" t="s">
        <v>939</v>
      </c>
      <c r="D108" s="4" t="s">
        <v>940</v>
      </c>
      <c r="E108" s="4" t="s">
        <v>941</v>
      </c>
      <c r="F108" s="4" t="s">
        <v>942</v>
      </c>
    </row>
    <row r="109" spans="1:6" x14ac:dyDescent="0.35">
      <c r="A109" s="4" t="s">
        <v>943</v>
      </c>
      <c r="B109" s="4" t="s">
        <v>944</v>
      </c>
      <c r="C109" s="4" t="s">
        <v>945</v>
      </c>
      <c r="D109" s="4" t="s">
        <v>946</v>
      </c>
      <c r="E109" s="4" t="s">
        <v>947</v>
      </c>
      <c r="F109" s="4" t="s">
        <v>948</v>
      </c>
    </row>
    <row r="110" spans="1:6" x14ac:dyDescent="0.35">
      <c r="A110" s="4" t="s">
        <v>949</v>
      </c>
      <c r="B110" s="4" t="s">
        <v>950</v>
      </c>
      <c r="C110" s="4" t="s">
        <v>951</v>
      </c>
      <c r="D110" s="4" t="s">
        <v>952</v>
      </c>
      <c r="E110" s="4" t="s">
        <v>953</v>
      </c>
      <c r="F110" s="4" t="s">
        <v>954</v>
      </c>
    </row>
    <row r="111" spans="1:6" x14ac:dyDescent="0.35">
      <c r="A111" s="4" t="s">
        <v>955</v>
      </c>
      <c r="B111" s="4" t="s">
        <v>956</v>
      </c>
      <c r="C111" s="4" t="s">
        <v>957</v>
      </c>
      <c r="D111" s="4" t="s">
        <v>958</v>
      </c>
      <c r="E111" s="4" t="s">
        <v>959</v>
      </c>
      <c r="F111" s="4" t="s">
        <v>960</v>
      </c>
    </row>
    <row r="112" spans="1:6" x14ac:dyDescent="0.35">
      <c r="A112" s="4" t="s">
        <v>961</v>
      </c>
      <c r="B112" s="4" t="s">
        <v>962</v>
      </c>
      <c r="C112" s="4" t="s">
        <v>963</v>
      </c>
      <c r="D112" s="4" t="s">
        <v>964</v>
      </c>
      <c r="E112" s="4" t="s">
        <v>965</v>
      </c>
      <c r="F112" s="4" t="s">
        <v>966</v>
      </c>
    </row>
    <row r="113" spans="1:6" x14ac:dyDescent="0.35">
      <c r="A113" s="4" t="s">
        <v>967</v>
      </c>
      <c r="B113" s="4" t="s">
        <v>968</v>
      </c>
      <c r="C113" s="4" t="s">
        <v>969</v>
      </c>
      <c r="D113" s="4" t="s">
        <v>970</v>
      </c>
      <c r="E113" s="4" t="s">
        <v>971</v>
      </c>
      <c r="F113" s="4" t="s">
        <v>972</v>
      </c>
    </row>
    <row r="114" spans="1:6" x14ac:dyDescent="0.35">
      <c r="A114" s="4" t="s">
        <v>973</v>
      </c>
      <c r="B114" s="4" t="s">
        <v>974</v>
      </c>
      <c r="C114" s="4" t="s">
        <v>975</v>
      </c>
      <c r="D114" s="4" t="s">
        <v>976</v>
      </c>
      <c r="E114" s="4" t="s">
        <v>977</v>
      </c>
      <c r="F114" s="4" t="s">
        <v>978</v>
      </c>
    </row>
    <row r="115" spans="1:6" x14ac:dyDescent="0.35">
      <c r="A115" s="4" t="s">
        <v>1603</v>
      </c>
      <c r="B115" s="4" t="s">
        <v>980</v>
      </c>
      <c r="C115" s="4" t="s">
        <v>981</v>
      </c>
      <c r="D115" s="4" t="s">
        <v>982</v>
      </c>
      <c r="E115" s="4" t="s">
        <v>983</v>
      </c>
      <c r="F115" s="4" t="s">
        <v>984</v>
      </c>
    </row>
    <row r="116" spans="1:6" x14ac:dyDescent="0.35">
      <c r="A116" s="4" t="s">
        <v>985</v>
      </c>
      <c r="B116" s="4" t="s">
        <v>986</v>
      </c>
      <c r="C116" s="4" t="s">
        <v>987</v>
      </c>
      <c r="D116" s="4" t="s">
        <v>988</v>
      </c>
      <c r="E116" s="4" t="s">
        <v>989</v>
      </c>
      <c r="F116" s="4" t="s">
        <v>990</v>
      </c>
    </row>
    <row r="117" spans="1:6" x14ac:dyDescent="0.35">
      <c r="A117" s="4" t="s">
        <v>991</v>
      </c>
      <c r="B117" s="4" t="s">
        <v>831</v>
      </c>
      <c r="C117" s="4" t="s">
        <v>832</v>
      </c>
      <c r="D117" s="4" t="s">
        <v>833</v>
      </c>
      <c r="E117" s="4" t="s">
        <v>992</v>
      </c>
      <c r="F117" s="4" t="s">
        <v>835</v>
      </c>
    </row>
    <row r="118" spans="1:6" x14ac:dyDescent="0.35">
      <c r="A118" s="4" t="s">
        <v>993</v>
      </c>
      <c r="B118" s="4" t="s">
        <v>994</v>
      </c>
      <c r="C118" s="4" t="s">
        <v>995</v>
      </c>
      <c r="D118" s="4" t="s">
        <v>996</v>
      </c>
      <c r="E118" s="4" t="s">
        <v>997</v>
      </c>
      <c r="F118" s="4" t="s">
        <v>998</v>
      </c>
    </row>
    <row r="119" spans="1:6" x14ac:dyDescent="0.35">
      <c r="A119" s="4" t="s">
        <v>999</v>
      </c>
      <c r="B119" s="4" t="s">
        <v>1000</v>
      </c>
      <c r="C119" s="4" t="s">
        <v>1001</v>
      </c>
      <c r="D119" s="4" t="s">
        <v>1002</v>
      </c>
      <c r="E119" s="4" t="s">
        <v>1003</v>
      </c>
      <c r="F119" s="4" t="s">
        <v>1004</v>
      </c>
    </row>
    <row r="120" spans="1:6" x14ac:dyDescent="0.35">
      <c r="A120" s="4" t="s">
        <v>1005</v>
      </c>
      <c r="B120" s="4" t="s">
        <v>1006</v>
      </c>
      <c r="C120" s="4" t="s">
        <v>1007</v>
      </c>
      <c r="D120" s="4" t="s">
        <v>1008</v>
      </c>
      <c r="E120" s="4" t="s">
        <v>1009</v>
      </c>
      <c r="F120" s="4" t="s">
        <v>1010</v>
      </c>
    </row>
    <row r="121" spans="1:6" x14ac:dyDescent="0.35">
      <c r="A121" s="4" t="s">
        <v>1011</v>
      </c>
      <c r="B121" s="4" t="s">
        <v>1012</v>
      </c>
      <c r="C121" s="4" t="s">
        <v>1013</v>
      </c>
      <c r="D121" s="4" t="s">
        <v>1014</v>
      </c>
      <c r="E121" s="4" t="s">
        <v>1015</v>
      </c>
      <c r="F121" s="4" t="s">
        <v>1016</v>
      </c>
    </row>
    <row r="122" spans="1:6" x14ac:dyDescent="0.35">
      <c r="A122" s="4" t="s">
        <v>1017</v>
      </c>
      <c r="B122" s="4" t="s">
        <v>1018</v>
      </c>
      <c r="C122" s="4" t="s">
        <v>1019</v>
      </c>
      <c r="D122" s="4" t="s">
        <v>1020</v>
      </c>
      <c r="E122" s="4" t="s">
        <v>1021</v>
      </c>
      <c r="F122" s="4" t="s">
        <v>1022</v>
      </c>
    </row>
    <row r="123" spans="1:6" x14ac:dyDescent="0.35">
      <c r="A123" s="4" t="s">
        <v>1023</v>
      </c>
      <c r="B123" s="4" t="s">
        <v>1042</v>
      </c>
      <c r="C123" s="4" t="s">
        <v>1025</v>
      </c>
      <c r="D123" s="4" t="s">
        <v>1026</v>
      </c>
      <c r="E123" s="4" t="s">
        <v>1027</v>
      </c>
      <c r="F123" s="4" t="s">
        <v>1028</v>
      </c>
    </row>
    <row r="124" spans="1:6" x14ac:dyDescent="0.35">
      <c r="A124" s="4" t="s">
        <v>1029</v>
      </c>
      <c r="B124" s="4" t="s">
        <v>1030</v>
      </c>
      <c r="C124" s="4" t="s">
        <v>1031</v>
      </c>
      <c r="D124" s="4" t="s">
        <v>1032</v>
      </c>
      <c r="E124" s="4" t="s">
        <v>1033</v>
      </c>
      <c r="F124" s="4" t="s">
        <v>1034</v>
      </c>
    </row>
    <row r="125" spans="1:6" x14ac:dyDescent="0.35">
      <c r="A125" s="4" t="s">
        <v>1035</v>
      </c>
      <c r="B125" s="4" t="s">
        <v>1036</v>
      </c>
      <c r="C125" s="4" t="s">
        <v>1037</v>
      </c>
      <c r="D125" s="4" t="s">
        <v>1038</v>
      </c>
      <c r="E125" s="4" t="s">
        <v>1039</v>
      </c>
      <c r="F125" s="4" t="s">
        <v>1040</v>
      </c>
    </row>
    <row r="126" spans="1:6" x14ac:dyDescent="0.35">
      <c r="A126" s="4" t="s">
        <v>1043</v>
      </c>
      <c r="B126" s="4" t="s">
        <v>1044</v>
      </c>
      <c r="C126" s="4" t="s">
        <v>1045</v>
      </c>
      <c r="D126" s="4" t="s">
        <v>1046</v>
      </c>
      <c r="E126" s="4" t="s">
        <v>1047</v>
      </c>
      <c r="F126" s="4" t="s">
        <v>1048</v>
      </c>
    </row>
    <row r="127" spans="1:6" x14ac:dyDescent="0.35">
      <c r="A127" s="4" t="s">
        <v>1049</v>
      </c>
      <c r="B127" s="4" t="s">
        <v>1050</v>
      </c>
      <c r="C127" s="4" t="s">
        <v>1051</v>
      </c>
      <c r="D127" s="4" t="s">
        <v>1052</v>
      </c>
      <c r="E127" s="4" t="s">
        <v>1053</v>
      </c>
      <c r="F127" s="4" t="s">
        <v>1054</v>
      </c>
    </row>
    <row r="128" spans="1:6" x14ac:dyDescent="0.35">
      <c r="A128" s="4" t="s">
        <v>1055</v>
      </c>
      <c r="B128" s="4" t="s">
        <v>1056</v>
      </c>
      <c r="C128" s="4" t="s">
        <v>1057</v>
      </c>
      <c r="D128" s="4" t="s">
        <v>1058</v>
      </c>
      <c r="E128" s="4" t="s">
        <v>1059</v>
      </c>
      <c r="F128" s="4" t="s">
        <v>1060</v>
      </c>
    </row>
    <row r="129" spans="1:6" x14ac:dyDescent="0.35">
      <c r="A129" s="4" t="s">
        <v>1061</v>
      </c>
      <c r="B129" s="4" t="s">
        <v>1062</v>
      </c>
      <c r="C129" s="4" t="s">
        <v>1063</v>
      </c>
      <c r="D129" s="4" t="s">
        <v>1064</v>
      </c>
      <c r="E129" s="4" t="s">
        <v>1065</v>
      </c>
      <c r="F129" s="4" t="s">
        <v>1066</v>
      </c>
    </row>
    <row r="130" spans="1:6" x14ac:dyDescent="0.35">
      <c r="A130" s="4" t="s">
        <v>1067</v>
      </c>
      <c r="B130" s="4" t="s">
        <v>1068</v>
      </c>
      <c r="C130" s="4" t="s">
        <v>1069</v>
      </c>
      <c r="D130" s="4" t="s">
        <v>1070</v>
      </c>
      <c r="E130" s="4" t="s">
        <v>1071</v>
      </c>
      <c r="F130" s="4" t="s">
        <v>1072</v>
      </c>
    </row>
    <row r="131" spans="1:6" x14ac:dyDescent="0.35">
      <c r="A131" s="4" t="s">
        <v>598</v>
      </c>
      <c r="B131" s="4" t="s">
        <v>1073</v>
      </c>
      <c r="C131" s="4" t="s">
        <v>1074</v>
      </c>
      <c r="D131" s="4" t="s">
        <v>1075</v>
      </c>
      <c r="E131" s="4" t="s">
        <v>1076</v>
      </c>
      <c r="F131" s="4" t="s">
        <v>1077</v>
      </c>
    </row>
    <row r="132" spans="1:6" x14ac:dyDescent="0.35">
      <c r="A132" s="4" t="s">
        <v>1078</v>
      </c>
      <c r="B132" s="4" t="s">
        <v>1079</v>
      </c>
      <c r="C132" s="4" t="s">
        <v>1080</v>
      </c>
      <c r="D132" s="4" t="s">
        <v>1081</v>
      </c>
      <c r="E132" s="4" t="s">
        <v>1082</v>
      </c>
      <c r="F132" s="4" t="s">
        <v>1083</v>
      </c>
    </row>
    <row r="133" spans="1:6" x14ac:dyDescent="0.35">
      <c r="A133" s="4" t="s">
        <v>1084</v>
      </c>
      <c r="B133" s="4" t="s">
        <v>1085</v>
      </c>
      <c r="C133" s="4" t="s">
        <v>1086</v>
      </c>
      <c r="D133" s="4" t="s">
        <v>1087</v>
      </c>
      <c r="E133" s="4" t="s">
        <v>1088</v>
      </c>
      <c r="F133" s="4" t="s">
        <v>1089</v>
      </c>
    </row>
    <row r="134" spans="1:6" x14ac:dyDescent="0.35">
      <c r="A134" s="4" t="s">
        <v>1090</v>
      </c>
      <c r="B134" s="4" t="s">
        <v>1091</v>
      </c>
      <c r="C134" s="4" t="s">
        <v>1092</v>
      </c>
      <c r="D134" s="4" t="s">
        <v>1093</v>
      </c>
      <c r="E134" s="4" t="s">
        <v>1094</v>
      </c>
      <c r="F134" s="4" t="s">
        <v>1095</v>
      </c>
    </row>
    <row r="135" spans="1:6" x14ac:dyDescent="0.35">
      <c r="A135" s="4" t="s">
        <v>1096</v>
      </c>
      <c r="B135" s="4" t="s">
        <v>1097</v>
      </c>
      <c r="C135" s="4" t="s">
        <v>1098</v>
      </c>
      <c r="D135" s="4" t="s">
        <v>1099</v>
      </c>
      <c r="E135" s="4" t="s">
        <v>1100</v>
      </c>
      <c r="F135" s="4" t="s">
        <v>1101</v>
      </c>
    </row>
    <row r="136" spans="1:6" x14ac:dyDescent="0.35">
      <c r="A136" s="4" t="s">
        <v>1102</v>
      </c>
      <c r="B136" s="4" t="s">
        <v>1103</v>
      </c>
      <c r="C136" s="4" t="s">
        <v>1104</v>
      </c>
      <c r="D136" s="4" t="s">
        <v>1105</v>
      </c>
      <c r="E136" s="4" t="s">
        <v>1106</v>
      </c>
      <c r="F136" s="4" t="s">
        <v>1107</v>
      </c>
    </row>
    <row r="137" spans="1:6" x14ac:dyDescent="0.35">
      <c r="A137" s="4" t="s">
        <v>1108</v>
      </c>
      <c r="B137" s="4" t="s">
        <v>1109</v>
      </c>
      <c r="C137" s="4" t="s">
        <v>1110</v>
      </c>
      <c r="D137" s="4" t="s">
        <v>1111</v>
      </c>
      <c r="E137" s="4" t="s">
        <v>1112</v>
      </c>
      <c r="F137" s="4" t="s">
        <v>1113</v>
      </c>
    </row>
    <row r="138" spans="1:6" x14ac:dyDescent="0.35">
      <c r="A138" s="4" t="s">
        <v>1114</v>
      </c>
      <c r="B138" s="4" t="s">
        <v>1115</v>
      </c>
      <c r="C138" s="4" t="s">
        <v>1116</v>
      </c>
      <c r="D138" s="4" t="s">
        <v>1117</v>
      </c>
      <c r="E138" s="4" t="s">
        <v>1118</v>
      </c>
      <c r="F138" s="4" t="s">
        <v>1119</v>
      </c>
    </row>
    <row r="139" spans="1:6" x14ac:dyDescent="0.35">
      <c r="A139" s="4" t="s">
        <v>1120</v>
      </c>
      <c r="B139" s="4" t="s">
        <v>1121</v>
      </c>
      <c r="C139" s="4" t="s">
        <v>1122</v>
      </c>
      <c r="D139" s="4" t="s">
        <v>1123</v>
      </c>
      <c r="E139" s="4" t="s">
        <v>1124</v>
      </c>
      <c r="F139" s="4" t="s">
        <v>1125</v>
      </c>
    </row>
    <row r="140" spans="1:6" x14ac:dyDescent="0.35">
      <c r="A140" s="4" t="s">
        <v>1126</v>
      </c>
      <c r="B140" s="4" t="s">
        <v>1127</v>
      </c>
      <c r="C140" s="4" t="s">
        <v>1128</v>
      </c>
      <c r="D140" s="4" t="s">
        <v>1129</v>
      </c>
      <c r="E140" s="4" t="s">
        <v>1130</v>
      </c>
      <c r="F140" s="4" t="s">
        <v>1131</v>
      </c>
    </row>
    <row r="141" spans="1:6" x14ac:dyDescent="0.35">
      <c r="A141" s="4" t="s">
        <v>1132</v>
      </c>
      <c r="B141" s="4" t="s">
        <v>1133</v>
      </c>
      <c r="C141" s="4" t="s">
        <v>1134</v>
      </c>
      <c r="D141" s="4" t="s">
        <v>1135</v>
      </c>
      <c r="E141" s="4" t="s">
        <v>1136</v>
      </c>
      <c r="F141" s="4" t="s">
        <v>1137</v>
      </c>
    </row>
    <row r="142" spans="1:6" x14ac:dyDescent="0.35">
      <c r="A142" s="4" t="s">
        <v>1138</v>
      </c>
      <c r="B142" s="4" t="s">
        <v>1139</v>
      </c>
      <c r="C142" s="4" t="s">
        <v>1140</v>
      </c>
      <c r="D142" s="4" t="s">
        <v>1141</v>
      </c>
      <c r="E142" s="4" t="s">
        <v>1142</v>
      </c>
      <c r="F142" s="4" t="s">
        <v>1143</v>
      </c>
    </row>
    <row r="143" spans="1:6" x14ac:dyDescent="0.35">
      <c r="A143" s="4" t="s">
        <v>1144</v>
      </c>
      <c r="B143" s="4" t="s">
        <v>1145</v>
      </c>
      <c r="C143" s="4" t="s">
        <v>1146</v>
      </c>
      <c r="D143" s="4" t="s">
        <v>1147</v>
      </c>
      <c r="E143" s="4" t="s">
        <v>1148</v>
      </c>
      <c r="F143" s="4" t="s">
        <v>1149</v>
      </c>
    </row>
    <row r="144" spans="1:6" x14ac:dyDescent="0.35">
      <c r="A144" s="4" t="s">
        <v>1150</v>
      </c>
      <c r="B144" s="4" t="s">
        <v>1151</v>
      </c>
      <c r="C144" s="4" t="s">
        <v>1152</v>
      </c>
      <c r="D144" s="4" t="s">
        <v>1153</v>
      </c>
      <c r="E144" s="4" t="s">
        <v>1154</v>
      </c>
      <c r="F144" s="4" t="s">
        <v>1155</v>
      </c>
    </row>
    <row r="145" spans="1:6" x14ac:dyDescent="0.35">
      <c r="A145" s="4" t="s">
        <v>1156</v>
      </c>
      <c r="B145" s="4" t="s">
        <v>1157</v>
      </c>
      <c r="C145" s="4" t="s">
        <v>1158</v>
      </c>
      <c r="D145" s="4" t="s">
        <v>1159</v>
      </c>
      <c r="E145" s="4" t="s">
        <v>1160</v>
      </c>
      <c r="F145" s="4" t="s">
        <v>1161</v>
      </c>
    </row>
    <row r="146" spans="1:6" x14ac:dyDescent="0.35">
      <c r="A146" s="4" t="s">
        <v>1162</v>
      </c>
      <c r="B146" s="4" t="s">
        <v>1163</v>
      </c>
      <c r="C146" s="4" t="s">
        <v>1164</v>
      </c>
      <c r="D146" s="4" t="s">
        <v>1165</v>
      </c>
      <c r="E146" s="4" t="s">
        <v>1166</v>
      </c>
      <c r="F146" s="4" t="s">
        <v>1167</v>
      </c>
    </row>
    <row r="147" spans="1:6" x14ac:dyDescent="0.35">
      <c r="A147" s="4" t="s">
        <v>1168</v>
      </c>
      <c r="B147" s="4" t="s">
        <v>1169</v>
      </c>
      <c r="C147" s="4" t="s">
        <v>1170</v>
      </c>
      <c r="D147" s="4" t="s">
        <v>1171</v>
      </c>
      <c r="E147" s="4" t="s">
        <v>1172</v>
      </c>
      <c r="F147" s="4" t="s">
        <v>1173</v>
      </c>
    </row>
    <row r="148" spans="1:6" x14ac:dyDescent="0.35">
      <c r="A148" s="4" t="s">
        <v>1174</v>
      </c>
      <c r="B148" s="4" t="s">
        <v>1175</v>
      </c>
      <c r="C148" s="4" t="s">
        <v>1176</v>
      </c>
      <c r="D148" s="4" t="s">
        <v>1177</v>
      </c>
      <c r="E148" s="4" t="s">
        <v>1178</v>
      </c>
      <c r="F148" s="4" t="s">
        <v>1179</v>
      </c>
    </row>
    <row r="149" spans="1:6" x14ac:dyDescent="0.35">
      <c r="A149" s="4" t="s">
        <v>1180</v>
      </c>
      <c r="B149" s="4" t="s">
        <v>1181</v>
      </c>
      <c r="C149" s="4" t="s">
        <v>1182</v>
      </c>
      <c r="D149" s="4" t="s">
        <v>1183</v>
      </c>
      <c r="E149" s="4" t="s">
        <v>1184</v>
      </c>
      <c r="F149" s="4" t="s">
        <v>1185</v>
      </c>
    </row>
    <row r="150" spans="1:6" x14ac:dyDescent="0.35">
      <c r="A150" s="4" t="s">
        <v>1186</v>
      </c>
      <c r="B150" s="4" t="s">
        <v>1187</v>
      </c>
      <c r="C150" s="4" t="s">
        <v>1188</v>
      </c>
      <c r="D150" s="4" t="s">
        <v>1189</v>
      </c>
      <c r="E150" s="4" t="s">
        <v>1190</v>
      </c>
      <c r="F150" s="4" t="s">
        <v>1191</v>
      </c>
    </row>
    <row r="151" spans="1:6" x14ac:dyDescent="0.35">
      <c r="A151" s="4" t="s">
        <v>1192</v>
      </c>
      <c r="B151" s="4" t="s">
        <v>1193</v>
      </c>
      <c r="C151" s="4" t="s">
        <v>1194</v>
      </c>
      <c r="D151" s="4" t="s">
        <v>1195</v>
      </c>
      <c r="E151" s="4" t="s">
        <v>1196</v>
      </c>
      <c r="F151" s="4" t="s">
        <v>1197</v>
      </c>
    </row>
    <row r="152" spans="1:6" x14ac:dyDescent="0.35">
      <c r="A152" s="4" t="s">
        <v>1198</v>
      </c>
      <c r="B152" s="4" t="s">
        <v>1199</v>
      </c>
      <c r="C152" s="4" t="s">
        <v>1200</v>
      </c>
      <c r="D152" s="4" t="s">
        <v>1201</v>
      </c>
      <c r="E152" s="4" t="s">
        <v>1202</v>
      </c>
      <c r="F152" s="4" t="s">
        <v>1203</v>
      </c>
    </row>
    <row r="153" spans="1:6" x14ac:dyDescent="0.35">
      <c r="A153" s="4" t="s">
        <v>1204</v>
      </c>
      <c r="B153" s="4" t="s">
        <v>1205</v>
      </c>
      <c r="C153" s="4" t="s">
        <v>1206</v>
      </c>
      <c r="D153" s="4" t="s">
        <v>1207</v>
      </c>
      <c r="E153" s="4" t="s">
        <v>1208</v>
      </c>
      <c r="F153" s="4" t="s">
        <v>1209</v>
      </c>
    </row>
    <row r="154" spans="1:6" x14ac:dyDescent="0.35">
      <c r="A154" s="4" t="s">
        <v>580</v>
      </c>
      <c r="B154" s="4" t="s">
        <v>1210</v>
      </c>
      <c r="C154" s="4" t="s">
        <v>1211</v>
      </c>
      <c r="D154" s="4" t="s">
        <v>1212</v>
      </c>
      <c r="E154" s="4" t="s">
        <v>1213</v>
      </c>
      <c r="F154" s="4" t="s">
        <v>1214</v>
      </c>
    </row>
    <row r="155" spans="1:6" x14ac:dyDescent="0.35">
      <c r="A155" s="4" t="s">
        <v>1215</v>
      </c>
      <c r="B155" s="4" t="s">
        <v>1216</v>
      </c>
      <c r="C155" s="4" t="s">
        <v>1217</v>
      </c>
      <c r="D155" s="4" t="s">
        <v>1218</v>
      </c>
      <c r="E155" s="4" t="s">
        <v>1219</v>
      </c>
      <c r="F155" s="4" t="s">
        <v>1220</v>
      </c>
    </row>
    <row r="156" spans="1:6" x14ac:dyDescent="0.35">
      <c r="A156" s="4" t="s">
        <v>1221</v>
      </c>
      <c r="B156" s="4" t="s">
        <v>1222</v>
      </c>
      <c r="C156" s="4" t="s">
        <v>1223</v>
      </c>
      <c r="D156" s="4" t="s">
        <v>1224</v>
      </c>
      <c r="E156" s="4" t="s">
        <v>1225</v>
      </c>
      <c r="F156" s="4" t="s">
        <v>1226</v>
      </c>
    </row>
    <row r="157" spans="1:6" x14ac:dyDescent="0.35">
      <c r="A157" s="4" t="s">
        <v>1227</v>
      </c>
      <c r="B157" s="4" t="s">
        <v>1228</v>
      </c>
      <c r="C157" s="4" t="s">
        <v>1229</v>
      </c>
      <c r="D157" s="4" t="s">
        <v>1230</v>
      </c>
      <c r="E157" s="4" t="s">
        <v>1231</v>
      </c>
      <c r="F157" s="4" t="s">
        <v>1232</v>
      </c>
    </row>
    <row r="158" spans="1:6" x14ac:dyDescent="0.35">
      <c r="A158" s="4" t="s">
        <v>1233</v>
      </c>
      <c r="B158" s="4" t="s">
        <v>1234</v>
      </c>
      <c r="C158" s="4" t="s">
        <v>1235</v>
      </c>
      <c r="D158" s="4" t="s">
        <v>1236</v>
      </c>
      <c r="E158" s="4" t="s">
        <v>1237</v>
      </c>
      <c r="F158" s="4" t="s">
        <v>1238</v>
      </c>
    </row>
    <row r="159" spans="1:6" x14ac:dyDescent="0.35">
      <c r="A159" s="4" t="s">
        <v>1239</v>
      </c>
      <c r="B159" s="4" t="s">
        <v>1240</v>
      </c>
      <c r="C159" s="4" t="s">
        <v>1241</v>
      </c>
      <c r="D159" s="4" t="s">
        <v>1242</v>
      </c>
      <c r="E159" s="4" t="s">
        <v>1243</v>
      </c>
      <c r="F159" s="4" t="s">
        <v>1244</v>
      </c>
    </row>
    <row r="160" spans="1:6" x14ac:dyDescent="0.35">
      <c r="A160" s="4" t="s">
        <v>1245</v>
      </c>
      <c r="B160" s="4" t="s">
        <v>1246</v>
      </c>
      <c r="C160" s="4" t="s">
        <v>1247</v>
      </c>
      <c r="D160" s="4" t="s">
        <v>1248</v>
      </c>
      <c r="E160" s="4" t="s">
        <v>1249</v>
      </c>
      <c r="F160" s="4" t="s">
        <v>1250</v>
      </c>
    </row>
    <row r="161" spans="1:6" x14ac:dyDescent="0.35">
      <c r="A161" s="4" t="s">
        <v>1251</v>
      </c>
      <c r="B161" s="4" t="s">
        <v>1252</v>
      </c>
      <c r="C161" s="4" t="s">
        <v>1253</v>
      </c>
      <c r="D161" s="4" t="s">
        <v>1254</v>
      </c>
      <c r="E161" s="4" t="s">
        <v>1255</v>
      </c>
      <c r="F161" s="4" t="s">
        <v>1256</v>
      </c>
    </row>
    <row r="162" spans="1:6" x14ac:dyDescent="0.35">
      <c r="A162" s="4" t="s">
        <v>1257</v>
      </c>
      <c r="B162" s="4" t="s">
        <v>1258</v>
      </c>
      <c r="C162" s="4" t="s">
        <v>1259</v>
      </c>
      <c r="D162" s="4" t="s">
        <v>1260</v>
      </c>
      <c r="E162" s="4" t="s">
        <v>1261</v>
      </c>
      <c r="F162" s="4" t="s">
        <v>1262</v>
      </c>
    </row>
    <row r="163" spans="1:6" x14ac:dyDescent="0.35">
      <c r="A163" s="4" t="s">
        <v>1263</v>
      </c>
      <c r="B163" s="4" t="s">
        <v>1264</v>
      </c>
      <c r="C163" s="4" t="s">
        <v>1265</v>
      </c>
      <c r="D163" s="4" t="s">
        <v>1266</v>
      </c>
      <c r="E163" s="4" t="s">
        <v>1267</v>
      </c>
      <c r="F163" s="4" t="s">
        <v>1268</v>
      </c>
    </row>
    <row r="164" spans="1:6" x14ac:dyDescent="0.35">
      <c r="A164" s="4" t="s">
        <v>1269</v>
      </c>
      <c r="B164" s="4" t="s">
        <v>1270</v>
      </c>
      <c r="C164" s="4" t="s">
        <v>1271</v>
      </c>
      <c r="D164" s="4" t="s">
        <v>1272</v>
      </c>
      <c r="E164" s="4" t="s">
        <v>1273</v>
      </c>
      <c r="F164" s="4" t="s">
        <v>1274</v>
      </c>
    </row>
    <row r="165" spans="1:6" x14ac:dyDescent="0.35">
      <c r="A165" s="4" t="s">
        <v>1275</v>
      </c>
      <c r="B165" s="4" t="s">
        <v>1276</v>
      </c>
      <c r="C165" s="4" t="s">
        <v>1277</v>
      </c>
      <c r="D165" s="4" t="s">
        <v>1278</v>
      </c>
      <c r="E165" s="4" t="s">
        <v>1279</v>
      </c>
      <c r="F165" s="4" t="s">
        <v>1280</v>
      </c>
    </row>
    <row r="166" spans="1:6" x14ac:dyDescent="0.35">
      <c r="A166" s="4" t="s">
        <v>1281</v>
      </c>
      <c r="B166" s="4" t="s">
        <v>1282</v>
      </c>
      <c r="C166" s="4" t="s">
        <v>1283</v>
      </c>
      <c r="D166" s="4" t="s">
        <v>1284</v>
      </c>
      <c r="E166" s="4" t="s">
        <v>1285</v>
      </c>
      <c r="F166" s="4" t="s">
        <v>1286</v>
      </c>
    </row>
    <row r="167" spans="1:6" x14ac:dyDescent="0.35">
      <c r="A167" s="4" t="s">
        <v>1287</v>
      </c>
      <c r="B167" s="4" t="s">
        <v>1288</v>
      </c>
      <c r="C167" s="4" t="s">
        <v>1289</v>
      </c>
      <c r="D167" s="4" t="s">
        <v>1290</v>
      </c>
      <c r="E167" s="4" t="s">
        <v>1291</v>
      </c>
      <c r="F167" s="4" t="s">
        <v>1292</v>
      </c>
    </row>
    <row r="168" spans="1:6" x14ac:dyDescent="0.35">
      <c r="A168" s="4" t="s">
        <v>1293</v>
      </c>
      <c r="B168" s="4" t="s">
        <v>1294</v>
      </c>
      <c r="C168" s="4" t="s">
        <v>1295</v>
      </c>
      <c r="D168" s="4" t="s">
        <v>1296</v>
      </c>
      <c r="E168" s="4" t="s">
        <v>1297</v>
      </c>
      <c r="F168" s="4" t="s">
        <v>1298</v>
      </c>
    </row>
    <row r="169" spans="1:6" x14ac:dyDescent="0.35">
      <c r="A169" s="4" t="s">
        <v>1299</v>
      </c>
      <c r="B169" s="4" t="s">
        <v>1300</v>
      </c>
      <c r="C169" s="4" t="s">
        <v>1301</v>
      </c>
      <c r="D169" s="4" t="s">
        <v>1302</v>
      </c>
      <c r="E169" s="4" t="s">
        <v>1303</v>
      </c>
      <c r="F169" s="4" t="s">
        <v>1304</v>
      </c>
    </row>
    <row r="170" spans="1:6" x14ac:dyDescent="0.35">
      <c r="A170" s="4" t="s">
        <v>1305</v>
      </c>
      <c r="B170" s="4" t="s">
        <v>1306</v>
      </c>
      <c r="C170" s="4" t="s">
        <v>1307</v>
      </c>
      <c r="D170" s="4" t="s">
        <v>1308</v>
      </c>
      <c r="E170" s="4" t="s">
        <v>1309</v>
      </c>
      <c r="F170" s="4" t="s">
        <v>1310</v>
      </c>
    </row>
    <row r="171" spans="1:6" x14ac:dyDescent="0.35">
      <c r="A171" s="4" t="s">
        <v>1311</v>
      </c>
      <c r="B171" s="4" t="s">
        <v>1312</v>
      </c>
      <c r="C171" s="4" t="s">
        <v>1313</v>
      </c>
      <c r="D171" s="4" t="s">
        <v>1314</v>
      </c>
      <c r="E171" s="4" t="s">
        <v>1315</v>
      </c>
      <c r="F171" s="4" t="s">
        <v>1316</v>
      </c>
    </row>
    <row r="172" spans="1:6" x14ac:dyDescent="0.35">
      <c r="A172" s="4" t="s">
        <v>1317</v>
      </c>
      <c r="B172" s="4" t="s">
        <v>1318</v>
      </c>
      <c r="C172" s="4" t="s">
        <v>1319</v>
      </c>
      <c r="D172" s="4" t="s">
        <v>1320</v>
      </c>
      <c r="E172" s="4" t="s">
        <v>1321</v>
      </c>
      <c r="F172" s="4" t="s">
        <v>1322</v>
      </c>
    </row>
    <row r="173" spans="1:6" x14ac:dyDescent="0.35">
      <c r="A173" s="4" t="s">
        <v>1323</v>
      </c>
      <c r="B173" s="4" t="s">
        <v>1324</v>
      </c>
      <c r="C173" s="4" t="s">
        <v>1325</v>
      </c>
      <c r="D173" s="4" t="s">
        <v>1326</v>
      </c>
      <c r="E173" s="4" t="s">
        <v>1327</v>
      </c>
      <c r="F173" s="4" t="s">
        <v>1328</v>
      </c>
    </row>
    <row r="174" spans="1:6" x14ac:dyDescent="0.35">
      <c r="A174" s="4" t="s">
        <v>1329</v>
      </c>
      <c r="B174" s="4" t="s">
        <v>1330</v>
      </c>
      <c r="C174" s="4" t="s">
        <v>1331</v>
      </c>
      <c r="D174" s="4" t="s">
        <v>1332</v>
      </c>
      <c r="E174" s="4" t="s">
        <v>1333</v>
      </c>
      <c r="F174" s="4" t="s">
        <v>1334</v>
      </c>
    </row>
    <row r="175" spans="1:6" x14ac:dyDescent="0.35">
      <c r="A175" s="4" t="s">
        <v>1335</v>
      </c>
      <c r="B175" s="4" t="s">
        <v>1336</v>
      </c>
      <c r="C175" s="4" t="s">
        <v>1337</v>
      </c>
      <c r="D175" s="4" t="s">
        <v>1338</v>
      </c>
      <c r="E175" s="4" t="s">
        <v>1339</v>
      </c>
      <c r="F175" s="4" t="s">
        <v>1340</v>
      </c>
    </row>
    <row r="176" spans="1:6" x14ac:dyDescent="0.35">
      <c r="A176" s="4" t="s">
        <v>1341</v>
      </c>
      <c r="B176" s="4" t="s">
        <v>1342</v>
      </c>
      <c r="C176" s="4" t="s">
        <v>1343</v>
      </c>
      <c r="D176" s="4" t="s">
        <v>1344</v>
      </c>
      <c r="E176" s="4" t="s">
        <v>1345</v>
      </c>
      <c r="F176" s="4" t="s">
        <v>1346</v>
      </c>
    </row>
    <row r="177" spans="1:6" x14ac:dyDescent="0.35">
      <c r="A177" s="4" t="s">
        <v>1347</v>
      </c>
      <c r="B177" s="4" t="s">
        <v>1348</v>
      </c>
      <c r="C177" s="4" t="s">
        <v>1349</v>
      </c>
      <c r="D177" s="4" t="s">
        <v>1350</v>
      </c>
      <c r="E177" s="4" t="s">
        <v>1351</v>
      </c>
      <c r="F177" s="4" t="s">
        <v>1352</v>
      </c>
    </row>
    <row r="178" spans="1:6" x14ac:dyDescent="0.35">
      <c r="A178" s="4" t="s">
        <v>1353</v>
      </c>
      <c r="B178" s="4" t="s">
        <v>1354</v>
      </c>
      <c r="C178" s="4" t="s">
        <v>1355</v>
      </c>
      <c r="D178" s="4" t="s">
        <v>1356</v>
      </c>
      <c r="E178" s="4" t="s">
        <v>1357</v>
      </c>
      <c r="F178" s="4" t="s">
        <v>1358</v>
      </c>
    </row>
    <row r="179" spans="1:6" x14ac:dyDescent="0.35">
      <c r="A179" s="4" t="s">
        <v>1359</v>
      </c>
      <c r="B179" s="4" t="s">
        <v>1360</v>
      </c>
      <c r="C179" s="4" t="s">
        <v>1361</v>
      </c>
      <c r="D179" s="4" t="s">
        <v>1362</v>
      </c>
      <c r="E179" s="4" t="s">
        <v>1363</v>
      </c>
      <c r="F179" s="4" t="s">
        <v>1364</v>
      </c>
    </row>
    <row r="180" spans="1:6" x14ac:dyDescent="0.35">
      <c r="A180" s="4" t="s">
        <v>1365</v>
      </c>
      <c r="B180" s="4" t="s">
        <v>1366</v>
      </c>
      <c r="C180" s="4" t="s">
        <v>1367</v>
      </c>
      <c r="D180" s="4" t="s">
        <v>1368</v>
      </c>
      <c r="E180" s="4" t="s">
        <v>1369</v>
      </c>
      <c r="F180" s="4" t="s">
        <v>1370</v>
      </c>
    </row>
    <row r="181" spans="1:6" x14ac:dyDescent="0.35">
      <c r="A181" s="4" t="s">
        <v>1371</v>
      </c>
      <c r="B181" s="4" t="s">
        <v>1372</v>
      </c>
      <c r="C181" s="4" t="s">
        <v>1373</v>
      </c>
      <c r="D181" s="4" t="s">
        <v>1374</v>
      </c>
      <c r="E181" s="4" t="s">
        <v>1375</v>
      </c>
      <c r="F181" s="4" t="s">
        <v>1376</v>
      </c>
    </row>
    <row r="182" spans="1:6" x14ac:dyDescent="0.35">
      <c r="A182" s="4" t="s">
        <v>1377</v>
      </c>
      <c r="B182" s="4" t="s">
        <v>1378</v>
      </c>
      <c r="C182" s="4" t="s">
        <v>1379</v>
      </c>
      <c r="D182" s="4" t="s">
        <v>1380</v>
      </c>
      <c r="E182" s="4" t="s">
        <v>1381</v>
      </c>
      <c r="F182" s="4" t="s">
        <v>1382</v>
      </c>
    </row>
    <row r="183" spans="1:6" x14ac:dyDescent="0.35">
      <c r="A183" s="4" t="s">
        <v>1383</v>
      </c>
      <c r="B183" s="4" t="s">
        <v>1384</v>
      </c>
      <c r="C183" s="4" t="s">
        <v>1385</v>
      </c>
      <c r="D183" s="4" t="s">
        <v>1386</v>
      </c>
      <c r="E183" s="4" t="s">
        <v>1387</v>
      </c>
      <c r="F183" s="4" t="s">
        <v>1388</v>
      </c>
    </row>
    <row r="184" spans="1:6" x14ac:dyDescent="0.35">
      <c r="A184" s="4" t="s">
        <v>1389</v>
      </c>
      <c r="B184" s="4" t="s">
        <v>1390</v>
      </c>
      <c r="C184" s="4" t="s">
        <v>1391</v>
      </c>
      <c r="D184" s="4" t="s">
        <v>1392</v>
      </c>
      <c r="E184" s="4" t="s">
        <v>1393</v>
      </c>
      <c r="F184" s="4" t="s">
        <v>1394</v>
      </c>
    </row>
    <row r="185" spans="1:6" x14ac:dyDescent="0.35">
      <c r="A185" s="4" t="s">
        <v>1395</v>
      </c>
      <c r="B185" s="4" t="s">
        <v>1396</v>
      </c>
      <c r="C185" s="4" t="s">
        <v>1397</v>
      </c>
      <c r="D185" s="4" t="s">
        <v>1398</v>
      </c>
      <c r="E185" s="4" t="s">
        <v>1399</v>
      </c>
      <c r="F185" s="4" t="s">
        <v>1400</v>
      </c>
    </row>
    <row r="186" spans="1:6" x14ac:dyDescent="0.35">
      <c r="A186" s="4" t="s">
        <v>1401</v>
      </c>
      <c r="B186" s="4" t="s">
        <v>1402</v>
      </c>
      <c r="C186" s="4" t="s">
        <v>1403</v>
      </c>
      <c r="D186" s="4" t="s">
        <v>1404</v>
      </c>
      <c r="E186" s="4" t="s">
        <v>1405</v>
      </c>
      <c r="F186" s="4" t="s">
        <v>1406</v>
      </c>
    </row>
    <row r="187" spans="1:6" x14ac:dyDescent="0.35">
      <c r="A187" s="4" t="s">
        <v>1407</v>
      </c>
      <c r="B187" s="4" t="s">
        <v>1408</v>
      </c>
      <c r="C187" s="4" t="s">
        <v>1409</v>
      </c>
      <c r="D187" s="4" t="s">
        <v>1410</v>
      </c>
      <c r="E187" s="4" t="s">
        <v>1411</v>
      </c>
      <c r="F187" s="4" t="s">
        <v>1412</v>
      </c>
    </row>
    <row r="188" spans="1:6" x14ac:dyDescent="0.35">
      <c r="A188" s="4" t="s">
        <v>1043</v>
      </c>
      <c r="B188" s="4" t="s">
        <v>1413</v>
      </c>
      <c r="C188" s="4" t="s">
        <v>1045</v>
      </c>
      <c r="D188" s="4" t="s">
        <v>1046</v>
      </c>
      <c r="E188" s="4" t="s">
        <v>1047</v>
      </c>
      <c r="F188" s="4" t="s">
        <v>1048</v>
      </c>
    </row>
    <row r="189" spans="1:6" x14ac:dyDescent="0.35">
      <c r="A189" s="4" t="s">
        <v>1049</v>
      </c>
      <c r="B189" s="4" t="s">
        <v>1414</v>
      </c>
      <c r="C189" s="4" t="s">
        <v>1051</v>
      </c>
      <c r="D189" s="4" t="s">
        <v>1052</v>
      </c>
      <c r="E189" s="4" t="s">
        <v>1053</v>
      </c>
      <c r="F189" s="4" t="s">
        <v>1054</v>
      </c>
    </row>
    <row r="190" spans="1:6" x14ac:dyDescent="0.35">
      <c r="A190" s="4" t="s">
        <v>1055</v>
      </c>
      <c r="B190" s="4" t="s">
        <v>1415</v>
      </c>
      <c r="C190" s="4" t="s">
        <v>1057</v>
      </c>
      <c r="D190" s="4" t="s">
        <v>1058</v>
      </c>
      <c r="E190" s="4" t="s">
        <v>1059</v>
      </c>
      <c r="F190" s="4" t="s">
        <v>1060</v>
      </c>
    </row>
    <row r="191" spans="1:6" x14ac:dyDescent="0.35">
      <c r="A191" s="4" t="s">
        <v>1061</v>
      </c>
      <c r="B191" s="4" t="s">
        <v>1062</v>
      </c>
      <c r="C191" s="4" t="s">
        <v>1063</v>
      </c>
      <c r="D191" s="4" t="s">
        <v>1064</v>
      </c>
      <c r="E191" s="4" t="s">
        <v>1065</v>
      </c>
      <c r="F191" s="4" t="s">
        <v>1066</v>
      </c>
    </row>
    <row r="192" spans="1:6" x14ac:dyDescent="0.35">
      <c r="A192" s="4" t="s">
        <v>1067</v>
      </c>
      <c r="B192" s="4" t="s">
        <v>1068</v>
      </c>
      <c r="C192" s="4" t="s">
        <v>1069</v>
      </c>
      <c r="D192" s="4" t="s">
        <v>1070</v>
      </c>
      <c r="E192" s="4" t="s">
        <v>1071</v>
      </c>
      <c r="F192" s="4" t="s">
        <v>1072</v>
      </c>
    </row>
    <row r="193" spans="1:6" x14ac:dyDescent="0.35">
      <c r="A193" s="4" t="s">
        <v>598</v>
      </c>
      <c r="B193" s="4" t="s">
        <v>1073</v>
      </c>
      <c r="C193" s="4" t="s">
        <v>1074</v>
      </c>
      <c r="D193" s="4" t="s">
        <v>1075</v>
      </c>
      <c r="E193" s="4" t="s">
        <v>1076</v>
      </c>
      <c r="F193" s="4" t="s">
        <v>1077</v>
      </c>
    </row>
    <row r="194" spans="1:6" x14ac:dyDescent="0.35">
      <c r="A194" s="4" t="s">
        <v>1078</v>
      </c>
      <c r="B194" s="4" t="s">
        <v>1079</v>
      </c>
      <c r="C194" s="4" t="s">
        <v>1080</v>
      </c>
      <c r="D194" s="4" t="s">
        <v>1081</v>
      </c>
      <c r="E194" s="4" t="s">
        <v>1082</v>
      </c>
      <c r="F194" s="4" t="s">
        <v>1083</v>
      </c>
    </row>
    <row r="195" spans="1:6" x14ac:dyDescent="0.35">
      <c r="A195" s="4" t="s">
        <v>1084</v>
      </c>
      <c r="B195" s="4" t="s">
        <v>1085</v>
      </c>
      <c r="C195" s="4" t="s">
        <v>1086</v>
      </c>
      <c r="D195" s="4" t="s">
        <v>1087</v>
      </c>
      <c r="E195" s="4" t="s">
        <v>1088</v>
      </c>
      <c r="F195" s="4" t="s">
        <v>1089</v>
      </c>
    </row>
    <row r="196" spans="1:6" x14ac:dyDescent="0.35">
      <c r="A196" s="4" t="s">
        <v>1090</v>
      </c>
      <c r="B196" s="4" t="s">
        <v>1416</v>
      </c>
      <c r="C196" s="4" t="s">
        <v>1092</v>
      </c>
      <c r="D196" s="4" t="s">
        <v>1093</v>
      </c>
      <c r="E196" s="4" t="s">
        <v>1094</v>
      </c>
      <c r="F196" s="4" t="s">
        <v>1095</v>
      </c>
    </row>
    <row r="197" spans="1:6" x14ac:dyDescent="0.35">
      <c r="A197" s="4" t="s">
        <v>1096</v>
      </c>
      <c r="B197" s="4" t="s">
        <v>1097</v>
      </c>
      <c r="C197" s="4" t="s">
        <v>1098</v>
      </c>
      <c r="D197" s="4" t="s">
        <v>1099</v>
      </c>
      <c r="E197" s="4" t="s">
        <v>1100</v>
      </c>
      <c r="F197" s="4" t="s">
        <v>1101</v>
      </c>
    </row>
    <row r="198" spans="1:6" x14ac:dyDescent="0.35">
      <c r="A198" s="4" t="s">
        <v>1102</v>
      </c>
      <c r="B198" s="4" t="s">
        <v>1103</v>
      </c>
      <c r="C198" s="4" t="s">
        <v>1104</v>
      </c>
      <c r="D198" s="4" t="s">
        <v>1105</v>
      </c>
      <c r="E198" s="4" t="s">
        <v>1106</v>
      </c>
      <c r="F198" s="4" t="s">
        <v>1107</v>
      </c>
    </row>
    <row r="199" spans="1:6" x14ac:dyDescent="0.35">
      <c r="A199" s="4" t="s">
        <v>1108</v>
      </c>
      <c r="B199" s="4" t="s">
        <v>1109</v>
      </c>
      <c r="C199" s="4" t="s">
        <v>1110</v>
      </c>
      <c r="D199" s="4" t="s">
        <v>1111</v>
      </c>
      <c r="E199" s="4" t="s">
        <v>1112</v>
      </c>
      <c r="F199" s="4" t="s">
        <v>1113</v>
      </c>
    </row>
    <row r="200" spans="1:6" x14ac:dyDescent="0.35">
      <c r="A200" s="4" t="s">
        <v>1114</v>
      </c>
      <c r="B200" s="4" t="s">
        <v>1115</v>
      </c>
      <c r="C200" s="4" t="s">
        <v>1116</v>
      </c>
      <c r="D200" s="4" t="s">
        <v>1117</v>
      </c>
      <c r="E200" s="4" t="s">
        <v>1118</v>
      </c>
      <c r="F200" s="4" t="s">
        <v>1119</v>
      </c>
    </row>
    <row r="201" spans="1:6" x14ac:dyDescent="0.35">
      <c r="A201" s="4" t="s">
        <v>1120</v>
      </c>
      <c r="B201" s="4" t="s">
        <v>1121</v>
      </c>
      <c r="C201" s="4" t="s">
        <v>1122</v>
      </c>
      <c r="D201" s="4" t="s">
        <v>1123</v>
      </c>
      <c r="E201" s="4" t="s">
        <v>1124</v>
      </c>
      <c r="F201" s="4" t="s">
        <v>1125</v>
      </c>
    </row>
    <row r="202" spans="1:6" x14ac:dyDescent="0.35">
      <c r="A202" s="4" t="s">
        <v>1126</v>
      </c>
      <c r="B202" s="4" t="s">
        <v>1417</v>
      </c>
      <c r="C202" s="4" t="s">
        <v>1128</v>
      </c>
      <c r="D202" s="4" t="s">
        <v>1129</v>
      </c>
      <c r="E202" s="4" t="s">
        <v>1130</v>
      </c>
      <c r="F202" s="4" t="s">
        <v>1131</v>
      </c>
    </row>
    <row r="203" spans="1:6" x14ac:dyDescent="0.35">
      <c r="A203" s="4" t="s">
        <v>1132</v>
      </c>
      <c r="B203" s="4" t="s">
        <v>1133</v>
      </c>
      <c r="C203" s="4" t="s">
        <v>1134</v>
      </c>
      <c r="D203" s="4" t="s">
        <v>1135</v>
      </c>
      <c r="E203" s="4" t="s">
        <v>1136</v>
      </c>
      <c r="F203" s="4" t="s">
        <v>1137</v>
      </c>
    </row>
    <row r="204" spans="1:6" x14ac:dyDescent="0.35">
      <c r="A204" s="4" t="s">
        <v>1138</v>
      </c>
      <c r="B204" s="4" t="s">
        <v>1139</v>
      </c>
      <c r="C204" s="4" t="s">
        <v>1140</v>
      </c>
      <c r="D204" s="4" t="s">
        <v>1141</v>
      </c>
      <c r="E204" s="4" t="s">
        <v>1142</v>
      </c>
      <c r="F204" s="4" t="s">
        <v>1143</v>
      </c>
    </row>
    <row r="205" spans="1:6" x14ac:dyDescent="0.35">
      <c r="A205" s="4" t="s">
        <v>1144</v>
      </c>
      <c r="B205" s="4" t="s">
        <v>1418</v>
      </c>
      <c r="C205" s="4" t="s">
        <v>1146</v>
      </c>
      <c r="D205" s="4" t="s">
        <v>1147</v>
      </c>
      <c r="E205" s="4" t="s">
        <v>1148</v>
      </c>
      <c r="F205" s="4" t="s">
        <v>1149</v>
      </c>
    </row>
    <row r="206" spans="1:6" x14ac:dyDescent="0.35">
      <c r="A206" s="4" t="s">
        <v>1150</v>
      </c>
      <c r="B206" s="4" t="s">
        <v>1151</v>
      </c>
      <c r="C206" s="4" t="s">
        <v>1152</v>
      </c>
      <c r="D206" s="4" t="s">
        <v>1153</v>
      </c>
      <c r="E206" s="4" t="s">
        <v>1154</v>
      </c>
      <c r="F206" s="4" t="s">
        <v>1155</v>
      </c>
    </row>
    <row r="207" spans="1:6" x14ac:dyDescent="0.35">
      <c r="A207" s="4" t="s">
        <v>1156</v>
      </c>
      <c r="B207" s="4" t="s">
        <v>1157</v>
      </c>
      <c r="C207" s="4" t="s">
        <v>1158</v>
      </c>
      <c r="D207" s="4" t="s">
        <v>1159</v>
      </c>
      <c r="E207" s="4" t="s">
        <v>1160</v>
      </c>
      <c r="F207" s="4" t="s">
        <v>1161</v>
      </c>
    </row>
    <row r="208" spans="1:6" x14ac:dyDescent="0.35">
      <c r="A208" s="4" t="s">
        <v>1162</v>
      </c>
      <c r="B208" s="4" t="s">
        <v>1163</v>
      </c>
      <c r="C208" s="4" t="s">
        <v>1164</v>
      </c>
      <c r="D208" s="4" t="s">
        <v>1165</v>
      </c>
      <c r="E208" s="4" t="s">
        <v>1166</v>
      </c>
      <c r="F208" s="4" t="s">
        <v>1167</v>
      </c>
    </row>
    <row r="209" spans="1:6" x14ac:dyDescent="0.35">
      <c r="A209" s="4" t="s">
        <v>1168</v>
      </c>
      <c r="B209" s="4" t="s">
        <v>1169</v>
      </c>
      <c r="C209" s="4" t="s">
        <v>1170</v>
      </c>
      <c r="D209" s="4" t="s">
        <v>1171</v>
      </c>
      <c r="E209" s="4" t="s">
        <v>1172</v>
      </c>
      <c r="F209" s="4" t="s">
        <v>1173</v>
      </c>
    </row>
    <row r="210" spans="1:6" x14ac:dyDescent="0.35">
      <c r="A210" s="4" t="s">
        <v>1174</v>
      </c>
      <c r="B210" s="4" t="s">
        <v>1175</v>
      </c>
      <c r="C210" s="4" t="s">
        <v>1176</v>
      </c>
      <c r="D210" s="4" t="s">
        <v>1177</v>
      </c>
      <c r="E210" s="4" t="s">
        <v>1178</v>
      </c>
      <c r="F210" s="4" t="s">
        <v>1179</v>
      </c>
    </row>
    <row r="211" spans="1:6" x14ac:dyDescent="0.35">
      <c r="A211" s="4" t="s">
        <v>1180</v>
      </c>
      <c r="B211" s="4" t="s">
        <v>1181</v>
      </c>
      <c r="C211" s="4" t="s">
        <v>1182</v>
      </c>
      <c r="D211" s="4" t="s">
        <v>1183</v>
      </c>
      <c r="E211" s="4" t="s">
        <v>1184</v>
      </c>
      <c r="F211" s="4" t="s">
        <v>1185</v>
      </c>
    </row>
    <row r="212" spans="1:6" x14ac:dyDescent="0.35">
      <c r="A212" s="4" t="s">
        <v>1186</v>
      </c>
      <c r="B212" s="4" t="s">
        <v>1419</v>
      </c>
      <c r="C212" s="4" t="s">
        <v>1188</v>
      </c>
      <c r="D212" s="4" t="s">
        <v>1189</v>
      </c>
      <c r="E212" s="4" t="s">
        <v>1190</v>
      </c>
      <c r="F212" s="4" t="s">
        <v>1191</v>
      </c>
    </row>
    <row r="213" spans="1:6" x14ac:dyDescent="0.35">
      <c r="A213" s="4" t="s">
        <v>1192</v>
      </c>
      <c r="B213" s="4" t="s">
        <v>1193</v>
      </c>
      <c r="C213" s="4" t="s">
        <v>1194</v>
      </c>
      <c r="D213" s="4" t="s">
        <v>1195</v>
      </c>
      <c r="E213" s="4" t="s">
        <v>1196</v>
      </c>
      <c r="F213" s="4" t="s">
        <v>1197</v>
      </c>
    </row>
    <row r="214" spans="1:6" x14ac:dyDescent="0.35">
      <c r="A214" s="4" t="s">
        <v>1198</v>
      </c>
      <c r="B214" s="4" t="s">
        <v>1420</v>
      </c>
      <c r="C214" s="4" t="s">
        <v>1200</v>
      </c>
      <c r="D214" s="4" t="s">
        <v>1201</v>
      </c>
      <c r="E214" s="4" t="s">
        <v>1202</v>
      </c>
      <c r="F214" s="4" t="s">
        <v>1203</v>
      </c>
    </row>
    <row r="215" spans="1:6" x14ac:dyDescent="0.35">
      <c r="A215" s="4" t="s">
        <v>1204</v>
      </c>
      <c r="B215" s="4" t="s">
        <v>1205</v>
      </c>
      <c r="C215" s="4" t="s">
        <v>1206</v>
      </c>
      <c r="D215" s="4" t="s">
        <v>1207</v>
      </c>
      <c r="E215" s="4" t="s">
        <v>1208</v>
      </c>
      <c r="F215" s="4" t="s">
        <v>1209</v>
      </c>
    </row>
    <row r="216" spans="1:6" x14ac:dyDescent="0.35">
      <c r="A216" s="4" t="s">
        <v>580</v>
      </c>
      <c r="B216" s="4" t="s">
        <v>1421</v>
      </c>
      <c r="C216" s="4" t="s">
        <v>1211</v>
      </c>
      <c r="D216" s="4" t="s">
        <v>1212</v>
      </c>
      <c r="E216" s="4" t="s">
        <v>1213</v>
      </c>
      <c r="F216" s="4" t="s">
        <v>1214</v>
      </c>
    </row>
    <row r="217" spans="1:6" x14ac:dyDescent="0.35">
      <c r="A217" s="4" t="s">
        <v>1215</v>
      </c>
      <c r="B217" s="4" t="s">
        <v>1216</v>
      </c>
      <c r="C217" s="4" t="s">
        <v>1217</v>
      </c>
      <c r="D217" s="4" t="s">
        <v>1218</v>
      </c>
      <c r="E217" s="4" t="s">
        <v>1219</v>
      </c>
      <c r="F217" s="4" t="s">
        <v>1220</v>
      </c>
    </row>
    <row r="218" spans="1:6" x14ac:dyDescent="0.35">
      <c r="A218" s="4" t="s">
        <v>1221</v>
      </c>
      <c r="B218" s="4" t="s">
        <v>1422</v>
      </c>
      <c r="C218" s="4" t="s">
        <v>1223</v>
      </c>
      <c r="D218" s="4" t="s">
        <v>1224</v>
      </c>
      <c r="E218" s="4" t="s">
        <v>1225</v>
      </c>
      <c r="F218" s="4" t="s">
        <v>1226</v>
      </c>
    </row>
    <row r="219" spans="1:6" x14ac:dyDescent="0.35">
      <c r="A219" s="4" t="s">
        <v>1227</v>
      </c>
      <c r="B219" s="4" t="s">
        <v>1228</v>
      </c>
      <c r="C219" s="4" t="s">
        <v>1229</v>
      </c>
      <c r="D219" s="4" t="s">
        <v>1230</v>
      </c>
      <c r="E219" s="4" t="s">
        <v>1231</v>
      </c>
      <c r="F219" s="4" t="s">
        <v>1232</v>
      </c>
    </row>
    <row r="220" spans="1:6" x14ac:dyDescent="0.35">
      <c r="A220" s="4" t="s">
        <v>1233</v>
      </c>
      <c r="B220" s="4" t="s">
        <v>1234</v>
      </c>
      <c r="C220" s="4" t="s">
        <v>1235</v>
      </c>
      <c r="D220" s="4" t="s">
        <v>1236</v>
      </c>
      <c r="E220" s="4" t="s">
        <v>1237</v>
      </c>
      <c r="F220" s="4" t="s">
        <v>1238</v>
      </c>
    </row>
    <row r="221" spans="1:6" x14ac:dyDescent="0.35">
      <c r="A221" s="4" t="s">
        <v>1239</v>
      </c>
      <c r="B221" s="4" t="s">
        <v>1240</v>
      </c>
      <c r="C221" s="4" t="s">
        <v>1241</v>
      </c>
      <c r="D221" s="4" t="s">
        <v>1242</v>
      </c>
      <c r="E221" s="4" t="s">
        <v>1243</v>
      </c>
      <c r="F221" s="4" t="s">
        <v>1244</v>
      </c>
    </row>
    <row r="222" spans="1:6" x14ac:dyDescent="0.35">
      <c r="A222" s="4" t="s">
        <v>1245</v>
      </c>
      <c r="B222" s="4" t="s">
        <v>1423</v>
      </c>
      <c r="C222" s="4" t="s">
        <v>1247</v>
      </c>
      <c r="D222" s="4" t="s">
        <v>1248</v>
      </c>
      <c r="E222" s="4" t="s">
        <v>1249</v>
      </c>
      <c r="F222" s="4" t="s">
        <v>1250</v>
      </c>
    </row>
    <row r="223" spans="1:6" x14ac:dyDescent="0.35">
      <c r="A223" s="4" t="s">
        <v>1251</v>
      </c>
      <c r="B223" s="4" t="s">
        <v>1424</v>
      </c>
      <c r="C223" s="4" t="s">
        <v>1253</v>
      </c>
      <c r="D223" s="4" t="s">
        <v>1254</v>
      </c>
      <c r="E223" s="4" t="s">
        <v>1255</v>
      </c>
      <c r="F223" s="4" t="s">
        <v>1256</v>
      </c>
    </row>
    <row r="224" spans="1:6" x14ac:dyDescent="0.35">
      <c r="A224" s="4" t="s">
        <v>1257</v>
      </c>
      <c r="B224" s="4" t="s">
        <v>1258</v>
      </c>
      <c r="C224" s="4" t="s">
        <v>1259</v>
      </c>
      <c r="D224" s="4" t="s">
        <v>1260</v>
      </c>
      <c r="E224" s="4" t="s">
        <v>1261</v>
      </c>
      <c r="F224" s="4" t="s">
        <v>1262</v>
      </c>
    </row>
    <row r="225" spans="1:6" x14ac:dyDescent="0.35">
      <c r="A225" s="4" t="s">
        <v>1263</v>
      </c>
      <c r="B225" s="4" t="s">
        <v>1264</v>
      </c>
      <c r="C225" s="4" t="s">
        <v>1265</v>
      </c>
      <c r="D225" s="4" t="s">
        <v>1266</v>
      </c>
      <c r="E225" s="4" t="s">
        <v>1267</v>
      </c>
      <c r="F225" s="4" t="s">
        <v>1268</v>
      </c>
    </row>
    <row r="226" spans="1:6" x14ac:dyDescent="0.35">
      <c r="A226" s="4" t="s">
        <v>1269</v>
      </c>
      <c r="B226" s="4" t="s">
        <v>1425</v>
      </c>
      <c r="C226" s="4" t="s">
        <v>1271</v>
      </c>
      <c r="D226" s="4" t="s">
        <v>1272</v>
      </c>
      <c r="E226" s="4" t="s">
        <v>1273</v>
      </c>
      <c r="F226" s="4" t="s">
        <v>1274</v>
      </c>
    </row>
    <row r="227" spans="1:6" x14ac:dyDescent="0.35">
      <c r="A227" s="4" t="s">
        <v>1275</v>
      </c>
      <c r="B227" s="4" t="s">
        <v>1276</v>
      </c>
      <c r="C227" s="4" t="s">
        <v>1277</v>
      </c>
      <c r="D227" s="4" t="s">
        <v>1278</v>
      </c>
      <c r="E227" s="4" t="s">
        <v>1279</v>
      </c>
      <c r="F227" s="4" t="s">
        <v>1280</v>
      </c>
    </row>
    <row r="228" spans="1:6" x14ac:dyDescent="0.35">
      <c r="A228" s="4" t="s">
        <v>1281</v>
      </c>
      <c r="B228" s="4" t="s">
        <v>1282</v>
      </c>
      <c r="C228" s="4" t="s">
        <v>1283</v>
      </c>
      <c r="D228" s="4" t="s">
        <v>1284</v>
      </c>
      <c r="E228" s="4" t="s">
        <v>1285</v>
      </c>
      <c r="F228" s="4" t="s">
        <v>1286</v>
      </c>
    </row>
    <row r="229" spans="1:6" x14ac:dyDescent="0.35">
      <c r="A229" s="4" t="s">
        <v>1287</v>
      </c>
      <c r="B229" s="4" t="s">
        <v>1288</v>
      </c>
      <c r="C229" s="4" t="s">
        <v>1289</v>
      </c>
      <c r="D229" s="4" t="s">
        <v>1290</v>
      </c>
      <c r="E229" s="4" t="s">
        <v>1291</v>
      </c>
      <c r="F229" s="4" t="s">
        <v>1292</v>
      </c>
    </row>
    <row r="230" spans="1:6" x14ac:dyDescent="0.35">
      <c r="A230" s="4" t="s">
        <v>1293</v>
      </c>
      <c r="B230" s="4" t="s">
        <v>1294</v>
      </c>
      <c r="C230" s="4" t="s">
        <v>1295</v>
      </c>
      <c r="D230" s="4" t="s">
        <v>1296</v>
      </c>
      <c r="E230" s="4" t="s">
        <v>1297</v>
      </c>
      <c r="F230" s="4" t="s">
        <v>1298</v>
      </c>
    </row>
    <row r="231" spans="1:6" x14ac:dyDescent="0.35">
      <c r="A231" s="4" t="s">
        <v>1299</v>
      </c>
      <c r="B231" s="4" t="s">
        <v>1300</v>
      </c>
      <c r="C231" s="4" t="s">
        <v>1301</v>
      </c>
      <c r="D231" s="4" t="s">
        <v>1302</v>
      </c>
      <c r="E231" s="4" t="s">
        <v>1303</v>
      </c>
      <c r="F231" s="4" t="s">
        <v>1304</v>
      </c>
    </row>
    <row r="232" spans="1:6" x14ac:dyDescent="0.35">
      <c r="A232" s="4" t="s">
        <v>1305</v>
      </c>
      <c r="B232" s="4" t="s">
        <v>1306</v>
      </c>
      <c r="C232" s="4" t="s">
        <v>1307</v>
      </c>
      <c r="D232" s="4" t="s">
        <v>1308</v>
      </c>
      <c r="E232" s="4" t="s">
        <v>1309</v>
      </c>
      <c r="F232" s="4" t="s">
        <v>1310</v>
      </c>
    </row>
    <row r="233" spans="1:6" x14ac:dyDescent="0.35">
      <c r="A233" s="4" t="s">
        <v>1311</v>
      </c>
      <c r="B233" s="4" t="s">
        <v>1426</v>
      </c>
      <c r="C233" s="4" t="s">
        <v>1313</v>
      </c>
      <c r="D233" s="4" t="s">
        <v>1314</v>
      </c>
      <c r="E233" s="4" t="s">
        <v>1315</v>
      </c>
      <c r="F233" s="4" t="s">
        <v>1316</v>
      </c>
    </row>
    <row r="234" spans="1:6" x14ac:dyDescent="0.35">
      <c r="A234" s="4" t="s">
        <v>1317</v>
      </c>
      <c r="B234" s="4" t="s">
        <v>1427</v>
      </c>
      <c r="C234" s="4" t="s">
        <v>1319</v>
      </c>
      <c r="D234" s="4" t="s">
        <v>1320</v>
      </c>
      <c r="E234" s="4" t="s">
        <v>1321</v>
      </c>
      <c r="F234" s="4" t="s">
        <v>1322</v>
      </c>
    </row>
    <row r="235" spans="1:6" x14ac:dyDescent="0.35">
      <c r="A235" s="4" t="s">
        <v>1323</v>
      </c>
      <c r="B235" s="4" t="s">
        <v>1324</v>
      </c>
      <c r="C235" s="4" t="s">
        <v>1325</v>
      </c>
      <c r="D235" s="4" t="s">
        <v>1326</v>
      </c>
      <c r="E235" s="4" t="s">
        <v>1327</v>
      </c>
      <c r="F235" s="4" t="s">
        <v>1328</v>
      </c>
    </row>
    <row r="236" spans="1:6" x14ac:dyDescent="0.35">
      <c r="A236" s="4" t="s">
        <v>1329</v>
      </c>
      <c r="B236" s="4" t="s">
        <v>1330</v>
      </c>
      <c r="C236" s="4" t="s">
        <v>1331</v>
      </c>
      <c r="D236" s="4" t="s">
        <v>1332</v>
      </c>
      <c r="E236" s="4" t="s">
        <v>1333</v>
      </c>
      <c r="F236" s="4" t="s">
        <v>1334</v>
      </c>
    </row>
    <row r="237" spans="1:6" x14ac:dyDescent="0.35">
      <c r="A237" s="4" t="s">
        <v>1335</v>
      </c>
      <c r="B237" s="4" t="s">
        <v>1428</v>
      </c>
      <c r="C237" s="4" t="s">
        <v>1337</v>
      </c>
      <c r="D237" s="4" t="s">
        <v>1338</v>
      </c>
      <c r="E237" s="4" t="s">
        <v>1339</v>
      </c>
      <c r="F237" s="4" t="s">
        <v>1340</v>
      </c>
    </row>
    <row r="238" spans="1:6" x14ac:dyDescent="0.35">
      <c r="A238" s="4" t="s">
        <v>1341</v>
      </c>
      <c r="B238" s="4" t="s">
        <v>1429</v>
      </c>
      <c r="C238" s="4" t="s">
        <v>1343</v>
      </c>
      <c r="D238" s="4" t="s">
        <v>1344</v>
      </c>
      <c r="E238" s="4" t="s">
        <v>1345</v>
      </c>
      <c r="F238" s="4" t="s">
        <v>1346</v>
      </c>
    </row>
    <row r="239" spans="1:6" x14ac:dyDescent="0.35">
      <c r="A239" s="4" t="s">
        <v>1347</v>
      </c>
      <c r="B239" s="4" t="s">
        <v>1430</v>
      </c>
      <c r="C239" s="4" t="s">
        <v>1349</v>
      </c>
      <c r="D239" s="4" t="s">
        <v>1350</v>
      </c>
      <c r="E239" s="4" t="s">
        <v>1351</v>
      </c>
      <c r="F239" s="4" t="s">
        <v>1352</v>
      </c>
    </row>
    <row r="240" spans="1:6" x14ac:dyDescent="0.35">
      <c r="A240" s="4" t="s">
        <v>1353</v>
      </c>
      <c r="B240" s="4" t="s">
        <v>1431</v>
      </c>
      <c r="C240" s="4" t="s">
        <v>1355</v>
      </c>
      <c r="D240" s="4" t="s">
        <v>1356</v>
      </c>
      <c r="E240" s="4" t="s">
        <v>1357</v>
      </c>
      <c r="F240" s="4" t="s">
        <v>1358</v>
      </c>
    </row>
    <row r="241" spans="1:6" x14ac:dyDescent="0.35">
      <c r="A241" s="4" t="s">
        <v>1359</v>
      </c>
      <c r="B241" s="4" t="s">
        <v>1360</v>
      </c>
      <c r="C241" s="4" t="s">
        <v>1361</v>
      </c>
      <c r="D241" s="4" t="s">
        <v>1362</v>
      </c>
      <c r="E241" s="4" t="s">
        <v>1363</v>
      </c>
      <c r="F241" s="4" t="s">
        <v>1364</v>
      </c>
    </row>
    <row r="242" spans="1:6" x14ac:dyDescent="0.35">
      <c r="A242" s="4" t="s">
        <v>1365</v>
      </c>
      <c r="B242" s="4" t="s">
        <v>1432</v>
      </c>
      <c r="C242" s="4" t="s">
        <v>1367</v>
      </c>
      <c r="D242" s="4" t="s">
        <v>1368</v>
      </c>
      <c r="E242" s="4" t="s">
        <v>1369</v>
      </c>
      <c r="F242" s="4" t="s">
        <v>1370</v>
      </c>
    </row>
    <row r="243" spans="1:6" x14ac:dyDescent="0.35">
      <c r="A243" s="4" t="s">
        <v>1371</v>
      </c>
      <c r="B243" s="4" t="s">
        <v>1433</v>
      </c>
      <c r="C243" s="4" t="s">
        <v>1373</v>
      </c>
      <c r="D243" s="4" t="s">
        <v>1374</v>
      </c>
      <c r="E243" s="4" t="s">
        <v>1375</v>
      </c>
      <c r="F243" s="4" t="s">
        <v>1376</v>
      </c>
    </row>
    <row r="244" spans="1:6" x14ac:dyDescent="0.35">
      <c r="A244" s="4" t="s">
        <v>1377</v>
      </c>
      <c r="B244" s="4" t="s">
        <v>1378</v>
      </c>
      <c r="C244" s="4" t="s">
        <v>1379</v>
      </c>
      <c r="D244" s="4" t="s">
        <v>1380</v>
      </c>
      <c r="E244" s="4" t="s">
        <v>1381</v>
      </c>
      <c r="F244" s="4" t="s">
        <v>1382</v>
      </c>
    </row>
    <row r="245" spans="1:6" x14ac:dyDescent="0.35">
      <c r="A245" s="4" t="s">
        <v>1383</v>
      </c>
      <c r="B245" s="4" t="s">
        <v>1384</v>
      </c>
      <c r="C245" s="4" t="s">
        <v>1385</v>
      </c>
      <c r="D245" s="4" t="s">
        <v>1386</v>
      </c>
      <c r="E245" s="4" t="s">
        <v>1387</v>
      </c>
      <c r="F245" s="4" t="s">
        <v>1388</v>
      </c>
    </row>
    <row r="246" spans="1:6" x14ac:dyDescent="0.35">
      <c r="A246" s="4" t="s">
        <v>1389</v>
      </c>
      <c r="B246" s="4" t="s">
        <v>1434</v>
      </c>
      <c r="C246" s="4" t="s">
        <v>1391</v>
      </c>
      <c r="D246" s="4" t="s">
        <v>1392</v>
      </c>
      <c r="E246" s="4" t="s">
        <v>1393</v>
      </c>
      <c r="F246" s="4" t="s">
        <v>1394</v>
      </c>
    </row>
    <row r="247" spans="1:6" x14ac:dyDescent="0.35">
      <c r="A247" s="4" t="s">
        <v>1395</v>
      </c>
      <c r="B247" s="4" t="s">
        <v>1396</v>
      </c>
      <c r="C247" s="4" t="s">
        <v>1397</v>
      </c>
      <c r="D247" s="4" t="s">
        <v>1398</v>
      </c>
      <c r="E247" s="4" t="s">
        <v>1399</v>
      </c>
      <c r="F247" s="4" t="s">
        <v>1400</v>
      </c>
    </row>
    <row r="248" spans="1:6" x14ac:dyDescent="0.35">
      <c r="A248" s="4" t="s">
        <v>1401</v>
      </c>
      <c r="B248" s="4" t="s">
        <v>1435</v>
      </c>
      <c r="C248" s="4" t="s">
        <v>1403</v>
      </c>
      <c r="D248" s="4" t="s">
        <v>1404</v>
      </c>
      <c r="E248" s="4" t="s">
        <v>1405</v>
      </c>
      <c r="F248" s="4" t="s">
        <v>1406</v>
      </c>
    </row>
    <row r="249" spans="1:6" x14ac:dyDescent="0.35">
      <c r="A249" s="4" t="s">
        <v>1407</v>
      </c>
      <c r="B249" s="4" t="s">
        <v>1408</v>
      </c>
      <c r="C249" s="4" t="s">
        <v>1409</v>
      </c>
      <c r="D249" s="4" t="s">
        <v>1410</v>
      </c>
      <c r="E249" s="4" t="s">
        <v>1411</v>
      </c>
      <c r="F249" s="4" t="s">
        <v>1412</v>
      </c>
    </row>
    <row r="250" spans="1:6" x14ac:dyDescent="0.35">
      <c r="A250" s="4" t="s">
        <v>1436</v>
      </c>
      <c r="B250" s="4" t="s">
        <v>1437</v>
      </c>
      <c r="C250" s="4" t="s">
        <v>1438</v>
      </c>
      <c r="D250" s="4" t="s">
        <v>1218</v>
      </c>
      <c r="E250" s="4" t="s">
        <v>1439</v>
      </c>
      <c r="F250" s="4" t="s">
        <v>1220</v>
      </c>
    </row>
    <row r="251" spans="1:6" x14ac:dyDescent="0.35">
      <c r="A251" s="4" t="s">
        <v>1440</v>
      </c>
      <c r="B251" s="4" t="s">
        <v>1441</v>
      </c>
      <c r="C251" s="4" t="s">
        <v>1442</v>
      </c>
      <c r="D251" s="4" t="s">
        <v>1443</v>
      </c>
      <c r="E251" s="4" t="s">
        <v>1444</v>
      </c>
      <c r="F251" s="4" t="s">
        <v>1445</v>
      </c>
    </row>
    <row r="252" spans="1:6" x14ac:dyDescent="0.35">
      <c r="A252" s="4" t="s">
        <v>1446</v>
      </c>
      <c r="B252" s="4" t="s">
        <v>1447</v>
      </c>
      <c r="C252" s="4" t="s">
        <v>1448</v>
      </c>
      <c r="D252" s="4" t="s">
        <v>1449</v>
      </c>
      <c r="E252" s="4" t="s">
        <v>1450</v>
      </c>
      <c r="F252" s="4" t="s">
        <v>1451</v>
      </c>
    </row>
    <row r="253" spans="1:6" x14ac:dyDescent="0.35">
      <c r="A253" s="4" t="s">
        <v>1452</v>
      </c>
      <c r="B253" s="4" t="s">
        <v>1453</v>
      </c>
      <c r="C253" s="4" t="s">
        <v>1454</v>
      </c>
      <c r="D253" s="4" t="s">
        <v>1455</v>
      </c>
      <c r="E253" s="4" t="s">
        <v>1456</v>
      </c>
      <c r="F253" s="4" t="s">
        <v>1457</v>
      </c>
    </row>
    <row r="254" spans="1:6" x14ac:dyDescent="0.35">
      <c r="A254" s="4" t="s">
        <v>1458</v>
      </c>
      <c r="B254" s="4" t="s">
        <v>1459</v>
      </c>
      <c r="C254" s="4" t="s">
        <v>1460</v>
      </c>
      <c r="D254" s="4" t="s">
        <v>1461</v>
      </c>
      <c r="E254" s="4" t="s">
        <v>1462</v>
      </c>
      <c r="F254" s="4" t="s">
        <v>1463</v>
      </c>
    </row>
    <row r="255" spans="1:6" x14ac:dyDescent="0.35">
      <c r="A255" s="4" t="s">
        <v>1464</v>
      </c>
      <c r="B255" s="4" t="s">
        <v>1465</v>
      </c>
      <c r="C255" s="4" t="s">
        <v>1466</v>
      </c>
      <c r="D255" s="4" t="s">
        <v>1467</v>
      </c>
      <c r="E255" s="4" t="s">
        <v>1468</v>
      </c>
      <c r="F255" s="4" t="s">
        <v>1469</v>
      </c>
    </row>
    <row r="256" spans="1:6" x14ac:dyDescent="0.35">
      <c r="A256" s="4" t="s">
        <v>1470</v>
      </c>
      <c r="B256" s="4" t="s">
        <v>1471</v>
      </c>
      <c r="C256" s="4" t="s">
        <v>1472</v>
      </c>
      <c r="D256" s="4" t="s">
        <v>1473</v>
      </c>
      <c r="E256" s="4" t="s">
        <v>1474</v>
      </c>
      <c r="F256" s="4" t="s">
        <v>1475</v>
      </c>
    </row>
    <row r="257" spans="1:6" x14ac:dyDescent="0.35">
      <c r="A257" s="4" t="s">
        <v>1476</v>
      </c>
      <c r="B257" s="4" t="s">
        <v>1477</v>
      </c>
      <c r="C257" s="4" t="s">
        <v>1478</v>
      </c>
      <c r="D257" s="4" t="s">
        <v>1479</v>
      </c>
      <c r="E257" s="4" t="s">
        <v>1480</v>
      </c>
      <c r="F257" s="4" t="s">
        <v>1481</v>
      </c>
    </row>
    <row r="258" spans="1:6" x14ac:dyDescent="0.35">
      <c r="A258" s="4" t="s">
        <v>1482</v>
      </c>
      <c r="B258" s="4" t="s">
        <v>1483</v>
      </c>
      <c r="C258" s="4" t="s">
        <v>1484</v>
      </c>
      <c r="D258" s="4" t="s">
        <v>1485</v>
      </c>
      <c r="E258" s="4" t="s">
        <v>1486</v>
      </c>
      <c r="F258" s="4" t="s">
        <v>1487</v>
      </c>
    </row>
    <row r="259" spans="1:6" x14ac:dyDescent="0.35">
      <c r="A259" s="4" t="s">
        <v>1488</v>
      </c>
      <c r="B259" s="4" t="s">
        <v>1489</v>
      </c>
      <c r="C259" s="4" t="s">
        <v>1490</v>
      </c>
      <c r="D259" s="4" t="s">
        <v>1491</v>
      </c>
      <c r="E259" s="4" t="s">
        <v>1492</v>
      </c>
      <c r="F259" s="4" t="s">
        <v>1493</v>
      </c>
    </row>
    <row r="260" spans="1:6" x14ac:dyDescent="0.35">
      <c r="A260" s="4" t="s">
        <v>1494</v>
      </c>
      <c r="B260" s="4" t="s">
        <v>1495</v>
      </c>
      <c r="C260" s="4" t="s">
        <v>1496</v>
      </c>
      <c r="D260" s="4" t="s">
        <v>1497</v>
      </c>
      <c r="E260" s="4" t="s">
        <v>1498</v>
      </c>
      <c r="F260" s="4" t="s">
        <v>1499</v>
      </c>
    </row>
    <row r="261" spans="1:6" x14ac:dyDescent="0.35">
      <c r="A261" s="4" t="s">
        <v>1500</v>
      </c>
      <c r="B261" s="4" t="s">
        <v>1501</v>
      </c>
      <c r="C261" s="4" t="s">
        <v>1502</v>
      </c>
      <c r="D261" s="4" t="s">
        <v>1503</v>
      </c>
      <c r="E261" s="4" t="s">
        <v>1504</v>
      </c>
      <c r="F261" s="4" t="s">
        <v>1505</v>
      </c>
    </row>
    <row r="262" spans="1:6" x14ac:dyDescent="0.35">
      <c r="A262" s="4" t="s">
        <v>1506</v>
      </c>
      <c r="B262" s="4" t="s">
        <v>1507</v>
      </c>
      <c r="C262" s="4" t="s">
        <v>1508</v>
      </c>
      <c r="D262" s="4" t="s">
        <v>1509</v>
      </c>
      <c r="E262" s="4" t="s">
        <v>1510</v>
      </c>
      <c r="F262" s="4" t="s">
        <v>1511</v>
      </c>
    </row>
    <row r="263" spans="1:6" x14ac:dyDescent="0.35">
      <c r="A263" s="4" t="s">
        <v>1512</v>
      </c>
      <c r="B263" s="4" t="s">
        <v>1513</v>
      </c>
      <c r="C263" s="4" t="s">
        <v>1514</v>
      </c>
      <c r="D263" s="4" t="s">
        <v>1515</v>
      </c>
      <c r="E263" s="4" t="s">
        <v>1516</v>
      </c>
      <c r="F263" s="4" t="s">
        <v>1517</v>
      </c>
    </row>
    <row r="264" spans="1:6" x14ac:dyDescent="0.35">
      <c r="A264" s="4" t="s">
        <v>1518</v>
      </c>
      <c r="B264" s="4" t="s">
        <v>1519</v>
      </c>
      <c r="C264" s="4" t="s">
        <v>1520</v>
      </c>
      <c r="D264" s="4" t="s">
        <v>1521</v>
      </c>
      <c r="E264" s="4" t="s">
        <v>1522</v>
      </c>
      <c r="F264" s="4" t="s">
        <v>1523</v>
      </c>
    </row>
    <row r="265" spans="1:6" x14ac:dyDescent="0.35">
      <c r="A265" s="4" t="s">
        <v>2</v>
      </c>
      <c r="B265" s="4" t="s">
        <v>1524</v>
      </c>
      <c r="C265" s="4" t="s">
        <v>1525</v>
      </c>
      <c r="D265" s="4" t="s">
        <v>1526</v>
      </c>
      <c r="E265" s="4" t="s">
        <v>1527</v>
      </c>
      <c r="F265" s="4" t="s">
        <v>1528</v>
      </c>
    </row>
    <row r="266" spans="1:6" x14ac:dyDescent="0.35">
      <c r="A266" s="4" t="s">
        <v>1529</v>
      </c>
      <c r="B266" s="4" t="s">
        <v>1530</v>
      </c>
      <c r="C266" s="4" t="s">
        <v>1531</v>
      </c>
      <c r="D266" s="4" t="s">
        <v>1532</v>
      </c>
      <c r="E266" s="4" t="s">
        <v>1533</v>
      </c>
      <c r="F266" s="4" t="s">
        <v>1534</v>
      </c>
    </row>
    <row r="267" spans="1:6" x14ac:dyDescent="0.35">
      <c r="A267" s="4" t="s">
        <v>1535</v>
      </c>
      <c r="B267" s="4" t="s">
        <v>1536</v>
      </c>
      <c r="C267" s="4" t="s">
        <v>1537</v>
      </c>
      <c r="D267" s="4" t="s">
        <v>1538</v>
      </c>
      <c r="E267" s="4" t="s">
        <v>1539</v>
      </c>
      <c r="F267" s="4" t="s">
        <v>1540</v>
      </c>
    </row>
    <row r="268" spans="1:6" x14ac:dyDescent="0.35">
      <c r="A268" s="4" t="s">
        <v>1541</v>
      </c>
      <c r="B268" s="4" t="s">
        <v>1542</v>
      </c>
      <c r="C268" s="4" t="s">
        <v>1543</v>
      </c>
      <c r="D268" s="4" t="s">
        <v>1544</v>
      </c>
      <c r="E268" s="4" t="s">
        <v>1545</v>
      </c>
      <c r="F268" s="4" t="s">
        <v>1546</v>
      </c>
    </row>
    <row r="269" spans="1:6" x14ac:dyDescent="0.35">
      <c r="A269" s="4" t="s">
        <v>1547</v>
      </c>
      <c r="B269" s="4" t="s">
        <v>1548</v>
      </c>
      <c r="C269" s="4" t="s">
        <v>1549</v>
      </c>
      <c r="D269" s="4" t="s">
        <v>1550</v>
      </c>
      <c r="E269" s="4" t="s">
        <v>1551</v>
      </c>
      <c r="F269" s="4" t="s">
        <v>1552</v>
      </c>
    </row>
    <row r="270" spans="1:6" x14ac:dyDescent="0.35">
      <c r="A270" s="4" t="s">
        <v>1553</v>
      </c>
      <c r="B270" s="4" t="s">
        <v>1554</v>
      </c>
      <c r="C270" s="4" t="s">
        <v>1555</v>
      </c>
      <c r="D270" s="4" t="s">
        <v>1556</v>
      </c>
      <c r="E270" s="4" t="s">
        <v>1557</v>
      </c>
      <c r="F270" s="4" t="s">
        <v>1558</v>
      </c>
    </row>
    <row r="271" spans="1:6" x14ac:dyDescent="0.35">
      <c r="A271" s="4" t="s">
        <v>1559</v>
      </c>
      <c r="B271" s="4" t="s">
        <v>1560</v>
      </c>
      <c r="C271" s="4" t="s">
        <v>1561</v>
      </c>
      <c r="D271" s="4" t="s">
        <v>1562</v>
      </c>
      <c r="E271" s="4" t="s">
        <v>1563</v>
      </c>
      <c r="F271" s="4" t="s">
        <v>1564</v>
      </c>
    </row>
    <row r="272" spans="1:6" x14ac:dyDescent="0.35">
      <c r="A272" s="4" t="s">
        <v>1565</v>
      </c>
      <c r="B272" s="4" t="s">
        <v>1566</v>
      </c>
      <c r="C272" s="4" t="s">
        <v>1567</v>
      </c>
      <c r="D272" s="4" t="s">
        <v>1568</v>
      </c>
      <c r="E272" s="4" t="s">
        <v>1569</v>
      </c>
      <c r="F272" s="4" t="s">
        <v>1570</v>
      </c>
    </row>
    <row r="273" spans="1:6" x14ac:dyDescent="0.35">
      <c r="A273" s="4" t="s">
        <v>1571</v>
      </c>
      <c r="B273" s="4" t="s">
        <v>1572</v>
      </c>
      <c r="C273" s="4" t="s">
        <v>1573</v>
      </c>
      <c r="D273" s="4" t="s">
        <v>1574</v>
      </c>
      <c r="E273" s="4" t="s">
        <v>1575</v>
      </c>
      <c r="F273" s="4" t="s">
        <v>1576</v>
      </c>
    </row>
    <row r="274" spans="1:6" x14ac:dyDescent="0.35">
      <c r="A274" s="4" t="s">
        <v>1577</v>
      </c>
      <c r="B274" s="4" t="s">
        <v>1578</v>
      </c>
      <c r="C274" s="4" t="s">
        <v>1579</v>
      </c>
      <c r="D274" s="4" t="s">
        <v>1580</v>
      </c>
      <c r="E274" s="4" t="s">
        <v>1581</v>
      </c>
      <c r="F274" s="4" t="s">
        <v>1582</v>
      </c>
    </row>
    <row r="275" spans="1:6" x14ac:dyDescent="0.35">
      <c r="A275" s="4" t="s">
        <v>1583</v>
      </c>
      <c r="B275" s="4" t="s">
        <v>1584</v>
      </c>
      <c r="C275" s="4" t="s">
        <v>1585</v>
      </c>
      <c r="D275" s="4" t="s">
        <v>1586</v>
      </c>
      <c r="E275" s="4" t="s">
        <v>1587</v>
      </c>
      <c r="F275" s="4" t="s">
        <v>1588</v>
      </c>
    </row>
    <row r="276" spans="1:6" x14ac:dyDescent="0.35">
      <c r="A276" s="4" t="s">
        <v>1589</v>
      </c>
      <c r="B276" s="4" t="s">
        <v>1590</v>
      </c>
      <c r="C276" s="4" t="s">
        <v>1591</v>
      </c>
      <c r="D276" s="4" t="s">
        <v>1592</v>
      </c>
      <c r="E276" s="4" t="s">
        <v>1593</v>
      </c>
      <c r="F276" s="4" t="s">
        <v>1594</v>
      </c>
    </row>
    <row r="277" spans="1:6" x14ac:dyDescent="0.35">
      <c r="A277" s="4" t="s">
        <v>1436</v>
      </c>
      <c r="B277" s="4" t="s">
        <v>1437</v>
      </c>
      <c r="C277" s="4" t="s">
        <v>1438</v>
      </c>
      <c r="D277" s="4" t="s">
        <v>1218</v>
      </c>
      <c r="E277" s="4" t="s">
        <v>1439</v>
      </c>
      <c r="F277" s="4" t="s">
        <v>1220</v>
      </c>
    </row>
    <row r="278" spans="1:6" x14ac:dyDescent="0.35">
      <c r="A278" s="4" t="s">
        <v>1440</v>
      </c>
      <c r="B278" s="4" t="s">
        <v>1441</v>
      </c>
      <c r="C278" s="4" t="s">
        <v>1442</v>
      </c>
      <c r="D278" s="4" t="s">
        <v>1443</v>
      </c>
      <c r="E278" s="4" t="s">
        <v>1444</v>
      </c>
      <c r="F278" s="4" t="s">
        <v>1445</v>
      </c>
    </row>
    <row r="279" spans="1:6" x14ac:dyDescent="0.35">
      <c r="A279" s="4" t="s">
        <v>1446</v>
      </c>
      <c r="B279" s="4" t="s">
        <v>1595</v>
      </c>
      <c r="C279" s="4" t="s">
        <v>1448</v>
      </c>
      <c r="D279" s="4" t="s">
        <v>1449</v>
      </c>
      <c r="E279" s="4" t="s">
        <v>1450</v>
      </c>
      <c r="F279" s="4" t="s">
        <v>1451</v>
      </c>
    </row>
    <row r="280" spans="1:6" x14ac:dyDescent="0.35">
      <c r="A280" s="4" t="s">
        <v>1452</v>
      </c>
      <c r="B280" s="4" t="s">
        <v>1453</v>
      </c>
      <c r="C280" s="4" t="s">
        <v>1454</v>
      </c>
      <c r="D280" s="4" t="s">
        <v>1455</v>
      </c>
      <c r="E280" s="4" t="s">
        <v>1456</v>
      </c>
      <c r="F280" s="4" t="s">
        <v>1457</v>
      </c>
    </row>
    <row r="281" spans="1:6" x14ac:dyDescent="0.35">
      <c r="A281" s="4" t="s">
        <v>1458</v>
      </c>
      <c r="B281" s="4" t="s">
        <v>1459</v>
      </c>
      <c r="C281" s="4" t="s">
        <v>1460</v>
      </c>
      <c r="D281" s="4" t="s">
        <v>1461</v>
      </c>
      <c r="E281" s="4" t="s">
        <v>1462</v>
      </c>
      <c r="F281" s="4" t="s">
        <v>1463</v>
      </c>
    </row>
    <row r="282" spans="1:6" x14ac:dyDescent="0.35">
      <c r="A282" s="4" t="s">
        <v>1464</v>
      </c>
      <c r="B282" s="4" t="s">
        <v>1465</v>
      </c>
      <c r="C282" s="4" t="s">
        <v>1466</v>
      </c>
      <c r="D282" s="4" t="s">
        <v>1467</v>
      </c>
      <c r="E282" s="4" t="s">
        <v>1468</v>
      </c>
      <c r="F282" s="4" t="s">
        <v>1469</v>
      </c>
    </row>
    <row r="283" spans="1:6" x14ac:dyDescent="0.35">
      <c r="A283" s="4" t="s">
        <v>1470</v>
      </c>
      <c r="B283" s="4" t="s">
        <v>1596</v>
      </c>
      <c r="C283" s="4" t="s">
        <v>1472</v>
      </c>
      <c r="D283" s="4" t="s">
        <v>1473</v>
      </c>
      <c r="E283" s="4" t="s">
        <v>1474</v>
      </c>
      <c r="F283" s="4" t="s">
        <v>1475</v>
      </c>
    </row>
    <row r="284" spans="1:6" x14ac:dyDescent="0.35">
      <c r="A284" s="4" t="s">
        <v>1476</v>
      </c>
      <c r="B284" s="4" t="s">
        <v>1477</v>
      </c>
      <c r="C284" s="4" t="s">
        <v>1478</v>
      </c>
      <c r="D284" s="4" t="s">
        <v>1479</v>
      </c>
      <c r="E284" s="4" t="s">
        <v>1480</v>
      </c>
      <c r="F284" s="4" t="s">
        <v>1481</v>
      </c>
    </row>
    <row r="285" spans="1:6" x14ac:dyDescent="0.35">
      <c r="A285" s="4" t="s">
        <v>1482</v>
      </c>
      <c r="B285" s="4" t="s">
        <v>1597</v>
      </c>
      <c r="C285" s="4" t="s">
        <v>1484</v>
      </c>
      <c r="D285" s="4" t="s">
        <v>1485</v>
      </c>
      <c r="E285" s="4" t="s">
        <v>1486</v>
      </c>
      <c r="F285" s="4" t="s">
        <v>1487</v>
      </c>
    </row>
    <row r="286" spans="1:6" x14ac:dyDescent="0.35">
      <c r="A286" s="4" t="s">
        <v>1488</v>
      </c>
      <c r="B286" s="4" t="s">
        <v>1489</v>
      </c>
      <c r="C286" s="4" t="s">
        <v>1490</v>
      </c>
      <c r="D286" s="4" t="s">
        <v>1491</v>
      </c>
      <c r="E286" s="4" t="s">
        <v>1492</v>
      </c>
      <c r="F286" s="4" t="s">
        <v>1493</v>
      </c>
    </row>
    <row r="287" spans="1:6" x14ac:dyDescent="0.35">
      <c r="A287" s="4" t="s">
        <v>1494</v>
      </c>
      <c r="B287" s="4" t="s">
        <v>1495</v>
      </c>
      <c r="C287" s="4" t="s">
        <v>1496</v>
      </c>
      <c r="D287" s="4" t="s">
        <v>1497</v>
      </c>
      <c r="E287" s="4" t="s">
        <v>1498</v>
      </c>
      <c r="F287" s="4" t="s">
        <v>1499</v>
      </c>
    </row>
    <row r="288" spans="1:6" x14ac:dyDescent="0.35">
      <c r="A288" s="4" t="s">
        <v>1500</v>
      </c>
      <c r="B288" s="4" t="s">
        <v>1501</v>
      </c>
      <c r="C288" s="4" t="s">
        <v>1502</v>
      </c>
      <c r="D288" s="4" t="s">
        <v>1503</v>
      </c>
      <c r="E288" s="4" t="s">
        <v>1504</v>
      </c>
      <c r="F288" s="4" t="s">
        <v>1505</v>
      </c>
    </row>
    <row r="289" spans="1:6" x14ac:dyDescent="0.35">
      <c r="A289" s="4" t="s">
        <v>1506</v>
      </c>
      <c r="B289" s="4" t="s">
        <v>1598</v>
      </c>
      <c r="C289" s="4" t="s">
        <v>1508</v>
      </c>
      <c r="D289" s="4" t="s">
        <v>1509</v>
      </c>
      <c r="E289" s="4" t="s">
        <v>1510</v>
      </c>
      <c r="F289" s="4" t="s">
        <v>1511</v>
      </c>
    </row>
    <row r="290" spans="1:6" x14ac:dyDescent="0.35">
      <c r="A290" s="4" t="s">
        <v>1512</v>
      </c>
      <c r="B290" s="4" t="s">
        <v>1513</v>
      </c>
      <c r="C290" s="4" t="s">
        <v>1514</v>
      </c>
      <c r="D290" s="4" t="s">
        <v>1515</v>
      </c>
      <c r="E290" s="4" t="s">
        <v>1516</v>
      </c>
      <c r="F290" s="4" t="s">
        <v>1517</v>
      </c>
    </row>
    <row r="291" spans="1:6" x14ac:dyDescent="0.35">
      <c r="A291" s="4" t="s">
        <v>1518</v>
      </c>
      <c r="B291" s="4" t="s">
        <v>1599</v>
      </c>
      <c r="C291" s="4" t="s">
        <v>1520</v>
      </c>
      <c r="D291" s="4" t="s">
        <v>1521</v>
      </c>
      <c r="E291" s="4" t="s">
        <v>1522</v>
      </c>
      <c r="F291" s="4" t="s">
        <v>1523</v>
      </c>
    </row>
    <row r="292" spans="1:6" x14ac:dyDescent="0.35">
      <c r="A292" s="4" t="s">
        <v>2</v>
      </c>
      <c r="B292" s="4" t="s">
        <v>1524</v>
      </c>
      <c r="C292" s="4" t="s">
        <v>1525</v>
      </c>
      <c r="D292" s="4" t="s">
        <v>1526</v>
      </c>
      <c r="E292" s="4" t="s">
        <v>1527</v>
      </c>
      <c r="F292" s="4" t="s">
        <v>1528</v>
      </c>
    </row>
    <row r="293" spans="1:6" x14ac:dyDescent="0.35">
      <c r="A293" s="4" t="s">
        <v>1604</v>
      </c>
      <c r="B293" s="4" t="s">
        <v>1600</v>
      </c>
      <c r="C293" s="4" t="s">
        <v>1531</v>
      </c>
      <c r="D293" s="4" t="s">
        <v>1532</v>
      </c>
      <c r="E293" s="4" t="s">
        <v>1533</v>
      </c>
      <c r="F293" s="4" t="s">
        <v>1534</v>
      </c>
    </row>
    <row r="294" spans="1:6" x14ac:dyDescent="0.35">
      <c r="A294" s="4" t="s">
        <v>1535</v>
      </c>
      <c r="B294" s="4" t="s">
        <v>1536</v>
      </c>
      <c r="C294" s="4" t="s">
        <v>1537</v>
      </c>
      <c r="D294" s="4" t="s">
        <v>1538</v>
      </c>
      <c r="E294" s="4" t="s">
        <v>1539</v>
      </c>
      <c r="F294" s="4" t="s">
        <v>1540</v>
      </c>
    </row>
    <row r="295" spans="1:6" x14ac:dyDescent="0.35">
      <c r="A295" s="4" t="s">
        <v>1541</v>
      </c>
      <c r="B295" s="4" t="s">
        <v>1601</v>
      </c>
      <c r="C295" s="4" t="s">
        <v>1543</v>
      </c>
      <c r="D295" s="4" t="s">
        <v>1544</v>
      </c>
      <c r="E295" s="4" t="s">
        <v>1545</v>
      </c>
      <c r="F295" s="4" t="s">
        <v>1546</v>
      </c>
    </row>
    <row r="296" spans="1:6" x14ac:dyDescent="0.35">
      <c r="A296" s="4" t="s">
        <v>1547</v>
      </c>
      <c r="B296" s="4" t="s">
        <v>1548</v>
      </c>
      <c r="C296" s="4" t="s">
        <v>1549</v>
      </c>
      <c r="D296" s="4" t="s">
        <v>1550</v>
      </c>
      <c r="E296" s="4" t="s">
        <v>1551</v>
      </c>
      <c r="F296" s="4" t="s">
        <v>1552</v>
      </c>
    </row>
    <row r="297" spans="1:6" x14ac:dyDescent="0.35">
      <c r="A297" s="4" t="s">
        <v>1553</v>
      </c>
      <c r="B297" s="4" t="s">
        <v>1554</v>
      </c>
      <c r="C297" s="4" t="s">
        <v>1555</v>
      </c>
      <c r="D297" s="4" t="s">
        <v>1556</v>
      </c>
      <c r="E297" s="4" t="s">
        <v>1557</v>
      </c>
      <c r="F297" s="4" t="s">
        <v>1558</v>
      </c>
    </row>
    <row r="298" spans="1:6" x14ac:dyDescent="0.35">
      <c r="A298" s="4" t="s">
        <v>1559</v>
      </c>
      <c r="B298" s="4" t="s">
        <v>1560</v>
      </c>
      <c r="C298" s="4" t="s">
        <v>1561</v>
      </c>
      <c r="D298" s="4" t="s">
        <v>1562</v>
      </c>
      <c r="E298" s="4" t="s">
        <v>1563</v>
      </c>
      <c r="F298" s="4" t="s">
        <v>1564</v>
      </c>
    </row>
    <row r="299" spans="1:6" x14ac:dyDescent="0.35">
      <c r="A299" s="4" t="s">
        <v>1565</v>
      </c>
      <c r="B299" s="4" t="s">
        <v>1566</v>
      </c>
      <c r="C299" s="4" t="s">
        <v>1567</v>
      </c>
      <c r="D299" s="4" t="s">
        <v>1568</v>
      </c>
      <c r="E299" s="4" t="s">
        <v>1569</v>
      </c>
      <c r="F299" s="4" t="s">
        <v>1570</v>
      </c>
    </row>
    <row r="300" spans="1:6" x14ac:dyDescent="0.35">
      <c r="A300" s="4" t="s">
        <v>1571</v>
      </c>
      <c r="B300" s="4" t="s">
        <v>1572</v>
      </c>
      <c r="C300" s="4" t="s">
        <v>1573</v>
      </c>
      <c r="D300" s="4" t="s">
        <v>1574</v>
      </c>
      <c r="E300" s="4" t="s">
        <v>1575</v>
      </c>
      <c r="F300" s="4" t="s">
        <v>1576</v>
      </c>
    </row>
    <row r="301" spans="1:6" x14ac:dyDescent="0.35">
      <c r="A301" s="4" t="s">
        <v>1577</v>
      </c>
      <c r="B301" s="4" t="s">
        <v>1578</v>
      </c>
      <c r="C301" s="4" t="s">
        <v>1579</v>
      </c>
      <c r="D301" s="4" t="s">
        <v>1580</v>
      </c>
      <c r="E301" s="4" t="s">
        <v>1581</v>
      </c>
      <c r="F301" s="4" t="s">
        <v>1582</v>
      </c>
    </row>
    <row r="302" spans="1:6" x14ac:dyDescent="0.35">
      <c r="A302" s="4" t="s">
        <v>1583</v>
      </c>
      <c r="B302" s="4" t="s">
        <v>1584</v>
      </c>
      <c r="C302" s="4" t="s">
        <v>1585</v>
      </c>
      <c r="D302" s="4" t="s">
        <v>1586</v>
      </c>
      <c r="E302" s="4" t="s">
        <v>1587</v>
      </c>
      <c r="F302" s="4" t="s">
        <v>1588</v>
      </c>
    </row>
    <row r="303" spans="1:6" x14ac:dyDescent="0.35">
      <c r="A303" s="4" t="s">
        <v>1589</v>
      </c>
      <c r="B303" s="4" t="s">
        <v>1602</v>
      </c>
      <c r="C303" s="4" t="s">
        <v>1591</v>
      </c>
      <c r="D303" s="4" t="s">
        <v>1592</v>
      </c>
      <c r="E303" s="4" t="s">
        <v>1593</v>
      </c>
      <c r="F303" s="4" t="s">
        <v>1594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P154"/>
  <sheetViews>
    <sheetView zoomScale="70" zoomScaleNormal="70" workbookViewId="0">
      <selection activeCell="B6" sqref="B6:D6"/>
    </sheetView>
  </sheetViews>
  <sheetFormatPr defaultRowHeight="14.5" x14ac:dyDescent="0.35"/>
  <cols>
    <col min="1" max="1" width="8.7265625" style="6"/>
  </cols>
  <sheetData>
    <row r="3" spans="1:172" ht="18" customHeight="1" x14ac:dyDescent="0.35">
      <c r="A3" s="6">
        <v>3</v>
      </c>
      <c r="B3" s="262" t="s">
        <v>241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4"/>
      <c r="U3" s="268" t="s">
        <v>388</v>
      </c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70"/>
      <c r="AO3" s="268" t="s">
        <v>244</v>
      </c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69"/>
      <c r="BB3" s="269"/>
      <c r="BC3" s="269"/>
      <c r="BD3" s="269"/>
      <c r="BE3" s="269"/>
      <c r="BF3" s="270"/>
      <c r="BH3" s="268" t="s">
        <v>246</v>
      </c>
      <c r="BI3" s="269"/>
      <c r="BJ3" s="269"/>
      <c r="BK3" s="269"/>
      <c r="BL3" s="269"/>
      <c r="BM3" s="269"/>
      <c r="BN3" s="269"/>
      <c r="BO3" s="269"/>
      <c r="BP3" s="269"/>
      <c r="BQ3" s="269"/>
      <c r="BR3" s="269"/>
      <c r="BS3" s="269"/>
      <c r="BT3" s="269"/>
      <c r="BU3" s="269"/>
      <c r="BV3" s="269"/>
      <c r="BW3" s="269"/>
      <c r="BX3" s="269"/>
      <c r="BY3" s="270"/>
      <c r="CA3" s="268" t="s">
        <v>242</v>
      </c>
      <c r="CB3" s="269"/>
      <c r="CC3" s="269"/>
      <c r="CD3" s="269"/>
      <c r="CE3" s="269"/>
      <c r="CF3" s="269"/>
      <c r="CG3" s="269"/>
      <c r="CH3" s="269"/>
      <c r="CI3" s="269"/>
      <c r="CJ3" s="269"/>
      <c r="CK3" s="269"/>
      <c r="CL3" s="269"/>
      <c r="CM3" s="269"/>
      <c r="CN3" s="269"/>
      <c r="CO3" s="269"/>
      <c r="CP3" s="269"/>
      <c r="CQ3" s="269"/>
      <c r="CR3" s="270"/>
      <c r="CT3" s="268" t="s">
        <v>243</v>
      </c>
      <c r="CU3" s="269"/>
      <c r="CV3" s="269"/>
      <c r="CW3" s="269"/>
      <c r="CX3" s="269"/>
      <c r="CY3" s="269"/>
      <c r="CZ3" s="269"/>
      <c r="DA3" s="269"/>
      <c r="DB3" s="269"/>
      <c r="DC3" s="269"/>
      <c r="DD3" s="269"/>
      <c r="DE3" s="269"/>
      <c r="DF3" s="269"/>
      <c r="DG3" s="269"/>
      <c r="DH3" s="269"/>
      <c r="DI3" s="269"/>
      <c r="DJ3" s="269"/>
      <c r="DK3" s="270"/>
      <c r="DM3" s="268" t="s">
        <v>245</v>
      </c>
      <c r="DN3" s="269"/>
      <c r="DO3" s="269"/>
      <c r="DP3" s="269"/>
      <c r="DQ3" s="269"/>
      <c r="DR3" s="269"/>
      <c r="DS3" s="269"/>
      <c r="DT3" s="269"/>
      <c r="DU3" s="269"/>
      <c r="DV3" s="269"/>
      <c r="DW3" s="269"/>
      <c r="DX3" s="269"/>
      <c r="DY3" s="269"/>
      <c r="DZ3" s="269"/>
      <c r="EA3" s="269"/>
      <c r="EB3" s="269"/>
      <c r="EC3" s="269"/>
      <c r="ED3" s="270"/>
      <c r="EF3" s="268" t="s">
        <v>335</v>
      </c>
      <c r="EG3" s="269"/>
      <c r="EH3" s="269"/>
      <c r="EI3" s="269"/>
      <c r="EJ3" s="269"/>
      <c r="EK3" s="269"/>
      <c r="EL3" s="269"/>
      <c r="EM3" s="269"/>
      <c r="EN3" s="269"/>
      <c r="EO3" s="269"/>
      <c r="EP3" s="269"/>
      <c r="EQ3" s="269"/>
      <c r="ER3" s="269"/>
      <c r="ES3" s="269"/>
      <c r="ET3" s="269"/>
      <c r="EU3" s="269"/>
      <c r="EV3" s="269"/>
      <c r="EW3" s="270"/>
      <c r="EY3" s="268" t="s">
        <v>386</v>
      </c>
      <c r="EZ3" s="269"/>
      <c r="FA3" s="269"/>
      <c r="FB3" s="269"/>
      <c r="FC3" s="269"/>
      <c r="FD3" s="269"/>
      <c r="FE3" s="269"/>
      <c r="FF3" s="269"/>
      <c r="FG3" s="269"/>
      <c r="FH3" s="269"/>
      <c r="FI3" s="269"/>
      <c r="FJ3" s="269"/>
      <c r="FK3" s="269"/>
      <c r="FL3" s="269"/>
      <c r="FM3" s="269"/>
      <c r="FN3" s="269"/>
      <c r="FO3" s="269"/>
      <c r="FP3" s="270"/>
    </row>
    <row r="4" spans="1:172" ht="18.5" thickBot="1" x14ac:dyDescent="0.4">
      <c r="A4" s="6">
        <v>4</v>
      </c>
      <c r="B4" s="266" t="s">
        <v>255</v>
      </c>
      <c r="C4" s="266"/>
      <c r="D4" s="266"/>
      <c r="E4" s="267" t="s">
        <v>253</v>
      </c>
      <c r="F4" s="267"/>
      <c r="G4" s="267"/>
      <c r="H4" s="266" t="s">
        <v>232</v>
      </c>
      <c r="I4" s="266"/>
      <c r="J4" s="267" t="s">
        <v>252</v>
      </c>
      <c r="K4" s="267"/>
      <c r="L4" s="266" t="s">
        <v>274</v>
      </c>
      <c r="M4" s="266"/>
      <c r="N4" s="267" t="s">
        <v>254</v>
      </c>
      <c r="O4" s="267"/>
      <c r="P4" s="266" t="s">
        <v>275</v>
      </c>
      <c r="Q4" s="266"/>
      <c r="R4" s="272"/>
      <c r="S4" s="272"/>
      <c r="U4" s="260" t="s">
        <v>255</v>
      </c>
      <c r="V4" s="260"/>
      <c r="W4" s="260"/>
      <c r="X4" s="259" t="s">
        <v>253</v>
      </c>
      <c r="Y4" s="259"/>
      <c r="Z4" s="259"/>
      <c r="AA4" s="260" t="s">
        <v>232</v>
      </c>
      <c r="AB4" s="260"/>
      <c r="AC4" s="259" t="s">
        <v>252</v>
      </c>
      <c r="AD4" s="259"/>
      <c r="AE4" s="260" t="s">
        <v>274</v>
      </c>
      <c r="AF4" s="260"/>
      <c r="AG4" s="259" t="s">
        <v>254</v>
      </c>
      <c r="AH4" s="259"/>
      <c r="AI4" s="260" t="s">
        <v>275</v>
      </c>
      <c r="AJ4" s="260"/>
      <c r="AK4" s="265"/>
      <c r="AL4" s="265"/>
      <c r="AO4" s="260" t="s">
        <v>255</v>
      </c>
      <c r="AP4" s="260"/>
      <c r="AQ4" s="260"/>
      <c r="AR4" s="259" t="s">
        <v>253</v>
      </c>
      <c r="AS4" s="259"/>
      <c r="AT4" s="259"/>
      <c r="AU4" s="260" t="s">
        <v>232</v>
      </c>
      <c r="AV4" s="260"/>
      <c r="AW4" s="259" t="s">
        <v>252</v>
      </c>
      <c r="AX4" s="259"/>
      <c r="AY4" s="260" t="s">
        <v>274</v>
      </c>
      <c r="AZ4" s="260"/>
      <c r="BA4" s="259" t="s">
        <v>271</v>
      </c>
      <c r="BB4" s="259"/>
      <c r="BC4" s="260" t="s">
        <v>275</v>
      </c>
      <c r="BD4" s="260"/>
      <c r="BE4" s="265"/>
      <c r="BF4" s="265"/>
      <c r="BH4" s="260" t="s">
        <v>255</v>
      </c>
      <c r="BI4" s="260"/>
      <c r="BJ4" s="260"/>
      <c r="BK4" s="259" t="s">
        <v>253</v>
      </c>
      <c r="BL4" s="259"/>
      <c r="BM4" s="259"/>
      <c r="BN4" s="260" t="s">
        <v>232</v>
      </c>
      <c r="BO4" s="260"/>
      <c r="BP4" s="259" t="s">
        <v>252</v>
      </c>
      <c r="BQ4" s="259"/>
      <c r="BR4" s="260" t="s">
        <v>274</v>
      </c>
      <c r="BS4" s="260"/>
      <c r="BT4" s="259" t="s">
        <v>276</v>
      </c>
      <c r="BU4" s="259"/>
      <c r="BV4" s="260" t="s">
        <v>275</v>
      </c>
      <c r="BW4" s="260"/>
      <c r="BX4" s="259" t="s">
        <v>277</v>
      </c>
      <c r="BY4" s="259"/>
      <c r="CA4" s="266" t="s">
        <v>255</v>
      </c>
      <c r="CB4" s="266"/>
      <c r="CC4" s="266"/>
      <c r="CD4" s="267" t="s">
        <v>253</v>
      </c>
      <c r="CE4" s="267"/>
      <c r="CF4" s="267"/>
      <c r="CG4" s="266" t="s">
        <v>232</v>
      </c>
      <c r="CH4" s="266"/>
      <c r="CI4" s="267" t="s">
        <v>258</v>
      </c>
      <c r="CJ4" s="267"/>
      <c r="CK4" s="266" t="s">
        <v>274</v>
      </c>
      <c r="CL4" s="266"/>
      <c r="CM4" s="267" t="s">
        <v>254</v>
      </c>
      <c r="CN4" s="267"/>
      <c r="CO4" s="266" t="s">
        <v>275</v>
      </c>
      <c r="CP4" s="266"/>
      <c r="CQ4" s="267" t="s">
        <v>273</v>
      </c>
      <c r="CR4" s="267"/>
      <c r="CT4" s="260" t="s">
        <v>255</v>
      </c>
      <c r="CU4" s="260"/>
      <c r="CV4" s="260"/>
      <c r="CW4" s="259" t="s">
        <v>253</v>
      </c>
      <c r="CX4" s="259"/>
      <c r="CY4" s="259"/>
      <c r="CZ4" s="260" t="s">
        <v>232</v>
      </c>
      <c r="DA4" s="260"/>
      <c r="DB4" s="259" t="s">
        <v>258</v>
      </c>
      <c r="DC4" s="259"/>
      <c r="DD4" s="260" t="s">
        <v>274</v>
      </c>
      <c r="DE4" s="260"/>
      <c r="DF4" s="259" t="s">
        <v>254</v>
      </c>
      <c r="DG4" s="259"/>
      <c r="DH4" s="260" t="s">
        <v>275</v>
      </c>
      <c r="DI4" s="260"/>
      <c r="DJ4" s="259" t="s">
        <v>273</v>
      </c>
      <c r="DK4" s="259"/>
      <c r="DM4" s="260" t="s">
        <v>255</v>
      </c>
      <c r="DN4" s="260"/>
      <c r="DO4" s="260"/>
      <c r="DP4" s="259" t="s">
        <v>253</v>
      </c>
      <c r="DQ4" s="259"/>
      <c r="DR4" s="259"/>
      <c r="DS4" s="260" t="s">
        <v>232</v>
      </c>
      <c r="DT4" s="260"/>
      <c r="DU4" s="259" t="s">
        <v>258</v>
      </c>
      <c r="DV4" s="259"/>
      <c r="DW4" s="260" t="s">
        <v>274</v>
      </c>
      <c r="DX4" s="260"/>
      <c r="DY4" s="259" t="s">
        <v>254</v>
      </c>
      <c r="DZ4" s="259"/>
      <c r="EA4" s="260" t="s">
        <v>275</v>
      </c>
      <c r="EB4" s="260"/>
      <c r="EC4" s="259" t="s">
        <v>273</v>
      </c>
      <c r="ED4" s="259"/>
      <c r="EF4" s="260" t="s">
        <v>255</v>
      </c>
      <c r="EG4" s="260"/>
      <c r="EH4" s="260"/>
      <c r="EI4" s="259" t="s">
        <v>253</v>
      </c>
      <c r="EJ4" s="259"/>
      <c r="EK4" s="259"/>
      <c r="EL4" s="260" t="s">
        <v>232</v>
      </c>
      <c r="EM4" s="260"/>
      <c r="EN4" s="259" t="s">
        <v>252</v>
      </c>
      <c r="EO4" s="259"/>
      <c r="EP4" s="260" t="s">
        <v>274</v>
      </c>
      <c r="EQ4" s="260"/>
      <c r="ER4" s="259" t="s">
        <v>336</v>
      </c>
      <c r="ES4" s="259"/>
      <c r="ET4" s="260" t="s">
        <v>275</v>
      </c>
      <c r="EU4" s="260"/>
      <c r="EV4" s="259"/>
      <c r="EW4" s="259"/>
      <c r="EY4" s="260" t="s">
        <v>255</v>
      </c>
      <c r="EZ4" s="260"/>
      <c r="FA4" s="260"/>
      <c r="FB4" s="259" t="s">
        <v>253</v>
      </c>
      <c r="FC4" s="259"/>
      <c r="FD4" s="259"/>
      <c r="FE4" s="260" t="s">
        <v>232</v>
      </c>
      <c r="FF4" s="260"/>
      <c r="FG4" s="259" t="s">
        <v>252</v>
      </c>
      <c r="FH4" s="259"/>
      <c r="FI4" s="260" t="s">
        <v>274</v>
      </c>
      <c r="FJ4" s="260"/>
      <c r="FK4" s="259" t="s">
        <v>336</v>
      </c>
      <c r="FL4" s="259"/>
      <c r="FM4" s="260" t="s">
        <v>275</v>
      </c>
      <c r="FN4" s="260"/>
      <c r="FO4" s="259"/>
      <c r="FP4" s="259"/>
    </row>
    <row r="5" spans="1:172" ht="18.5" thickTop="1" x14ac:dyDescent="0.35">
      <c r="A5" s="6">
        <v>5</v>
      </c>
      <c r="B5" s="244" t="s">
        <v>248</v>
      </c>
      <c r="C5" s="245"/>
      <c r="D5" s="246"/>
      <c r="E5" s="232" t="s">
        <v>250</v>
      </c>
      <c r="F5" s="233"/>
      <c r="G5" s="234"/>
      <c r="H5" s="114" t="s">
        <v>562</v>
      </c>
      <c r="I5" s="235"/>
      <c r="J5" s="236"/>
      <c r="K5" s="248" t="s">
        <v>248</v>
      </c>
      <c r="L5" s="248"/>
      <c r="M5" s="248"/>
      <c r="N5" s="232" t="s">
        <v>256</v>
      </c>
      <c r="O5" s="233"/>
      <c r="P5" s="234"/>
      <c r="Q5" s="114" t="s">
        <v>562</v>
      </c>
      <c r="R5" s="238"/>
      <c r="S5" s="239"/>
      <c r="U5" s="244" t="s">
        <v>248</v>
      </c>
      <c r="V5" s="245"/>
      <c r="W5" s="246"/>
      <c r="X5" s="247" t="s">
        <v>389</v>
      </c>
      <c r="Y5" s="247"/>
      <c r="Z5" s="247"/>
      <c r="AA5" s="247"/>
      <c r="AB5" s="247"/>
      <c r="AC5" s="247"/>
      <c r="AD5" s="248" t="s">
        <v>248</v>
      </c>
      <c r="AE5" s="248"/>
      <c r="AF5" s="248"/>
      <c r="AG5" s="232" t="s">
        <v>390</v>
      </c>
      <c r="AH5" s="233"/>
      <c r="AI5" s="233"/>
      <c r="AJ5" s="233"/>
      <c r="AK5" s="233"/>
      <c r="AL5" s="249"/>
      <c r="AO5" s="244" t="s">
        <v>248</v>
      </c>
      <c r="AP5" s="245"/>
      <c r="AQ5" s="246"/>
      <c r="AR5" s="247" t="s">
        <v>316</v>
      </c>
      <c r="AS5" s="247"/>
      <c r="AT5" s="247"/>
      <c r="AU5" s="247"/>
      <c r="AV5" s="247"/>
      <c r="AW5" s="247"/>
      <c r="AX5" s="248" t="s">
        <v>248</v>
      </c>
      <c r="AY5" s="248"/>
      <c r="AZ5" s="248"/>
      <c r="BA5" s="232" t="s">
        <v>339</v>
      </c>
      <c r="BB5" s="233"/>
      <c r="BC5" s="233"/>
      <c r="BD5" s="233"/>
      <c r="BE5" s="233"/>
      <c r="BF5" s="249"/>
      <c r="BH5" s="244" t="s">
        <v>248</v>
      </c>
      <c r="BI5" s="245"/>
      <c r="BJ5" s="246"/>
      <c r="BK5" s="247" t="s">
        <v>278</v>
      </c>
      <c r="BL5" s="247"/>
      <c r="BM5" s="247"/>
      <c r="BN5" s="247"/>
      <c r="BO5" s="247"/>
      <c r="BP5" s="247"/>
      <c r="BQ5" s="248" t="s">
        <v>248</v>
      </c>
      <c r="BR5" s="248"/>
      <c r="BS5" s="248"/>
      <c r="BT5" s="232" t="s">
        <v>372</v>
      </c>
      <c r="BU5" s="233"/>
      <c r="BV5" s="233"/>
      <c r="BW5" s="233"/>
      <c r="BX5" s="233"/>
      <c r="BY5" s="249"/>
      <c r="CA5" s="244" t="s">
        <v>248</v>
      </c>
      <c r="CB5" s="245"/>
      <c r="CC5" s="246"/>
      <c r="CD5" s="247" t="s">
        <v>261</v>
      </c>
      <c r="CE5" s="247"/>
      <c r="CF5" s="247"/>
      <c r="CG5" s="247"/>
      <c r="CH5" s="247"/>
      <c r="CI5" s="247"/>
      <c r="CJ5" s="248" t="s">
        <v>248</v>
      </c>
      <c r="CK5" s="248"/>
      <c r="CL5" s="248"/>
      <c r="CM5" s="232" t="s">
        <v>262</v>
      </c>
      <c r="CN5" s="233"/>
      <c r="CO5" s="233"/>
      <c r="CP5" s="233"/>
      <c r="CQ5" s="233"/>
      <c r="CR5" s="249"/>
      <c r="CT5" s="244" t="s">
        <v>248</v>
      </c>
      <c r="CU5" s="245"/>
      <c r="CV5" s="246"/>
      <c r="CW5" s="247" t="s">
        <v>266</v>
      </c>
      <c r="CX5" s="247"/>
      <c r="CY5" s="247"/>
      <c r="CZ5" s="247"/>
      <c r="DA5" s="247"/>
      <c r="DB5" s="247"/>
      <c r="DC5" s="248" t="s">
        <v>248</v>
      </c>
      <c r="DD5" s="248"/>
      <c r="DE5" s="248"/>
      <c r="DF5" s="232" t="s">
        <v>267</v>
      </c>
      <c r="DG5" s="233"/>
      <c r="DH5" s="233"/>
      <c r="DI5" s="233"/>
      <c r="DJ5" s="233"/>
      <c r="DK5" s="249"/>
      <c r="DM5" s="244" t="s">
        <v>248</v>
      </c>
      <c r="DN5" s="245"/>
      <c r="DO5" s="246"/>
      <c r="DP5" s="247" t="s">
        <v>247</v>
      </c>
      <c r="DQ5" s="247"/>
      <c r="DR5" s="247"/>
      <c r="DS5" s="247"/>
      <c r="DT5" s="247"/>
      <c r="DU5" s="247"/>
      <c r="DV5" s="248" t="s">
        <v>248</v>
      </c>
      <c r="DW5" s="248"/>
      <c r="DX5" s="248"/>
      <c r="DY5" s="232" t="s">
        <v>376</v>
      </c>
      <c r="DZ5" s="233"/>
      <c r="EA5" s="233"/>
      <c r="EB5" s="233"/>
      <c r="EC5" s="233"/>
      <c r="ED5" s="249"/>
      <c r="EF5" s="244" t="s">
        <v>248</v>
      </c>
      <c r="EG5" s="245"/>
      <c r="EH5" s="246"/>
      <c r="EI5" s="247" t="s">
        <v>337</v>
      </c>
      <c r="EJ5" s="247"/>
      <c r="EK5" s="247"/>
      <c r="EL5" s="247"/>
      <c r="EM5" s="247"/>
      <c r="EN5" s="247"/>
      <c r="EO5" s="248" t="s">
        <v>248</v>
      </c>
      <c r="EP5" s="248"/>
      <c r="EQ5" s="248"/>
      <c r="ER5" s="232" t="s">
        <v>338</v>
      </c>
      <c r="ES5" s="233"/>
      <c r="ET5" s="233"/>
      <c r="EU5" s="233"/>
      <c r="EV5" s="233"/>
      <c r="EW5" s="249"/>
      <c r="EY5" s="244" t="s">
        <v>248</v>
      </c>
      <c r="EZ5" s="245"/>
      <c r="FA5" s="246"/>
      <c r="FB5" s="247" t="s">
        <v>338</v>
      </c>
      <c r="FC5" s="247"/>
      <c r="FD5" s="247"/>
      <c r="FE5" s="247"/>
      <c r="FF5" s="247"/>
      <c r="FG5" s="247"/>
      <c r="FH5" s="248"/>
      <c r="FI5" s="248"/>
      <c r="FJ5" s="248"/>
      <c r="FK5" s="232"/>
      <c r="FL5" s="233"/>
      <c r="FM5" s="233"/>
      <c r="FN5" s="233"/>
      <c r="FO5" s="233"/>
      <c r="FP5" s="249"/>
    </row>
    <row r="6" spans="1:172" ht="18" customHeight="1" x14ac:dyDescent="0.35">
      <c r="A6" s="6">
        <v>6</v>
      </c>
      <c r="B6" s="250" t="s">
        <v>249</v>
      </c>
      <c r="C6" s="251"/>
      <c r="D6" s="251"/>
      <c r="E6" s="252" t="s">
        <v>251</v>
      </c>
      <c r="F6" s="252"/>
      <c r="G6" s="252"/>
      <c r="H6" s="252"/>
      <c r="I6" s="271"/>
      <c r="J6" s="271"/>
      <c r="K6" s="251" t="s">
        <v>249</v>
      </c>
      <c r="L6" s="251"/>
      <c r="M6" s="251"/>
      <c r="N6" s="253" t="s">
        <v>257</v>
      </c>
      <c r="O6" s="254"/>
      <c r="P6" s="254"/>
      <c r="Q6" s="254"/>
      <c r="R6" s="254"/>
      <c r="S6" s="255"/>
      <c r="U6" s="250" t="s">
        <v>249</v>
      </c>
      <c r="V6" s="251"/>
      <c r="W6" s="251"/>
      <c r="X6" s="252" t="s">
        <v>392</v>
      </c>
      <c r="Y6" s="252"/>
      <c r="Z6" s="252"/>
      <c r="AA6" s="252"/>
      <c r="AB6" s="252"/>
      <c r="AC6" s="252"/>
      <c r="AD6" s="251" t="s">
        <v>249</v>
      </c>
      <c r="AE6" s="251"/>
      <c r="AF6" s="251"/>
      <c r="AG6" s="253" t="s">
        <v>395</v>
      </c>
      <c r="AH6" s="254"/>
      <c r="AI6" s="254"/>
      <c r="AJ6" s="254"/>
      <c r="AK6" s="254"/>
      <c r="AL6" s="255"/>
      <c r="AO6" s="250" t="s">
        <v>249</v>
      </c>
      <c r="AP6" s="251"/>
      <c r="AQ6" s="251"/>
      <c r="AR6" s="252" t="s">
        <v>272</v>
      </c>
      <c r="AS6" s="252"/>
      <c r="AT6" s="252"/>
      <c r="AU6" s="252"/>
      <c r="AV6" s="252"/>
      <c r="AW6" s="252"/>
      <c r="AX6" s="251" t="s">
        <v>249</v>
      </c>
      <c r="AY6" s="251"/>
      <c r="AZ6" s="251"/>
      <c r="BA6" s="253"/>
      <c r="BB6" s="254"/>
      <c r="BC6" s="254"/>
      <c r="BD6" s="254"/>
      <c r="BE6" s="254"/>
      <c r="BF6" s="255"/>
      <c r="BH6" s="250" t="s">
        <v>249</v>
      </c>
      <c r="BI6" s="251"/>
      <c r="BJ6" s="251"/>
      <c r="BK6" s="252" t="s">
        <v>283</v>
      </c>
      <c r="BL6" s="252"/>
      <c r="BM6" s="252"/>
      <c r="BN6" s="252"/>
      <c r="BO6" s="252"/>
      <c r="BP6" s="252"/>
      <c r="BQ6" s="251" t="s">
        <v>249</v>
      </c>
      <c r="BR6" s="251"/>
      <c r="BS6" s="251"/>
      <c r="BT6" s="253"/>
      <c r="BU6" s="254"/>
      <c r="BV6" s="254"/>
      <c r="BW6" s="254"/>
      <c r="BX6" s="254"/>
      <c r="BY6" s="255"/>
      <c r="CA6" s="250" t="s">
        <v>249</v>
      </c>
      <c r="CB6" s="251"/>
      <c r="CC6" s="251"/>
      <c r="CD6" s="252" t="s">
        <v>263</v>
      </c>
      <c r="CE6" s="252"/>
      <c r="CF6" s="252"/>
      <c r="CG6" s="252"/>
      <c r="CH6" s="252"/>
      <c r="CI6" s="252"/>
      <c r="CJ6" s="251" t="s">
        <v>249</v>
      </c>
      <c r="CK6" s="251"/>
      <c r="CL6" s="251"/>
      <c r="CM6" s="253" t="s">
        <v>264</v>
      </c>
      <c r="CN6" s="254"/>
      <c r="CO6" s="254"/>
      <c r="CP6" s="254"/>
      <c r="CQ6" s="254"/>
      <c r="CR6" s="255"/>
      <c r="CT6" s="250" t="s">
        <v>249</v>
      </c>
      <c r="CU6" s="251"/>
      <c r="CV6" s="251"/>
      <c r="CW6" s="252"/>
      <c r="CX6" s="252"/>
      <c r="CY6" s="252"/>
      <c r="CZ6" s="252"/>
      <c r="DA6" s="252"/>
      <c r="DB6" s="252"/>
      <c r="DC6" s="251" t="s">
        <v>249</v>
      </c>
      <c r="DD6" s="251"/>
      <c r="DE6" s="251"/>
      <c r="DF6" s="253"/>
      <c r="DG6" s="254"/>
      <c r="DH6" s="254"/>
      <c r="DI6" s="254"/>
      <c r="DJ6" s="254"/>
      <c r="DK6" s="255"/>
      <c r="DM6" s="250" t="s">
        <v>249</v>
      </c>
      <c r="DN6" s="251"/>
      <c r="DO6" s="251"/>
      <c r="DP6" s="252" t="s">
        <v>283</v>
      </c>
      <c r="DQ6" s="252"/>
      <c r="DR6" s="252"/>
      <c r="DS6" s="252"/>
      <c r="DT6" s="252"/>
      <c r="DU6" s="252"/>
      <c r="DV6" s="251" t="s">
        <v>249</v>
      </c>
      <c r="DW6" s="251"/>
      <c r="DX6" s="251"/>
      <c r="DY6" s="253"/>
      <c r="DZ6" s="254"/>
      <c r="EA6" s="254"/>
      <c r="EB6" s="254"/>
      <c r="EC6" s="254"/>
      <c r="ED6" s="255"/>
      <c r="EF6" s="250" t="s">
        <v>249</v>
      </c>
      <c r="EG6" s="251"/>
      <c r="EH6" s="251"/>
      <c r="EI6" s="252"/>
      <c r="EJ6" s="252"/>
      <c r="EK6" s="252"/>
      <c r="EL6" s="252"/>
      <c r="EM6" s="252"/>
      <c r="EN6" s="252"/>
      <c r="EO6" s="251" t="s">
        <v>249</v>
      </c>
      <c r="EP6" s="251"/>
      <c r="EQ6" s="251"/>
      <c r="ER6" s="253"/>
      <c r="ES6" s="254"/>
      <c r="ET6" s="254"/>
      <c r="EU6" s="254"/>
      <c r="EV6" s="254"/>
      <c r="EW6" s="255"/>
      <c r="EY6" s="250" t="s">
        <v>249</v>
      </c>
      <c r="EZ6" s="251"/>
      <c r="FA6" s="251"/>
      <c r="FB6" s="252"/>
      <c r="FC6" s="252"/>
      <c r="FD6" s="252"/>
      <c r="FE6" s="252"/>
      <c r="FF6" s="252"/>
      <c r="FG6" s="252"/>
      <c r="FH6" s="251"/>
      <c r="FI6" s="251"/>
      <c r="FJ6" s="251"/>
      <c r="FK6" s="253"/>
      <c r="FL6" s="254"/>
      <c r="FM6" s="254"/>
      <c r="FN6" s="254"/>
      <c r="FO6" s="254"/>
      <c r="FP6" s="255"/>
    </row>
    <row r="7" spans="1:172" ht="18" customHeight="1" thickBot="1" x14ac:dyDescent="0.4">
      <c r="A7" s="6">
        <v>7</v>
      </c>
      <c r="B7" s="240" t="s">
        <v>265</v>
      </c>
      <c r="C7" s="241"/>
      <c r="D7" s="241"/>
      <c r="E7" s="237" t="s">
        <v>291</v>
      </c>
      <c r="F7" s="237"/>
      <c r="G7" s="237"/>
      <c r="H7" s="237" t="s">
        <v>292</v>
      </c>
      <c r="I7" s="237"/>
      <c r="J7" s="237"/>
      <c r="K7" s="241" t="s">
        <v>265</v>
      </c>
      <c r="L7" s="241"/>
      <c r="M7" s="241"/>
      <c r="N7" s="242" t="s">
        <v>289</v>
      </c>
      <c r="O7" s="243"/>
      <c r="P7" s="243"/>
      <c r="Q7" s="243" t="s">
        <v>290</v>
      </c>
      <c r="R7" s="243"/>
      <c r="S7" s="261"/>
      <c r="U7" s="240" t="s">
        <v>265</v>
      </c>
      <c r="V7" s="241"/>
      <c r="W7" s="241"/>
      <c r="X7" s="237" t="s">
        <v>393</v>
      </c>
      <c r="Y7" s="237"/>
      <c r="Z7" s="237"/>
      <c r="AA7" s="237" t="s">
        <v>394</v>
      </c>
      <c r="AB7" s="237"/>
      <c r="AC7" s="237"/>
      <c r="AD7" s="241" t="s">
        <v>265</v>
      </c>
      <c r="AE7" s="241"/>
      <c r="AF7" s="241"/>
      <c r="AG7" s="242" t="s">
        <v>396</v>
      </c>
      <c r="AH7" s="243"/>
      <c r="AI7" s="243"/>
      <c r="AJ7" s="243" t="s">
        <v>397</v>
      </c>
      <c r="AK7" s="243"/>
      <c r="AL7" s="261"/>
      <c r="AO7" s="240" t="s">
        <v>265</v>
      </c>
      <c r="AP7" s="241"/>
      <c r="AQ7" s="241"/>
      <c r="AR7" s="237" t="s">
        <v>294</v>
      </c>
      <c r="AS7" s="237"/>
      <c r="AT7" s="237"/>
      <c r="AU7" s="237" t="s">
        <v>295</v>
      </c>
      <c r="AV7" s="237"/>
      <c r="AW7" s="237"/>
      <c r="AX7" s="241" t="s">
        <v>265</v>
      </c>
      <c r="AY7" s="241"/>
      <c r="AZ7" s="241"/>
      <c r="BA7" s="242"/>
      <c r="BB7" s="243"/>
      <c r="BC7" s="243"/>
      <c r="BD7" s="243"/>
      <c r="BE7" s="243"/>
      <c r="BF7" s="261"/>
      <c r="BH7" s="240" t="s">
        <v>265</v>
      </c>
      <c r="BI7" s="241"/>
      <c r="BJ7" s="241"/>
      <c r="BK7" s="237" t="s">
        <v>296</v>
      </c>
      <c r="BL7" s="237"/>
      <c r="BM7" s="237"/>
      <c r="BN7" s="237" t="s">
        <v>300</v>
      </c>
      <c r="BO7" s="237"/>
      <c r="BP7" s="237"/>
      <c r="BQ7" s="241" t="s">
        <v>265</v>
      </c>
      <c r="BR7" s="241"/>
      <c r="BS7" s="241"/>
      <c r="BT7" s="242"/>
      <c r="BU7" s="243"/>
      <c r="BV7" s="243"/>
      <c r="BW7" s="243"/>
      <c r="BX7" s="243"/>
      <c r="BY7" s="261"/>
      <c r="CA7" s="240" t="s">
        <v>265</v>
      </c>
      <c r="CB7" s="241"/>
      <c r="CC7" s="241"/>
      <c r="CD7" s="237" t="s">
        <v>304</v>
      </c>
      <c r="CE7" s="237"/>
      <c r="CF7" s="237"/>
      <c r="CG7" s="237" t="s">
        <v>307</v>
      </c>
      <c r="CH7" s="237"/>
      <c r="CI7" s="237"/>
      <c r="CJ7" s="241" t="s">
        <v>265</v>
      </c>
      <c r="CK7" s="241"/>
      <c r="CL7" s="241"/>
      <c r="CM7" s="242" t="s">
        <v>305</v>
      </c>
      <c r="CN7" s="243"/>
      <c r="CO7" s="243"/>
      <c r="CP7" s="243" t="s">
        <v>308</v>
      </c>
      <c r="CQ7" s="243"/>
      <c r="CR7" s="261"/>
      <c r="CT7" s="240" t="s">
        <v>265</v>
      </c>
      <c r="CU7" s="241"/>
      <c r="CV7" s="241"/>
      <c r="CW7" s="237"/>
      <c r="CX7" s="237"/>
      <c r="CY7" s="237"/>
      <c r="CZ7" s="237"/>
      <c r="DA7" s="237"/>
      <c r="DB7" s="237"/>
      <c r="DC7" s="241" t="s">
        <v>265</v>
      </c>
      <c r="DD7" s="241"/>
      <c r="DE7" s="241"/>
      <c r="DF7" s="242"/>
      <c r="DG7" s="243"/>
      <c r="DH7" s="243"/>
      <c r="DI7" s="243"/>
      <c r="DJ7" s="243"/>
      <c r="DK7" s="261"/>
      <c r="DM7" s="240" t="s">
        <v>265</v>
      </c>
      <c r="DN7" s="241"/>
      <c r="DO7" s="241"/>
      <c r="DP7" s="237" t="s">
        <v>310</v>
      </c>
      <c r="DQ7" s="237"/>
      <c r="DR7" s="237"/>
      <c r="DS7" s="237" t="s">
        <v>311</v>
      </c>
      <c r="DT7" s="237"/>
      <c r="DU7" s="237"/>
      <c r="DV7" s="241" t="s">
        <v>265</v>
      </c>
      <c r="DW7" s="241"/>
      <c r="DX7" s="241"/>
      <c r="DY7" s="242"/>
      <c r="DZ7" s="243"/>
      <c r="EA7" s="243"/>
      <c r="EB7" s="243"/>
      <c r="EC7" s="243"/>
      <c r="ED7" s="261"/>
      <c r="EF7" s="240" t="s">
        <v>265</v>
      </c>
      <c r="EG7" s="241"/>
      <c r="EH7" s="241"/>
      <c r="EI7" s="237"/>
      <c r="EJ7" s="237"/>
      <c r="EK7" s="237"/>
      <c r="EL7" s="237"/>
      <c r="EM7" s="237"/>
      <c r="EN7" s="237"/>
      <c r="EO7" s="241" t="s">
        <v>265</v>
      </c>
      <c r="EP7" s="241"/>
      <c r="EQ7" s="241"/>
      <c r="ER7" s="242"/>
      <c r="ES7" s="243"/>
      <c r="ET7" s="243"/>
      <c r="EU7" s="243"/>
      <c r="EV7" s="243"/>
      <c r="EW7" s="261"/>
      <c r="EY7" s="240" t="s">
        <v>265</v>
      </c>
      <c r="EZ7" s="241"/>
      <c r="FA7" s="241"/>
      <c r="FB7" s="237"/>
      <c r="FC7" s="237"/>
      <c r="FD7" s="237"/>
      <c r="FE7" s="237"/>
      <c r="FF7" s="237"/>
      <c r="FG7" s="237"/>
      <c r="FH7" s="241"/>
      <c r="FI7" s="241"/>
      <c r="FJ7" s="241"/>
      <c r="FK7" s="242"/>
      <c r="FL7" s="243"/>
      <c r="FM7" s="243"/>
      <c r="FN7" s="243"/>
      <c r="FO7" s="243"/>
      <c r="FP7" s="261"/>
    </row>
    <row r="8" spans="1:172" ht="18" customHeight="1" thickTop="1" x14ac:dyDescent="0.35">
      <c r="A8" s="6">
        <v>8</v>
      </c>
      <c r="B8" s="262" t="s">
        <v>388</v>
      </c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4"/>
      <c r="U8" s="244" t="s">
        <v>248</v>
      </c>
      <c r="V8" s="245"/>
      <c r="W8" s="246"/>
      <c r="X8" s="247" t="s">
        <v>391</v>
      </c>
      <c r="Y8" s="247"/>
      <c r="Z8" s="247"/>
      <c r="AA8" s="247"/>
      <c r="AB8" s="247"/>
      <c r="AC8" s="247"/>
      <c r="AD8" s="248"/>
      <c r="AE8" s="248"/>
      <c r="AF8" s="248"/>
      <c r="AG8" s="232"/>
      <c r="AH8" s="233"/>
      <c r="AI8" s="233"/>
      <c r="AJ8" s="233"/>
      <c r="AK8" s="233"/>
      <c r="AL8" s="249"/>
      <c r="AO8" s="244" t="s">
        <v>248</v>
      </c>
      <c r="AP8" s="245"/>
      <c r="AQ8" s="246"/>
      <c r="AR8" s="247" t="s">
        <v>340</v>
      </c>
      <c r="AS8" s="247"/>
      <c r="AT8" s="247"/>
      <c r="AU8" s="247"/>
      <c r="AV8" s="247"/>
      <c r="AW8" s="247"/>
      <c r="AX8" s="248" t="s">
        <v>248</v>
      </c>
      <c r="AY8" s="248"/>
      <c r="AZ8" s="248"/>
      <c r="BA8" s="232" t="s">
        <v>317</v>
      </c>
      <c r="BB8" s="233"/>
      <c r="BC8" s="233"/>
      <c r="BD8" s="233"/>
      <c r="BE8" s="233"/>
      <c r="BF8" s="249"/>
      <c r="BH8" s="244" t="s">
        <v>248</v>
      </c>
      <c r="BI8" s="245"/>
      <c r="BJ8" s="246"/>
      <c r="BK8" s="247" t="s">
        <v>373</v>
      </c>
      <c r="BL8" s="247"/>
      <c r="BM8" s="247"/>
      <c r="BN8" s="247"/>
      <c r="BO8" s="247"/>
      <c r="BP8" s="247"/>
      <c r="BQ8" s="248" t="s">
        <v>248</v>
      </c>
      <c r="BR8" s="248"/>
      <c r="BS8" s="248"/>
      <c r="BT8" s="232" t="s">
        <v>374</v>
      </c>
      <c r="BU8" s="233"/>
      <c r="BV8" s="233"/>
      <c r="BW8" s="233"/>
      <c r="BX8" s="233"/>
      <c r="BY8" s="249"/>
      <c r="CA8" s="244" t="s">
        <v>248</v>
      </c>
      <c r="CB8" s="245"/>
      <c r="CC8" s="246"/>
      <c r="CD8" s="247" t="s">
        <v>259</v>
      </c>
      <c r="CE8" s="247"/>
      <c r="CF8" s="247"/>
      <c r="CG8" s="247"/>
      <c r="CH8" s="247"/>
      <c r="CI8" s="247"/>
      <c r="CJ8" s="248" t="s">
        <v>248</v>
      </c>
      <c r="CK8" s="248"/>
      <c r="CL8" s="248"/>
      <c r="CM8" s="232"/>
      <c r="CN8" s="233"/>
      <c r="CO8" s="233"/>
      <c r="CP8" s="233"/>
      <c r="CQ8" s="233"/>
      <c r="CR8" s="249"/>
      <c r="CT8" s="244" t="s">
        <v>248</v>
      </c>
      <c r="CU8" s="245"/>
      <c r="CV8" s="246"/>
      <c r="CW8" s="247" t="s">
        <v>268</v>
      </c>
      <c r="CX8" s="247"/>
      <c r="CY8" s="247"/>
      <c r="CZ8" s="247"/>
      <c r="DA8" s="247"/>
      <c r="DB8" s="247"/>
      <c r="DC8" s="248" t="s">
        <v>248</v>
      </c>
      <c r="DD8" s="248"/>
      <c r="DE8" s="248"/>
      <c r="DF8" s="232" t="s">
        <v>269</v>
      </c>
      <c r="DG8" s="233"/>
      <c r="DH8" s="233"/>
      <c r="DI8" s="233"/>
      <c r="DJ8" s="233"/>
      <c r="DK8" s="249"/>
      <c r="DM8" s="244" t="s">
        <v>248</v>
      </c>
      <c r="DN8" s="245"/>
      <c r="DO8" s="246"/>
      <c r="DP8" s="247" t="s">
        <v>377</v>
      </c>
      <c r="DQ8" s="247"/>
      <c r="DR8" s="247"/>
      <c r="DS8" s="247"/>
      <c r="DT8" s="247"/>
      <c r="DU8" s="247"/>
      <c r="DV8" s="248" t="s">
        <v>248</v>
      </c>
      <c r="DW8" s="248"/>
      <c r="DX8" s="248"/>
      <c r="DY8" s="232" t="s">
        <v>378</v>
      </c>
      <c r="DZ8" s="233"/>
      <c r="EA8" s="233"/>
      <c r="EB8" s="233"/>
      <c r="EC8" s="233"/>
      <c r="ED8" s="249"/>
      <c r="EF8" s="244" t="s">
        <v>248</v>
      </c>
      <c r="EG8" s="245"/>
      <c r="EH8" s="246"/>
      <c r="EI8" s="247" t="s">
        <v>379</v>
      </c>
      <c r="EJ8" s="247"/>
      <c r="EK8" s="247"/>
      <c r="EL8" s="247"/>
      <c r="EM8" s="247"/>
      <c r="EN8" s="247"/>
      <c r="EO8" s="248" t="s">
        <v>248</v>
      </c>
      <c r="EP8" s="248"/>
      <c r="EQ8" s="248"/>
      <c r="ER8" s="232" t="s">
        <v>380</v>
      </c>
      <c r="ES8" s="233"/>
      <c r="ET8" s="233"/>
      <c r="EU8" s="233"/>
      <c r="EV8" s="233"/>
      <c r="EW8" s="249"/>
    </row>
    <row r="9" spans="1:172" ht="18" customHeight="1" thickBot="1" x14ac:dyDescent="0.4">
      <c r="A9" s="6">
        <v>9</v>
      </c>
      <c r="B9" s="260" t="s">
        <v>255</v>
      </c>
      <c r="C9" s="260"/>
      <c r="D9" s="260"/>
      <c r="E9" s="259" t="s">
        <v>253</v>
      </c>
      <c r="F9" s="259"/>
      <c r="G9" s="259"/>
      <c r="H9" s="260" t="s">
        <v>232</v>
      </c>
      <c r="I9" s="260"/>
      <c r="J9" s="259" t="s">
        <v>252</v>
      </c>
      <c r="K9" s="259"/>
      <c r="L9" s="260" t="s">
        <v>274</v>
      </c>
      <c r="M9" s="260"/>
      <c r="N9" s="259" t="s">
        <v>254</v>
      </c>
      <c r="O9" s="259"/>
      <c r="P9" s="260" t="s">
        <v>275</v>
      </c>
      <c r="Q9" s="260"/>
      <c r="R9" s="265"/>
      <c r="S9" s="265"/>
      <c r="U9" s="250" t="s">
        <v>249</v>
      </c>
      <c r="V9" s="251"/>
      <c r="W9" s="251"/>
      <c r="X9" s="252" t="s">
        <v>395</v>
      </c>
      <c r="Y9" s="252"/>
      <c r="Z9" s="252"/>
      <c r="AA9" s="252"/>
      <c r="AB9" s="252"/>
      <c r="AC9" s="252"/>
      <c r="AD9" s="251"/>
      <c r="AE9" s="251"/>
      <c r="AF9" s="251"/>
      <c r="AG9" s="253"/>
      <c r="AH9" s="254"/>
      <c r="AI9" s="254"/>
      <c r="AJ9" s="254"/>
      <c r="AK9" s="254"/>
      <c r="AL9" s="255"/>
      <c r="AO9" s="250" t="s">
        <v>249</v>
      </c>
      <c r="AP9" s="251"/>
      <c r="AQ9" s="251"/>
      <c r="AR9" s="252"/>
      <c r="AS9" s="252"/>
      <c r="AT9" s="252"/>
      <c r="AU9" s="252"/>
      <c r="AV9" s="252"/>
      <c r="AW9" s="252"/>
      <c r="AX9" s="251" t="s">
        <v>249</v>
      </c>
      <c r="AY9" s="251"/>
      <c r="AZ9" s="251"/>
      <c r="BA9" s="253" t="s">
        <v>318</v>
      </c>
      <c r="BB9" s="254"/>
      <c r="BC9" s="254"/>
      <c r="BD9" s="254"/>
      <c r="BE9" s="254"/>
      <c r="BF9" s="255"/>
      <c r="BH9" s="250" t="s">
        <v>249</v>
      </c>
      <c r="BI9" s="251"/>
      <c r="BJ9" s="251"/>
      <c r="BK9" s="252"/>
      <c r="BL9" s="252"/>
      <c r="BM9" s="252"/>
      <c r="BN9" s="252"/>
      <c r="BO9" s="252"/>
      <c r="BP9" s="252"/>
      <c r="BQ9" s="251" t="s">
        <v>249</v>
      </c>
      <c r="BR9" s="251"/>
      <c r="BS9" s="251"/>
      <c r="BT9" s="253"/>
      <c r="BU9" s="254"/>
      <c r="BV9" s="254"/>
      <c r="BW9" s="254"/>
      <c r="BX9" s="254"/>
      <c r="BY9" s="255"/>
      <c r="CA9" s="250" t="s">
        <v>249</v>
      </c>
      <c r="CB9" s="251"/>
      <c r="CC9" s="251"/>
      <c r="CD9" s="252" t="s">
        <v>260</v>
      </c>
      <c r="CE9" s="252"/>
      <c r="CF9" s="252"/>
      <c r="CG9" s="252"/>
      <c r="CH9" s="252"/>
      <c r="CI9" s="252"/>
      <c r="CJ9" s="251" t="s">
        <v>249</v>
      </c>
      <c r="CK9" s="251"/>
      <c r="CL9" s="251"/>
      <c r="CM9" s="253"/>
      <c r="CN9" s="254"/>
      <c r="CO9" s="254"/>
      <c r="CP9" s="254"/>
      <c r="CQ9" s="254"/>
      <c r="CR9" s="255"/>
      <c r="CT9" s="250" t="s">
        <v>249</v>
      </c>
      <c r="CU9" s="251"/>
      <c r="CV9" s="251"/>
      <c r="CW9" s="252"/>
      <c r="CX9" s="252"/>
      <c r="CY9" s="252"/>
      <c r="CZ9" s="252"/>
      <c r="DA9" s="252"/>
      <c r="DB9" s="252"/>
      <c r="DC9" s="251" t="s">
        <v>249</v>
      </c>
      <c r="DD9" s="251"/>
      <c r="DE9" s="251"/>
      <c r="DF9" s="253"/>
      <c r="DG9" s="254"/>
      <c r="DH9" s="254"/>
      <c r="DI9" s="254"/>
      <c r="DJ9" s="254"/>
      <c r="DK9" s="255"/>
      <c r="DM9" s="250" t="s">
        <v>249</v>
      </c>
      <c r="DN9" s="251"/>
      <c r="DO9" s="251"/>
      <c r="DP9" s="252"/>
      <c r="DQ9" s="252"/>
      <c r="DR9" s="252"/>
      <c r="DS9" s="252"/>
      <c r="DT9" s="252"/>
      <c r="DU9" s="252"/>
      <c r="DV9" s="251" t="s">
        <v>249</v>
      </c>
      <c r="DW9" s="251"/>
      <c r="DX9" s="251"/>
      <c r="DY9" s="253"/>
      <c r="DZ9" s="254"/>
      <c r="EA9" s="254"/>
      <c r="EB9" s="254"/>
      <c r="EC9" s="254"/>
      <c r="ED9" s="255"/>
      <c r="EF9" s="250" t="s">
        <v>249</v>
      </c>
      <c r="EG9" s="251"/>
      <c r="EH9" s="251"/>
      <c r="EI9" s="252"/>
      <c r="EJ9" s="252"/>
      <c r="EK9" s="252"/>
      <c r="EL9" s="252"/>
      <c r="EM9" s="252"/>
      <c r="EN9" s="252"/>
      <c r="EO9" s="251" t="s">
        <v>249</v>
      </c>
      <c r="EP9" s="251"/>
      <c r="EQ9" s="251"/>
      <c r="ER9" s="253"/>
      <c r="ES9" s="254"/>
      <c r="ET9" s="254"/>
      <c r="EU9" s="254"/>
      <c r="EV9" s="254"/>
      <c r="EW9" s="255"/>
    </row>
    <row r="10" spans="1:172" ht="18" customHeight="1" thickTop="1" thickBot="1" x14ac:dyDescent="0.4">
      <c r="A10" s="6">
        <v>10</v>
      </c>
      <c r="B10" s="244" t="s">
        <v>248</v>
      </c>
      <c r="C10" s="245"/>
      <c r="D10" s="246"/>
      <c r="E10" s="232" t="s">
        <v>389</v>
      </c>
      <c r="F10" s="233"/>
      <c r="G10" s="234"/>
      <c r="H10" s="114" t="s">
        <v>562</v>
      </c>
      <c r="I10" s="235"/>
      <c r="J10" s="236"/>
      <c r="K10" s="248" t="s">
        <v>248</v>
      </c>
      <c r="L10" s="248"/>
      <c r="M10" s="248"/>
      <c r="N10" s="232" t="s">
        <v>390</v>
      </c>
      <c r="O10" s="233"/>
      <c r="P10" s="234"/>
      <c r="Q10" s="114" t="s">
        <v>562</v>
      </c>
      <c r="R10" s="238"/>
      <c r="S10" s="239"/>
      <c r="U10" s="240" t="s">
        <v>265</v>
      </c>
      <c r="V10" s="241"/>
      <c r="W10" s="241"/>
      <c r="X10" s="237" t="s">
        <v>398</v>
      </c>
      <c r="Y10" s="237"/>
      <c r="Z10" s="237"/>
      <c r="AA10" s="237" t="s">
        <v>399</v>
      </c>
      <c r="AB10" s="237"/>
      <c r="AC10" s="237"/>
      <c r="AD10" s="241"/>
      <c r="AE10" s="241"/>
      <c r="AF10" s="241"/>
      <c r="AG10" s="242"/>
      <c r="AH10" s="243"/>
      <c r="AI10" s="243"/>
      <c r="AJ10" s="243"/>
      <c r="AK10" s="243"/>
      <c r="AL10" s="261"/>
      <c r="AO10" s="240" t="s">
        <v>265</v>
      </c>
      <c r="AP10" s="241"/>
      <c r="AQ10" s="241"/>
      <c r="AR10" s="237"/>
      <c r="AS10" s="237"/>
      <c r="AT10" s="237"/>
      <c r="AU10" s="237"/>
      <c r="AV10" s="237"/>
      <c r="AW10" s="237"/>
      <c r="AX10" s="241" t="s">
        <v>265</v>
      </c>
      <c r="AY10" s="241"/>
      <c r="AZ10" s="241"/>
      <c r="BA10" s="242" t="s">
        <v>319</v>
      </c>
      <c r="BB10" s="243"/>
      <c r="BC10" s="243"/>
      <c r="BD10" s="243" t="s">
        <v>320</v>
      </c>
      <c r="BE10" s="243"/>
      <c r="BF10" s="261"/>
      <c r="BH10" s="240" t="s">
        <v>265</v>
      </c>
      <c r="BI10" s="241"/>
      <c r="BJ10" s="241"/>
      <c r="BK10" s="237"/>
      <c r="BL10" s="237"/>
      <c r="BM10" s="237"/>
      <c r="BN10" s="237"/>
      <c r="BO10" s="237"/>
      <c r="BP10" s="237"/>
      <c r="BQ10" s="241" t="s">
        <v>265</v>
      </c>
      <c r="BR10" s="241"/>
      <c r="BS10" s="241"/>
      <c r="BT10" s="242"/>
      <c r="BU10" s="243"/>
      <c r="BV10" s="243"/>
      <c r="BW10" s="243"/>
      <c r="BX10" s="243"/>
      <c r="BY10" s="261"/>
      <c r="CA10" s="240" t="s">
        <v>265</v>
      </c>
      <c r="CB10" s="241"/>
      <c r="CC10" s="241"/>
      <c r="CD10" s="237" t="s">
        <v>306</v>
      </c>
      <c r="CE10" s="237"/>
      <c r="CF10" s="237"/>
      <c r="CG10" s="237" t="s">
        <v>309</v>
      </c>
      <c r="CH10" s="237"/>
      <c r="CI10" s="237"/>
      <c r="CJ10" s="241" t="s">
        <v>265</v>
      </c>
      <c r="CK10" s="241"/>
      <c r="CL10" s="241"/>
      <c r="CM10" s="242"/>
      <c r="CN10" s="243"/>
      <c r="CO10" s="243"/>
      <c r="CP10" s="243"/>
      <c r="CQ10" s="243"/>
      <c r="CR10" s="261"/>
      <c r="CT10" s="240" t="s">
        <v>265</v>
      </c>
      <c r="CU10" s="241"/>
      <c r="CV10" s="241"/>
      <c r="CW10" s="237"/>
      <c r="CX10" s="237"/>
      <c r="CY10" s="237"/>
      <c r="CZ10" s="237"/>
      <c r="DA10" s="237"/>
      <c r="DB10" s="237"/>
      <c r="DC10" s="241" t="s">
        <v>265</v>
      </c>
      <c r="DD10" s="241"/>
      <c r="DE10" s="241"/>
      <c r="DF10" s="242"/>
      <c r="DG10" s="243"/>
      <c r="DH10" s="243"/>
      <c r="DI10" s="243"/>
      <c r="DJ10" s="243"/>
      <c r="DK10" s="261"/>
      <c r="DM10" s="240" t="s">
        <v>265</v>
      </c>
      <c r="DN10" s="241"/>
      <c r="DO10" s="241"/>
      <c r="DP10" s="237"/>
      <c r="DQ10" s="237"/>
      <c r="DR10" s="237"/>
      <c r="DS10" s="237"/>
      <c r="DT10" s="237"/>
      <c r="DU10" s="237"/>
      <c r="DV10" s="241" t="s">
        <v>265</v>
      </c>
      <c r="DW10" s="241"/>
      <c r="DX10" s="241"/>
      <c r="DY10" s="242"/>
      <c r="DZ10" s="243"/>
      <c r="EA10" s="243"/>
      <c r="EB10" s="243"/>
      <c r="EC10" s="243"/>
      <c r="ED10" s="261"/>
      <c r="EF10" s="240" t="s">
        <v>265</v>
      </c>
      <c r="EG10" s="241"/>
      <c r="EH10" s="241"/>
      <c r="EI10" s="237"/>
      <c r="EJ10" s="237"/>
      <c r="EK10" s="237"/>
      <c r="EL10" s="237"/>
      <c r="EM10" s="237"/>
      <c r="EN10" s="237"/>
      <c r="EO10" s="241" t="s">
        <v>265</v>
      </c>
      <c r="EP10" s="241"/>
      <c r="EQ10" s="241"/>
      <c r="ER10" s="242"/>
      <c r="ES10" s="243"/>
      <c r="ET10" s="243"/>
      <c r="EU10" s="243"/>
      <c r="EV10" s="243"/>
      <c r="EW10" s="261"/>
    </row>
    <row r="11" spans="1:172" ht="18" customHeight="1" thickTop="1" x14ac:dyDescent="0.35">
      <c r="A11" s="6">
        <v>11</v>
      </c>
      <c r="B11" s="250" t="s">
        <v>249</v>
      </c>
      <c r="C11" s="251"/>
      <c r="D11" s="251"/>
      <c r="E11" s="252" t="s">
        <v>392</v>
      </c>
      <c r="F11" s="252"/>
      <c r="G11" s="252"/>
      <c r="H11" s="252"/>
      <c r="I11" s="252"/>
      <c r="J11" s="252"/>
      <c r="K11" s="251" t="s">
        <v>249</v>
      </c>
      <c r="L11" s="251"/>
      <c r="M11" s="251"/>
      <c r="N11" s="253" t="s">
        <v>395</v>
      </c>
      <c r="O11" s="254"/>
      <c r="P11" s="254"/>
      <c r="Q11" s="254"/>
      <c r="R11" s="254"/>
      <c r="S11" s="255"/>
      <c r="AO11" s="244" t="s">
        <v>248</v>
      </c>
      <c r="AP11" s="245"/>
      <c r="AQ11" s="246"/>
      <c r="AR11" s="247" t="s">
        <v>321</v>
      </c>
      <c r="AS11" s="247"/>
      <c r="AT11" s="247"/>
      <c r="AU11" s="247"/>
      <c r="AV11" s="247"/>
      <c r="AW11" s="247"/>
      <c r="AX11" s="248" t="s">
        <v>248</v>
      </c>
      <c r="AY11" s="248"/>
      <c r="AZ11" s="248"/>
      <c r="BA11" s="232" t="s">
        <v>326</v>
      </c>
      <c r="BB11" s="233"/>
      <c r="BC11" s="233"/>
      <c r="BD11" s="233"/>
      <c r="BE11" s="233"/>
      <c r="BF11" s="249"/>
      <c r="BH11" s="244" t="s">
        <v>248</v>
      </c>
      <c r="BI11" s="245"/>
      <c r="BJ11" s="246"/>
      <c r="BK11" s="247" t="s">
        <v>279</v>
      </c>
      <c r="BL11" s="247"/>
      <c r="BM11" s="247"/>
      <c r="BN11" s="247"/>
      <c r="BO11" s="247"/>
      <c r="BP11" s="247"/>
      <c r="BQ11" s="248" t="s">
        <v>248</v>
      </c>
      <c r="BR11" s="248"/>
      <c r="BS11" s="248"/>
      <c r="BT11" s="232" t="s">
        <v>280</v>
      </c>
      <c r="BU11" s="233"/>
      <c r="BV11" s="233"/>
      <c r="BW11" s="233"/>
      <c r="BX11" s="233"/>
      <c r="BY11" s="249"/>
      <c r="CT11" s="244" t="s">
        <v>248</v>
      </c>
      <c r="CU11" s="245"/>
      <c r="CV11" s="246"/>
      <c r="CW11" s="247" t="s">
        <v>270</v>
      </c>
      <c r="CX11" s="247"/>
      <c r="CY11" s="247"/>
      <c r="CZ11" s="247"/>
      <c r="DA11" s="247"/>
      <c r="DB11" s="247"/>
      <c r="DC11" s="248"/>
      <c r="DD11" s="248"/>
      <c r="DE11" s="248"/>
      <c r="DF11" s="232"/>
      <c r="DG11" s="233"/>
      <c r="DH11" s="233"/>
      <c r="DI11" s="233"/>
      <c r="DJ11" s="233"/>
      <c r="DK11" s="249"/>
      <c r="EF11" s="244" t="s">
        <v>248</v>
      </c>
      <c r="EG11" s="245"/>
      <c r="EH11" s="246"/>
      <c r="EI11" s="247" t="s">
        <v>381</v>
      </c>
      <c r="EJ11" s="247"/>
      <c r="EK11" s="247"/>
      <c r="EL11" s="247"/>
      <c r="EM11" s="247"/>
      <c r="EN11" s="247"/>
      <c r="EO11" s="248" t="s">
        <v>248</v>
      </c>
      <c r="EP11" s="248"/>
      <c r="EQ11" s="248"/>
      <c r="ER11" s="232" t="s">
        <v>382</v>
      </c>
      <c r="ES11" s="233"/>
      <c r="ET11" s="233"/>
      <c r="EU11" s="233"/>
      <c r="EV11" s="233"/>
      <c r="EW11" s="249"/>
    </row>
    <row r="12" spans="1:172" ht="18" customHeight="1" thickBot="1" x14ac:dyDescent="0.4">
      <c r="A12" s="6">
        <v>12</v>
      </c>
      <c r="B12" s="240" t="s">
        <v>265</v>
      </c>
      <c r="C12" s="241"/>
      <c r="D12" s="241"/>
      <c r="E12" s="237" t="s">
        <v>393</v>
      </c>
      <c r="F12" s="237"/>
      <c r="G12" s="237"/>
      <c r="H12" s="237" t="s">
        <v>394</v>
      </c>
      <c r="I12" s="237"/>
      <c r="J12" s="237"/>
      <c r="K12" s="241" t="s">
        <v>265</v>
      </c>
      <c r="L12" s="241"/>
      <c r="M12" s="241"/>
      <c r="N12" s="242" t="s">
        <v>396</v>
      </c>
      <c r="O12" s="243"/>
      <c r="P12" s="243"/>
      <c r="Q12" s="243" t="s">
        <v>397</v>
      </c>
      <c r="R12" s="243"/>
      <c r="S12" s="261"/>
      <c r="AO12" s="250" t="s">
        <v>249</v>
      </c>
      <c r="AP12" s="251"/>
      <c r="AQ12" s="251"/>
      <c r="AR12" s="252" t="s">
        <v>322</v>
      </c>
      <c r="AS12" s="252"/>
      <c r="AT12" s="252"/>
      <c r="AU12" s="252"/>
      <c r="AV12" s="252"/>
      <c r="AW12" s="252"/>
      <c r="AX12" s="251" t="s">
        <v>249</v>
      </c>
      <c r="AY12" s="251"/>
      <c r="AZ12" s="251"/>
      <c r="BA12" s="253" t="s">
        <v>325</v>
      </c>
      <c r="BB12" s="254"/>
      <c r="BC12" s="254"/>
      <c r="BD12" s="254"/>
      <c r="BE12" s="254"/>
      <c r="BF12" s="255"/>
      <c r="BH12" s="250" t="s">
        <v>249</v>
      </c>
      <c r="BI12" s="251"/>
      <c r="BJ12" s="251"/>
      <c r="BK12" s="252" t="s">
        <v>282</v>
      </c>
      <c r="BL12" s="252"/>
      <c r="BM12" s="252"/>
      <c r="BN12" s="252"/>
      <c r="BO12" s="252"/>
      <c r="BP12" s="252"/>
      <c r="BQ12" s="251" t="s">
        <v>249</v>
      </c>
      <c r="BR12" s="251"/>
      <c r="BS12" s="251"/>
      <c r="BT12" s="253" t="s">
        <v>284</v>
      </c>
      <c r="BU12" s="254"/>
      <c r="BV12" s="254"/>
      <c r="BW12" s="254"/>
      <c r="BX12" s="254"/>
      <c r="BY12" s="255"/>
      <c r="CT12" s="250" t="s">
        <v>249</v>
      </c>
      <c r="CU12" s="251"/>
      <c r="CV12" s="251"/>
      <c r="CW12" s="252"/>
      <c r="CX12" s="252"/>
      <c r="CY12" s="252"/>
      <c r="CZ12" s="252"/>
      <c r="DA12" s="252"/>
      <c r="DB12" s="252"/>
      <c r="DC12" s="251"/>
      <c r="DD12" s="251"/>
      <c r="DE12" s="251"/>
      <c r="DF12" s="253"/>
      <c r="DG12" s="254"/>
      <c r="DH12" s="254"/>
      <c r="DI12" s="254"/>
      <c r="DJ12" s="254"/>
      <c r="DK12" s="255"/>
      <c r="EF12" s="250" t="s">
        <v>249</v>
      </c>
      <c r="EG12" s="251"/>
      <c r="EH12" s="251"/>
      <c r="EI12" s="252"/>
      <c r="EJ12" s="252"/>
      <c r="EK12" s="252"/>
      <c r="EL12" s="252"/>
      <c r="EM12" s="252"/>
      <c r="EN12" s="252"/>
      <c r="EO12" s="251" t="s">
        <v>249</v>
      </c>
      <c r="EP12" s="251"/>
      <c r="EQ12" s="251"/>
      <c r="ER12" s="253"/>
      <c r="ES12" s="254"/>
      <c r="ET12" s="254"/>
      <c r="EU12" s="254"/>
      <c r="EV12" s="254"/>
      <c r="EW12" s="255"/>
    </row>
    <row r="13" spans="1:172" ht="18.5" customHeight="1" thickTop="1" thickBot="1" x14ac:dyDescent="0.4">
      <c r="A13" s="6">
        <v>13</v>
      </c>
      <c r="B13" s="244" t="s">
        <v>248</v>
      </c>
      <c r="C13" s="245"/>
      <c r="D13" s="246"/>
      <c r="E13" s="232" t="s">
        <v>391</v>
      </c>
      <c r="F13" s="233"/>
      <c r="G13" s="234"/>
      <c r="H13" s="114" t="s">
        <v>562</v>
      </c>
      <c r="I13" s="235"/>
      <c r="J13" s="236"/>
      <c r="K13" s="248"/>
      <c r="L13" s="248"/>
      <c r="M13" s="248"/>
      <c r="N13" s="232"/>
      <c r="O13" s="233"/>
      <c r="P13" s="233"/>
      <c r="Q13" s="233"/>
      <c r="R13" s="233"/>
      <c r="S13" s="249"/>
      <c r="AO13" s="240" t="s">
        <v>265</v>
      </c>
      <c r="AP13" s="241"/>
      <c r="AQ13" s="241"/>
      <c r="AR13" s="237" t="s">
        <v>323</v>
      </c>
      <c r="AS13" s="237"/>
      <c r="AT13" s="237"/>
      <c r="AU13" s="237" t="s">
        <v>324</v>
      </c>
      <c r="AV13" s="237"/>
      <c r="AW13" s="237"/>
      <c r="AX13" s="241" t="s">
        <v>265</v>
      </c>
      <c r="AY13" s="241"/>
      <c r="AZ13" s="241"/>
      <c r="BA13" s="242" t="s">
        <v>327</v>
      </c>
      <c r="BB13" s="243"/>
      <c r="BC13" s="243"/>
      <c r="BD13" s="243" t="s">
        <v>328</v>
      </c>
      <c r="BE13" s="243"/>
      <c r="BF13" s="261"/>
      <c r="BH13" s="240" t="s">
        <v>265</v>
      </c>
      <c r="BI13" s="241"/>
      <c r="BJ13" s="241"/>
      <c r="BK13" s="237" t="s">
        <v>297</v>
      </c>
      <c r="BL13" s="237"/>
      <c r="BM13" s="237"/>
      <c r="BN13" s="237" t="s">
        <v>301</v>
      </c>
      <c r="BO13" s="237"/>
      <c r="BP13" s="237"/>
      <c r="BQ13" s="241" t="s">
        <v>265</v>
      </c>
      <c r="BR13" s="241"/>
      <c r="BS13" s="241"/>
      <c r="BT13" s="242" t="s">
        <v>298</v>
      </c>
      <c r="BU13" s="243"/>
      <c r="BV13" s="243"/>
      <c r="BW13" s="243" t="s">
        <v>302</v>
      </c>
      <c r="BX13" s="243"/>
      <c r="BY13" s="261"/>
      <c r="CT13" s="240" t="s">
        <v>265</v>
      </c>
      <c r="CU13" s="241"/>
      <c r="CV13" s="241"/>
      <c r="CW13" s="237"/>
      <c r="CX13" s="237"/>
      <c r="CY13" s="237"/>
      <c r="CZ13" s="237"/>
      <c r="DA13" s="237"/>
      <c r="DB13" s="237"/>
      <c r="DC13" s="241"/>
      <c r="DD13" s="241"/>
      <c r="DE13" s="241"/>
      <c r="DF13" s="242"/>
      <c r="DG13" s="243"/>
      <c r="DH13" s="243"/>
      <c r="DI13" s="243"/>
      <c r="DJ13" s="243"/>
      <c r="DK13" s="261"/>
      <c r="EF13" s="240" t="s">
        <v>265</v>
      </c>
      <c r="EG13" s="241"/>
      <c r="EH13" s="241"/>
      <c r="EI13" s="237"/>
      <c r="EJ13" s="237"/>
      <c r="EK13" s="237"/>
      <c r="EL13" s="237"/>
      <c r="EM13" s="237"/>
      <c r="EN13" s="237"/>
      <c r="EO13" s="241" t="s">
        <v>265</v>
      </c>
      <c r="EP13" s="241"/>
      <c r="EQ13" s="241"/>
      <c r="ER13" s="242"/>
      <c r="ES13" s="243"/>
      <c r="ET13" s="243"/>
      <c r="EU13" s="243"/>
      <c r="EV13" s="243"/>
      <c r="EW13" s="261"/>
    </row>
    <row r="14" spans="1:172" ht="18" customHeight="1" thickTop="1" x14ac:dyDescent="0.35">
      <c r="A14" s="6">
        <v>14</v>
      </c>
      <c r="B14" s="250" t="s">
        <v>249</v>
      </c>
      <c r="C14" s="251"/>
      <c r="D14" s="251"/>
      <c r="E14" s="252" t="s">
        <v>395</v>
      </c>
      <c r="F14" s="252"/>
      <c r="G14" s="252"/>
      <c r="H14" s="252"/>
      <c r="I14" s="252"/>
      <c r="J14" s="252"/>
      <c r="K14" s="251"/>
      <c r="L14" s="251"/>
      <c r="M14" s="251"/>
      <c r="N14" s="253"/>
      <c r="O14" s="254"/>
      <c r="P14" s="254"/>
      <c r="Q14" s="254"/>
      <c r="R14" s="254"/>
      <c r="S14" s="255"/>
      <c r="AO14" s="244" t="s">
        <v>248</v>
      </c>
      <c r="AP14" s="245"/>
      <c r="AQ14" s="246"/>
      <c r="AR14" s="247" t="s">
        <v>341</v>
      </c>
      <c r="AS14" s="247"/>
      <c r="AT14" s="247"/>
      <c r="AU14" s="247"/>
      <c r="AV14" s="247"/>
      <c r="AW14" s="247"/>
      <c r="AX14" s="248" t="s">
        <v>248</v>
      </c>
      <c r="AY14" s="248"/>
      <c r="AZ14" s="248"/>
      <c r="BA14" s="232" t="s">
        <v>342</v>
      </c>
      <c r="BB14" s="233"/>
      <c r="BC14" s="233"/>
      <c r="BD14" s="233"/>
      <c r="BE14" s="233"/>
      <c r="BF14" s="249"/>
      <c r="BH14" s="244" t="s">
        <v>248</v>
      </c>
      <c r="BI14" s="245"/>
      <c r="BJ14" s="246"/>
      <c r="BK14" s="247" t="s">
        <v>281</v>
      </c>
      <c r="BL14" s="247"/>
      <c r="BM14" s="247"/>
      <c r="BN14" s="247"/>
      <c r="BO14" s="247"/>
      <c r="BP14" s="247"/>
      <c r="BQ14" s="248" t="s">
        <v>248</v>
      </c>
      <c r="BR14" s="248"/>
      <c r="BS14" s="248"/>
      <c r="BT14" s="232" t="s">
        <v>375</v>
      </c>
      <c r="BU14" s="233"/>
      <c r="BV14" s="233"/>
      <c r="BW14" s="233"/>
      <c r="BX14" s="233"/>
      <c r="BY14" s="249"/>
      <c r="EF14" s="244" t="s">
        <v>248</v>
      </c>
      <c r="EG14" s="245"/>
      <c r="EH14" s="246"/>
      <c r="EI14" s="247" t="s">
        <v>383</v>
      </c>
      <c r="EJ14" s="247"/>
      <c r="EK14" s="247"/>
      <c r="EL14" s="247"/>
      <c r="EM14" s="247"/>
      <c r="EN14" s="247"/>
      <c r="EO14" s="248" t="s">
        <v>248</v>
      </c>
      <c r="EP14" s="248"/>
      <c r="EQ14" s="248"/>
      <c r="ER14" s="232" t="s">
        <v>384</v>
      </c>
      <c r="ES14" s="233"/>
      <c r="ET14" s="233"/>
      <c r="EU14" s="233"/>
      <c r="EV14" s="233"/>
      <c r="EW14" s="249"/>
    </row>
    <row r="15" spans="1:172" ht="18" customHeight="1" thickBot="1" x14ac:dyDescent="0.4">
      <c r="A15" s="6">
        <v>15</v>
      </c>
      <c r="B15" s="240" t="s">
        <v>265</v>
      </c>
      <c r="C15" s="241"/>
      <c r="D15" s="241"/>
      <c r="E15" s="237" t="s">
        <v>398</v>
      </c>
      <c r="F15" s="237"/>
      <c r="G15" s="237"/>
      <c r="H15" s="237" t="s">
        <v>399</v>
      </c>
      <c r="I15" s="237"/>
      <c r="J15" s="237"/>
      <c r="K15" s="241"/>
      <c r="L15" s="241"/>
      <c r="M15" s="241"/>
      <c r="N15" s="242"/>
      <c r="O15" s="243"/>
      <c r="P15" s="243"/>
      <c r="Q15" s="243"/>
      <c r="R15" s="243"/>
      <c r="S15" s="261"/>
      <c r="AO15" s="250" t="s">
        <v>249</v>
      </c>
      <c r="AP15" s="251"/>
      <c r="AQ15" s="251"/>
      <c r="AR15" s="252"/>
      <c r="AS15" s="252"/>
      <c r="AT15" s="252"/>
      <c r="AU15" s="252"/>
      <c r="AV15" s="252"/>
      <c r="AW15" s="252"/>
      <c r="AX15" s="251" t="s">
        <v>249</v>
      </c>
      <c r="AY15" s="251"/>
      <c r="AZ15" s="251"/>
      <c r="BA15" s="253"/>
      <c r="BB15" s="254"/>
      <c r="BC15" s="254"/>
      <c r="BD15" s="254"/>
      <c r="BE15" s="254"/>
      <c r="BF15" s="255"/>
      <c r="BH15" s="250" t="s">
        <v>249</v>
      </c>
      <c r="BI15" s="251"/>
      <c r="BJ15" s="251"/>
      <c r="BK15" s="252" t="s">
        <v>285</v>
      </c>
      <c r="BL15" s="252"/>
      <c r="BM15" s="252"/>
      <c r="BN15" s="252"/>
      <c r="BO15" s="252"/>
      <c r="BP15" s="252"/>
      <c r="BQ15" s="251" t="s">
        <v>249</v>
      </c>
      <c r="BR15" s="251"/>
      <c r="BS15" s="251"/>
      <c r="BT15" s="253"/>
      <c r="BU15" s="254"/>
      <c r="BV15" s="254"/>
      <c r="BW15" s="254"/>
      <c r="BX15" s="254"/>
      <c r="BY15" s="255"/>
      <c r="EF15" s="250" t="s">
        <v>249</v>
      </c>
      <c r="EG15" s="251"/>
      <c r="EH15" s="251"/>
      <c r="EI15" s="252"/>
      <c r="EJ15" s="252"/>
      <c r="EK15" s="252"/>
      <c r="EL15" s="252"/>
      <c r="EM15" s="252"/>
      <c r="EN15" s="252"/>
      <c r="EO15" s="251" t="s">
        <v>249</v>
      </c>
      <c r="EP15" s="251"/>
      <c r="EQ15" s="251"/>
      <c r="ER15" s="253"/>
      <c r="ES15" s="254"/>
      <c r="ET15" s="254"/>
      <c r="EU15" s="254"/>
      <c r="EV15" s="254"/>
      <c r="EW15" s="255"/>
    </row>
    <row r="16" spans="1:172" ht="18.5" customHeight="1" thickTop="1" thickBot="1" x14ac:dyDescent="0.4">
      <c r="A16" s="6">
        <v>16</v>
      </c>
      <c r="B16" s="256" t="s">
        <v>244</v>
      </c>
      <c r="C16" s="257"/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8"/>
      <c r="AO16" s="240" t="s">
        <v>265</v>
      </c>
      <c r="AP16" s="241"/>
      <c r="AQ16" s="241"/>
      <c r="AR16" s="237"/>
      <c r="AS16" s="237"/>
      <c r="AT16" s="237"/>
      <c r="AU16" s="237"/>
      <c r="AV16" s="237"/>
      <c r="AW16" s="237"/>
      <c r="AX16" s="241" t="s">
        <v>265</v>
      </c>
      <c r="AY16" s="241"/>
      <c r="AZ16" s="241"/>
      <c r="BA16" s="242"/>
      <c r="BB16" s="243"/>
      <c r="BC16" s="243"/>
      <c r="BD16" s="243"/>
      <c r="BE16" s="243"/>
      <c r="BF16" s="261"/>
      <c r="BH16" s="240" t="s">
        <v>265</v>
      </c>
      <c r="BI16" s="241"/>
      <c r="BJ16" s="241"/>
      <c r="BK16" s="237" t="s">
        <v>299</v>
      </c>
      <c r="BL16" s="237"/>
      <c r="BM16" s="237"/>
      <c r="BN16" s="237" t="s">
        <v>303</v>
      </c>
      <c r="BO16" s="237"/>
      <c r="BP16" s="237"/>
      <c r="BQ16" s="241" t="s">
        <v>265</v>
      </c>
      <c r="BR16" s="241"/>
      <c r="BS16" s="241"/>
      <c r="BT16" s="242"/>
      <c r="BU16" s="243"/>
      <c r="BV16" s="243"/>
      <c r="BW16" s="243"/>
      <c r="BX16" s="243"/>
      <c r="BY16" s="261"/>
      <c r="EF16" s="240" t="s">
        <v>265</v>
      </c>
      <c r="EG16" s="241"/>
      <c r="EH16" s="241"/>
      <c r="EI16" s="237"/>
      <c r="EJ16" s="237"/>
      <c r="EK16" s="237"/>
      <c r="EL16" s="237"/>
      <c r="EM16" s="237"/>
      <c r="EN16" s="237"/>
      <c r="EO16" s="241" t="s">
        <v>265</v>
      </c>
      <c r="EP16" s="241"/>
      <c r="EQ16" s="241"/>
      <c r="ER16" s="242"/>
      <c r="ES16" s="243"/>
      <c r="ET16" s="243"/>
      <c r="EU16" s="243"/>
      <c r="EV16" s="243"/>
      <c r="EW16" s="261"/>
    </row>
    <row r="17" spans="1:153" ht="18" customHeight="1" thickTop="1" thickBot="1" x14ac:dyDescent="0.4">
      <c r="A17" s="6">
        <v>17</v>
      </c>
      <c r="B17" s="260" t="s">
        <v>255</v>
      </c>
      <c r="C17" s="260"/>
      <c r="D17" s="260"/>
      <c r="E17" s="259" t="s">
        <v>253</v>
      </c>
      <c r="F17" s="259"/>
      <c r="G17" s="259"/>
      <c r="H17" s="260" t="s">
        <v>232</v>
      </c>
      <c r="I17" s="260"/>
      <c r="J17" s="259" t="s">
        <v>252</v>
      </c>
      <c r="K17" s="259"/>
      <c r="L17" s="260" t="s">
        <v>274</v>
      </c>
      <c r="M17" s="260"/>
      <c r="N17" s="259" t="s">
        <v>271</v>
      </c>
      <c r="O17" s="259"/>
      <c r="P17" s="260" t="s">
        <v>275</v>
      </c>
      <c r="Q17" s="260"/>
      <c r="R17" s="265"/>
      <c r="S17" s="265"/>
      <c r="AO17" s="244" t="s">
        <v>248</v>
      </c>
      <c r="AP17" s="245"/>
      <c r="AQ17" s="246"/>
      <c r="AR17" s="247" t="s">
        <v>287</v>
      </c>
      <c r="AS17" s="247"/>
      <c r="AT17" s="247"/>
      <c r="AU17" s="247"/>
      <c r="AV17" s="247"/>
      <c r="AW17" s="247"/>
      <c r="AX17" s="248" t="s">
        <v>248</v>
      </c>
      <c r="AY17" s="248"/>
      <c r="AZ17" s="248"/>
      <c r="BA17" s="232" t="s">
        <v>343</v>
      </c>
      <c r="BB17" s="233"/>
      <c r="BC17" s="233"/>
      <c r="BD17" s="233"/>
      <c r="BE17" s="233"/>
      <c r="BF17" s="249"/>
      <c r="EF17" s="244" t="s">
        <v>248</v>
      </c>
      <c r="EG17" s="245"/>
      <c r="EH17" s="246"/>
      <c r="EI17" s="247" t="s">
        <v>385</v>
      </c>
      <c r="EJ17" s="247"/>
      <c r="EK17" s="247"/>
      <c r="EL17" s="247"/>
      <c r="EM17" s="247"/>
      <c r="EN17" s="247"/>
      <c r="EO17" s="248"/>
      <c r="EP17" s="248"/>
      <c r="EQ17" s="248"/>
      <c r="ER17" s="232"/>
      <c r="ES17" s="233"/>
      <c r="ET17" s="233"/>
      <c r="EU17" s="233"/>
      <c r="EV17" s="233"/>
      <c r="EW17" s="249"/>
    </row>
    <row r="18" spans="1:153" ht="18" customHeight="1" thickTop="1" x14ac:dyDescent="0.35">
      <c r="A18" s="6">
        <v>18</v>
      </c>
      <c r="B18" s="244" t="s">
        <v>248</v>
      </c>
      <c r="C18" s="245"/>
      <c r="D18" s="246"/>
      <c r="E18" s="232" t="s">
        <v>316</v>
      </c>
      <c r="F18" s="233"/>
      <c r="G18" s="234"/>
      <c r="H18" s="114" t="s">
        <v>562</v>
      </c>
      <c r="I18" s="235"/>
      <c r="J18" s="236"/>
      <c r="K18" s="248" t="s">
        <v>248</v>
      </c>
      <c r="L18" s="248"/>
      <c r="M18" s="248"/>
      <c r="N18" s="232" t="s">
        <v>339</v>
      </c>
      <c r="O18" s="233"/>
      <c r="P18" s="234"/>
      <c r="Q18" s="114" t="s">
        <v>562</v>
      </c>
      <c r="R18" s="238"/>
      <c r="S18" s="239"/>
      <c r="AO18" s="250" t="s">
        <v>249</v>
      </c>
      <c r="AP18" s="251"/>
      <c r="AQ18" s="251"/>
      <c r="AR18" s="252" t="s">
        <v>288</v>
      </c>
      <c r="AS18" s="252"/>
      <c r="AT18" s="252"/>
      <c r="AU18" s="252"/>
      <c r="AV18" s="252"/>
      <c r="AW18" s="252"/>
      <c r="AX18" s="251" t="s">
        <v>249</v>
      </c>
      <c r="AY18" s="251"/>
      <c r="AZ18" s="251"/>
      <c r="BA18" s="253" t="s">
        <v>313</v>
      </c>
      <c r="BB18" s="254"/>
      <c r="BC18" s="254"/>
      <c r="BD18" s="254"/>
      <c r="BE18" s="254"/>
      <c r="BF18" s="255"/>
      <c r="EF18" s="250" t="s">
        <v>249</v>
      </c>
      <c r="EG18" s="251"/>
      <c r="EH18" s="251"/>
      <c r="EI18" s="252"/>
      <c r="EJ18" s="252"/>
      <c r="EK18" s="252"/>
      <c r="EL18" s="252"/>
      <c r="EM18" s="252"/>
      <c r="EN18" s="252"/>
      <c r="EO18" s="251"/>
      <c r="EP18" s="251"/>
      <c r="EQ18" s="251"/>
      <c r="ER18" s="253"/>
      <c r="ES18" s="254"/>
      <c r="ET18" s="254"/>
      <c r="EU18" s="254"/>
      <c r="EV18" s="254"/>
      <c r="EW18" s="255"/>
    </row>
    <row r="19" spans="1:153" ht="18" customHeight="1" thickBot="1" x14ac:dyDescent="0.4">
      <c r="A19" s="6">
        <v>19</v>
      </c>
      <c r="B19" s="250" t="s">
        <v>249</v>
      </c>
      <c r="C19" s="251"/>
      <c r="D19" s="251"/>
      <c r="E19" s="252" t="s">
        <v>288</v>
      </c>
      <c r="F19" s="252"/>
      <c r="G19" s="252"/>
      <c r="H19" s="252"/>
      <c r="I19" s="252"/>
      <c r="J19" s="252"/>
      <c r="K19" s="251" t="s">
        <v>249</v>
      </c>
      <c r="L19" s="251"/>
      <c r="M19" s="251"/>
      <c r="N19" s="253" t="s">
        <v>402</v>
      </c>
      <c r="O19" s="254"/>
      <c r="P19" s="254"/>
      <c r="Q19" s="254"/>
      <c r="R19" s="254"/>
      <c r="S19" s="255"/>
      <c r="AO19" s="240" t="s">
        <v>265</v>
      </c>
      <c r="AP19" s="241"/>
      <c r="AQ19" s="241"/>
      <c r="AR19" s="237" t="s">
        <v>293</v>
      </c>
      <c r="AS19" s="237"/>
      <c r="AT19" s="237"/>
      <c r="AU19" s="237" t="s">
        <v>329</v>
      </c>
      <c r="AV19" s="237"/>
      <c r="AW19" s="237"/>
      <c r="AX19" s="241" t="s">
        <v>265</v>
      </c>
      <c r="AY19" s="241"/>
      <c r="AZ19" s="241"/>
      <c r="BA19" s="242" t="s">
        <v>314</v>
      </c>
      <c r="BB19" s="243"/>
      <c r="BC19" s="243"/>
      <c r="BD19" s="243" t="s">
        <v>315</v>
      </c>
      <c r="BE19" s="243"/>
      <c r="BF19" s="261"/>
      <c r="EF19" s="240" t="s">
        <v>265</v>
      </c>
      <c r="EG19" s="241"/>
      <c r="EH19" s="241"/>
      <c r="EI19" s="237"/>
      <c r="EJ19" s="237"/>
      <c r="EK19" s="237"/>
      <c r="EL19" s="237"/>
      <c r="EM19" s="237"/>
      <c r="EN19" s="237"/>
      <c r="EO19" s="241"/>
      <c r="EP19" s="241"/>
      <c r="EQ19" s="241"/>
      <c r="ER19" s="242"/>
      <c r="ES19" s="243"/>
      <c r="ET19" s="243"/>
      <c r="EU19" s="243"/>
      <c r="EV19" s="243"/>
      <c r="EW19" s="261"/>
    </row>
    <row r="20" spans="1:153" ht="18" customHeight="1" thickTop="1" thickBot="1" x14ac:dyDescent="0.4">
      <c r="A20" s="6">
        <v>20</v>
      </c>
      <c r="B20" s="240" t="s">
        <v>265</v>
      </c>
      <c r="C20" s="241"/>
      <c r="D20" s="241"/>
      <c r="E20" s="237" t="s">
        <v>400</v>
      </c>
      <c r="F20" s="237"/>
      <c r="G20" s="237"/>
      <c r="H20" s="237" t="s">
        <v>401</v>
      </c>
      <c r="I20" s="237"/>
      <c r="J20" s="237"/>
      <c r="K20" s="241" t="s">
        <v>265</v>
      </c>
      <c r="L20" s="241"/>
      <c r="M20" s="241"/>
      <c r="N20" s="242" t="s">
        <v>403</v>
      </c>
      <c r="O20" s="243"/>
      <c r="P20" s="243"/>
      <c r="Q20" s="243" t="s">
        <v>404</v>
      </c>
      <c r="R20" s="243"/>
      <c r="S20" s="261"/>
      <c r="AO20" s="244" t="s">
        <v>248</v>
      </c>
      <c r="AP20" s="245"/>
      <c r="AQ20" s="246"/>
      <c r="AR20" s="247" t="s">
        <v>312</v>
      </c>
      <c r="AS20" s="247"/>
      <c r="AT20" s="247"/>
      <c r="AU20" s="247"/>
      <c r="AV20" s="247"/>
      <c r="AW20" s="247"/>
      <c r="AX20" s="248" t="s">
        <v>248</v>
      </c>
      <c r="AY20" s="248"/>
      <c r="AZ20" s="248"/>
      <c r="BA20" s="232" t="s">
        <v>344</v>
      </c>
      <c r="BB20" s="233"/>
      <c r="BC20" s="233"/>
      <c r="BD20" s="233"/>
      <c r="BE20" s="233"/>
      <c r="BF20" s="249"/>
    </row>
    <row r="21" spans="1:153" ht="18" customHeight="1" thickTop="1" x14ac:dyDescent="0.35">
      <c r="A21" s="6">
        <v>21</v>
      </c>
      <c r="B21" s="244" t="s">
        <v>248</v>
      </c>
      <c r="C21" s="245"/>
      <c r="D21" s="246"/>
      <c r="E21" s="232" t="s">
        <v>340</v>
      </c>
      <c r="F21" s="233"/>
      <c r="G21" s="234"/>
      <c r="H21" s="114" t="s">
        <v>562</v>
      </c>
      <c r="I21" s="235"/>
      <c r="J21" s="236"/>
      <c r="K21" s="248" t="s">
        <v>248</v>
      </c>
      <c r="L21" s="248"/>
      <c r="M21" s="248"/>
      <c r="N21" s="232" t="s">
        <v>317</v>
      </c>
      <c r="O21" s="233"/>
      <c r="P21" s="234"/>
      <c r="Q21" s="114" t="s">
        <v>562</v>
      </c>
      <c r="R21" s="238"/>
      <c r="S21" s="239"/>
      <c r="AO21" s="250" t="s">
        <v>249</v>
      </c>
      <c r="AP21" s="251"/>
      <c r="AQ21" s="251"/>
      <c r="AR21" s="252" t="s">
        <v>313</v>
      </c>
      <c r="AS21" s="252"/>
      <c r="AT21" s="252"/>
      <c r="AU21" s="252"/>
      <c r="AV21" s="252"/>
      <c r="AW21" s="252"/>
      <c r="AX21" s="251" t="s">
        <v>249</v>
      </c>
      <c r="AY21" s="251"/>
      <c r="AZ21" s="251"/>
      <c r="BA21" s="253"/>
      <c r="BB21" s="254"/>
      <c r="BC21" s="254"/>
      <c r="BD21" s="254"/>
      <c r="BE21" s="254"/>
      <c r="BF21" s="255"/>
    </row>
    <row r="22" spans="1:153" ht="18" customHeight="1" thickBot="1" x14ac:dyDescent="0.4">
      <c r="A22" s="6">
        <v>22</v>
      </c>
      <c r="B22" s="250" t="s">
        <v>249</v>
      </c>
      <c r="C22" s="251"/>
      <c r="D22" s="251"/>
      <c r="E22" s="252" t="s">
        <v>272</v>
      </c>
      <c r="F22" s="252"/>
      <c r="G22" s="252"/>
      <c r="H22" s="252"/>
      <c r="I22" s="252"/>
      <c r="J22" s="252"/>
      <c r="K22" s="251" t="s">
        <v>249</v>
      </c>
      <c r="L22" s="251"/>
      <c r="M22" s="251"/>
      <c r="N22" s="253" t="s">
        <v>318</v>
      </c>
      <c r="O22" s="254"/>
      <c r="P22" s="254"/>
      <c r="Q22" s="254"/>
      <c r="R22" s="254"/>
      <c r="S22" s="255"/>
      <c r="X22" s="113"/>
      <c r="AO22" s="240" t="s">
        <v>265</v>
      </c>
      <c r="AP22" s="241"/>
      <c r="AQ22" s="241"/>
      <c r="AR22" s="237" t="s">
        <v>314</v>
      </c>
      <c r="AS22" s="237"/>
      <c r="AT22" s="237"/>
      <c r="AU22" s="237" t="s">
        <v>315</v>
      </c>
      <c r="AV22" s="237"/>
      <c r="AW22" s="237"/>
      <c r="AX22" s="241" t="s">
        <v>265</v>
      </c>
      <c r="AY22" s="241"/>
      <c r="AZ22" s="241"/>
      <c r="BA22" s="242"/>
      <c r="BB22" s="243"/>
      <c r="BC22" s="243"/>
      <c r="BD22" s="243"/>
      <c r="BE22" s="243"/>
      <c r="BF22" s="261"/>
    </row>
    <row r="23" spans="1:153" ht="18" customHeight="1" thickTop="1" thickBot="1" x14ac:dyDescent="0.4">
      <c r="A23" s="6">
        <v>23</v>
      </c>
      <c r="B23" s="240" t="s">
        <v>265</v>
      </c>
      <c r="C23" s="241"/>
      <c r="D23" s="241"/>
      <c r="E23" s="237" t="s">
        <v>294</v>
      </c>
      <c r="F23" s="237"/>
      <c r="G23" s="237"/>
      <c r="H23" s="237" t="s">
        <v>295</v>
      </c>
      <c r="I23" s="237"/>
      <c r="J23" s="237"/>
      <c r="K23" s="241" t="s">
        <v>265</v>
      </c>
      <c r="L23" s="241"/>
      <c r="M23" s="241"/>
      <c r="N23" s="242" t="s">
        <v>319</v>
      </c>
      <c r="O23" s="243"/>
      <c r="P23" s="243"/>
      <c r="Q23" s="243" t="s">
        <v>320</v>
      </c>
      <c r="R23" s="243"/>
      <c r="S23" s="261"/>
      <c r="AO23" s="244" t="s">
        <v>248</v>
      </c>
      <c r="AP23" s="245"/>
      <c r="AQ23" s="246"/>
      <c r="AR23" s="247" t="s">
        <v>345</v>
      </c>
      <c r="AS23" s="247"/>
      <c r="AT23" s="247"/>
      <c r="AU23" s="247"/>
      <c r="AV23" s="247"/>
      <c r="AW23" s="247"/>
      <c r="AX23" s="248" t="s">
        <v>248</v>
      </c>
      <c r="AY23" s="248"/>
      <c r="AZ23" s="248"/>
      <c r="BA23" s="232" t="s">
        <v>346</v>
      </c>
      <c r="BB23" s="233"/>
      <c r="BC23" s="233"/>
      <c r="BD23" s="233"/>
      <c r="BE23" s="233"/>
      <c r="BF23" s="249"/>
    </row>
    <row r="24" spans="1:153" ht="18" customHeight="1" thickTop="1" x14ac:dyDescent="0.35">
      <c r="A24" s="6">
        <v>24</v>
      </c>
      <c r="B24" s="244" t="s">
        <v>248</v>
      </c>
      <c r="C24" s="245"/>
      <c r="D24" s="246"/>
      <c r="E24" s="232" t="s">
        <v>321</v>
      </c>
      <c r="F24" s="233"/>
      <c r="G24" s="234"/>
      <c r="H24" s="114" t="s">
        <v>562</v>
      </c>
      <c r="I24" s="235"/>
      <c r="J24" s="236"/>
      <c r="K24" s="248" t="s">
        <v>248</v>
      </c>
      <c r="L24" s="248"/>
      <c r="M24" s="248"/>
      <c r="N24" s="232" t="s">
        <v>326</v>
      </c>
      <c r="O24" s="233"/>
      <c r="P24" s="234"/>
      <c r="Q24" s="114" t="s">
        <v>562</v>
      </c>
      <c r="R24" s="238"/>
      <c r="S24" s="239"/>
      <c r="AO24" s="250" t="s">
        <v>249</v>
      </c>
      <c r="AP24" s="251"/>
      <c r="AQ24" s="251"/>
      <c r="AR24" s="252"/>
      <c r="AS24" s="252"/>
      <c r="AT24" s="252"/>
      <c r="AU24" s="252"/>
      <c r="AV24" s="252"/>
      <c r="AW24" s="252"/>
      <c r="AX24" s="251" t="s">
        <v>249</v>
      </c>
      <c r="AY24" s="251"/>
      <c r="AZ24" s="251"/>
      <c r="BA24" s="253"/>
      <c r="BB24" s="254"/>
      <c r="BC24" s="254"/>
      <c r="BD24" s="254"/>
      <c r="BE24" s="254"/>
      <c r="BF24" s="255"/>
    </row>
    <row r="25" spans="1:153" ht="18" customHeight="1" thickBot="1" x14ac:dyDescent="0.4">
      <c r="A25" s="6">
        <v>25</v>
      </c>
      <c r="B25" s="250" t="s">
        <v>249</v>
      </c>
      <c r="C25" s="251"/>
      <c r="D25" s="251"/>
      <c r="E25" s="252" t="s">
        <v>322</v>
      </c>
      <c r="F25" s="252"/>
      <c r="G25" s="252"/>
      <c r="H25" s="252"/>
      <c r="I25" s="252"/>
      <c r="J25" s="252"/>
      <c r="K25" s="251" t="s">
        <v>249</v>
      </c>
      <c r="L25" s="251"/>
      <c r="M25" s="251"/>
      <c r="N25" s="253" t="s">
        <v>325</v>
      </c>
      <c r="O25" s="254"/>
      <c r="P25" s="254"/>
      <c r="Q25" s="254"/>
      <c r="R25" s="254"/>
      <c r="S25" s="255"/>
      <c r="AO25" s="240" t="s">
        <v>265</v>
      </c>
      <c r="AP25" s="241"/>
      <c r="AQ25" s="241"/>
      <c r="AR25" s="237"/>
      <c r="AS25" s="237"/>
      <c r="AT25" s="237"/>
      <c r="AU25" s="237"/>
      <c r="AV25" s="237"/>
      <c r="AW25" s="237"/>
      <c r="AX25" s="241" t="s">
        <v>265</v>
      </c>
      <c r="AY25" s="241"/>
      <c r="AZ25" s="241"/>
      <c r="BA25" s="242"/>
      <c r="BB25" s="243"/>
      <c r="BC25" s="243"/>
      <c r="BD25" s="243"/>
      <c r="BE25" s="243"/>
      <c r="BF25" s="261"/>
      <c r="CT25" s="112"/>
      <c r="CU25" s="112"/>
      <c r="CV25" s="112"/>
      <c r="CW25" s="112"/>
      <c r="CX25" s="112"/>
      <c r="CY25" s="112"/>
      <c r="CZ25" s="112"/>
      <c r="DA25" s="112"/>
      <c r="DB25" s="112"/>
    </row>
    <row r="26" spans="1:153" ht="18" customHeight="1" thickTop="1" thickBot="1" x14ac:dyDescent="0.4">
      <c r="A26" s="6">
        <v>26</v>
      </c>
      <c r="B26" s="240" t="s">
        <v>265</v>
      </c>
      <c r="C26" s="241"/>
      <c r="D26" s="241"/>
      <c r="E26" s="237" t="s">
        <v>323</v>
      </c>
      <c r="F26" s="237"/>
      <c r="G26" s="237"/>
      <c r="H26" s="237" t="s">
        <v>324</v>
      </c>
      <c r="I26" s="237"/>
      <c r="J26" s="237"/>
      <c r="K26" s="241" t="s">
        <v>265</v>
      </c>
      <c r="L26" s="241"/>
      <c r="M26" s="241"/>
      <c r="N26" s="242" t="s">
        <v>327</v>
      </c>
      <c r="O26" s="243"/>
      <c r="P26" s="243"/>
      <c r="Q26" s="243" t="s">
        <v>328</v>
      </c>
      <c r="R26" s="243"/>
      <c r="S26" s="261"/>
      <c r="AO26" s="244" t="s">
        <v>248</v>
      </c>
      <c r="AP26" s="245"/>
      <c r="AQ26" s="246"/>
      <c r="AR26" s="247" t="s">
        <v>347</v>
      </c>
      <c r="AS26" s="247"/>
      <c r="AT26" s="247"/>
      <c r="AU26" s="247"/>
      <c r="AV26" s="247"/>
      <c r="AW26" s="247"/>
      <c r="AX26" s="248" t="s">
        <v>248</v>
      </c>
      <c r="AY26" s="248"/>
      <c r="AZ26" s="248"/>
      <c r="BA26" s="232" t="s">
        <v>348</v>
      </c>
      <c r="BB26" s="233"/>
      <c r="BC26" s="233"/>
      <c r="BD26" s="233"/>
      <c r="BE26" s="233"/>
      <c r="BF26" s="249"/>
    </row>
    <row r="27" spans="1:153" ht="18" customHeight="1" thickTop="1" x14ac:dyDescent="0.35">
      <c r="A27" s="6">
        <v>27</v>
      </c>
      <c r="B27" s="244" t="s">
        <v>248</v>
      </c>
      <c r="C27" s="245"/>
      <c r="D27" s="246"/>
      <c r="E27" s="232" t="s">
        <v>341</v>
      </c>
      <c r="F27" s="233"/>
      <c r="G27" s="234"/>
      <c r="H27" s="114" t="s">
        <v>562</v>
      </c>
      <c r="I27" s="235"/>
      <c r="J27" s="236"/>
      <c r="K27" s="248" t="s">
        <v>248</v>
      </c>
      <c r="L27" s="248"/>
      <c r="M27" s="248"/>
      <c r="N27" s="232" t="s">
        <v>342</v>
      </c>
      <c r="O27" s="233"/>
      <c r="P27" s="234"/>
      <c r="Q27" s="114" t="s">
        <v>562</v>
      </c>
      <c r="R27" s="238"/>
      <c r="S27" s="239"/>
      <c r="AO27" s="250" t="s">
        <v>249</v>
      </c>
      <c r="AP27" s="251"/>
      <c r="AQ27" s="251"/>
      <c r="AR27" s="252"/>
      <c r="AS27" s="252"/>
      <c r="AT27" s="252"/>
      <c r="AU27" s="252"/>
      <c r="AV27" s="252"/>
      <c r="AW27" s="252"/>
      <c r="AX27" s="251" t="s">
        <v>249</v>
      </c>
      <c r="AY27" s="251"/>
      <c r="AZ27" s="251"/>
      <c r="BA27" s="253"/>
      <c r="BB27" s="254"/>
      <c r="BC27" s="254"/>
      <c r="BD27" s="254"/>
      <c r="BE27" s="254"/>
      <c r="BF27" s="255"/>
    </row>
    <row r="28" spans="1:153" ht="18" customHeight="1" thickBot="1" x14ac:dyDescent="0.4">
      <c r="A28" s="6">
        <v>28</v>
      </c>
      <c r="B28" s="250" t="s">
        <v>249</v>
      </c>
      <c r="C28" s="251"/>
      <c r="D28" s="251"/>
      <c r="E28" s="252" t="s">
        <v>405</v>
      </c>
      <c r="F28" s="252"/>
      <c r="G28" s="252"/>
      <c r="H28" s="252"/>
      <c r="I28" s="252"/>
      <c r="J28" s="252"/>
      <c r="K28" s="251" t="s">
        <v>249</v>
      </c>
      <c r="L28" s="251"/>
      <c r="M28" s="251"/>
      <c r="N28" s="253" t="s">
        <v>408</v>
      </c>
      <c r="O28" s="254"/>
      <c r="P28" s="254"/>
      <c r="Q28" s="254"/>
      <c r="R28" s="254"/>
      <c r="S28" s="255"/>
      <c r="AO28" s="240" t="s">
        <v>265</v>
      </c>
      <c r="AP28" s="241"/>
      <c r="AQ28" s="241"/>
      <c r="AR28" s="237"/>
      <c r="AS28" s="237"/>
      <c r="AT28" s="237"/>
      <c r="AU28" s="237"/>
      <c r="AV28" s="237"/>
      <c r="AW28" s="237"/>
      <c r="AX28" s="241" t="s">
        <v>265</v>
      </c>
      <c r="AY28" s="241"/>
      <c r="AZ28" s="241"/>
      <c r="BA28" s="242"/>
      <c r="BB28" s="243"/>
      <c r="BC28" s="243"/>
      <c r="BD28" s="243"/>
      <c r="BE28" s="243"/>
      <c r="BF28" s="261"/>
    </row>
    <row r="29" spans="1:153" ht="18" customHeight="1" thickTop="1" thickBot="1" x14ac:dyDescent="0.4">
      <c r="A29" s="6">
        <v>29</v>
      </c>
      <c r="B29" s="240" t="s">
        <v>265</v>
      </c>
      <c r="C29" s="241"/>
      <c r="D29" s="241"/>
      <c r="E29" s="237" t="s">
        <v>406</v>
      </c>
      <c r="F29" s="237"/>
      <c r="G29" s="237"/>
      <c r="H29" s="237" t="s">
        <v>407</v>
      </c>
      <c r="I29" s="237"/>
      <c r="J29" s="237"/>
      <c r="K29" s="241" t="s">
        <v>265</v>
      </c>
      <c r="L29" s="241"/>
      <c r="M29" s="241"/>
      <c r="N29" s="242" t="s">
        <v>409</v>
      </c>
      <c r="O29" s="243"/>
      <c r="P29" s="243"/>
      <c r="Q29" s="243" t="s">
        <v>410</v>
      </c>
      <c r="R29" s="243"/>
      <c r="S29" s="261"/>
      <c r="AO29" s="244" t="s">
        <v>248</v>
      </c>
      <c r="AP29" s="245"/>
      <c r="AQ29" s="246"/>
      <c r="AR29" s="247" t="s">
        <v>349</v>
      </c>
      <c r="AS29" s="247"/>
      <c r="AT29" s="247"/>
      <c r="AU29" s="247"/>
      <c r="AV29" s="247"/>
      <c r="AW29" s="247"/>
      <c r="AX29" s="248" t="s">
        <v>248</v>
      </c>
      <c r="AY29" s="248"/>
      <c r="AZ29" s="248"/>
      <c r="BA29" s="232" t="s">
        <v>350</v>
      </c>
      <c r="BB29" s="233"/>
      <c r="BC29" s="233"/>
      <c r="BD29" s="233"/>
      <c r="BE29" s="233"/>
      <c r="BF29" s="249"/>
    </row>
    <row r="30" spans="1:153" ht="18" customHeight="1" thickTop="1" x14ac:dyDescent="0.35">
      <c r="A30" s="6">
        <v>30</v>
      </c>
      <c r="B30" s="244" t="s">
        <v>248</v>
      </c>
      <c r="C30" s="245"/>
      <c r="D30" s="246"/>
      <c r="E30" s="232" t="s">
        <v>287</v>
      </c>
      <c r="F30" s="233"/>
      <c r="G30" s="234"/>
      <c r="H30" s="114" t="s">
        <v>562</v>
      </c>
      <c r="I30" s="235"/>
      <c r="J30" s="236"/>
      <c r="K30" s="248" t="s">
        <v>248</v>
      </c>
      <c r="L30" s="248"/>
      <c r="M30" s="248"/>
      <c r="N30" s="232" t="s">
        <v>343</v>
      </c>
      <c r="O30" s="233"/>
      <c r="P30" s="234"/>
      <c r="Q30" s="114" t="s">
        <v>562</v>
      </c>
      <c r="R30" s="238"/>
      <c r="S30" s="239"/>
      <c r="AO30" s="250" t="s">
        <v>249</v>
      </c>
      <c r="AP30" s="251"/>
      <c r="AQ30" s="251"/>
      <c r="AR30" s="252"/>
      <c r="AS30" s="252"/>
      <c r="AT30" s="252"/>
      <c r="AU30" s="252"/>
      <c r="AV30" s="252"/>
      <c r="AW30" s="252"/>
      <c r="AX30" s="251" t="s">
        <v>249</v>
      </c>
      <c r="AY30" s="251"/>
      <c r="AZ30" s="251"/>
      <c r="BA30" s="253"/>
      <c r="BB30" s="254"/>
      <c r="BC30" s="254"/>
      <c r="BD30" s="254"/>
      <c r="BE30" s="254"/>
      <c r="BF30" s="255"/>
    </row>
    <row r="31" spans="1:153" ht="18" customHeight="1" thickBot="1" x14ac:dyDescent="0.4">
      <c r="A31" s="6">
        <v>31</v>
      </c>
      <c r="B31" s="250" t="s">
        <v>249</v>
      </c>
      <c r="C31" s="251"/>
      <c r="D31" s="251"/>
      <c r="E31" s="252" t="s">
        <v>288</v>
      </c>
      <c r="F31" s="252"/>
      <c r="G31" s="252"/>
      <c r="H31" s="252"/>
      <c r="I31" s="252"/>
      <c r="J31" s="252"/>
      <c r="K31" s="251" t="s">
        <v>249</v>
      </c>
      <c r="L31" s="251"/>
      <c r="M31" s="251"/>
      <c r="N31" s="253" t="s">
        <v>313</v>
      </c>
      <c r="O31" s="254"/>
      <c r="P31" s="254"/>
      <c r="Q31" s="254"/>
      <c r="R31" s="254"/>
      <c r="S31" s="255"/>
      <c r="AO31" s="240" t="s">
        <v>265</v>
      </c>
      <c r="AP31" s="241"/>
      <c r="AQ31" s="241"/>
      <c r="AR31" s="237"/>
      <c r="AS31" s="237"/>
      <c r="AT31" s="237"/>
      <c r="AU31" s="237"/>
      <c r="AV31" s="237"/>
      <c r="AW31" s="237"/>
      <c r="AX31" s="241" t="s">
        <v>265</v>
      </c>
      <c r="AY31" s="241"/>
      <c r="AZ31" s="241"/>
      <c r="BA31" s="242"/>
      <c r="BB31" s="243"/>
      <c r="BC31" s="243"/>
      <c r="BD31" s="243"/>
      <c r="BE31" s="243"/>
      <c r="BF31" s="261"/>
    </row>
    <row r="32" spans="1:153" ht="18" customHeight="1" thickTop="1" thickBot="1" x14ac:dyDescent="0.4">
      <c r="A32" s="6">
        <v>32</v>
      </c>
      <c r="B32" s="240" t="s">
        <v>265</v>
      </c>
      <c r="C32" s="241"/>
      <c r="D32" s="241"/>
      <c r="E32" s="237" t="s">
        <v>293</v>
      </c>
      <c r="F32" s="237"/>
      <c r="G32" s="237"/>
      <c r="H32" s="237" t="s">
        <v>329</v>
      </c>
      <c r="I32" s="237"/>
      <c r="J32" s="237"/>
      <c r="K32" s="241" t="s">
        <v>265</v>
      </c>
      <c r="L32" s="241"/>
      <c r="M32" s="241"/>
      <c r="N32" s="242" t="s">
        <v>411</v>
      </c>
      <c r="O32" s="243"/>
      <c r="P32" s="243"/>
      <c r="Q32" s="243" t="s">
        <v>412</v>
      </c>
      <c r="R32" s="243"/>
      <c r="S32" s="261"/>
      <c r="AO32" s="244" t="s">
        <v>248</v>
      </c>
      <c r="AP32" s="245"/>
      <c r="AQ32" s="246"/>
      <c r="AR32" s="247" t="s">
        <v>351</v>
      </c>
      <c r="AS32" s="247"/>
      <c r="AT32" s="247"/>
      <c r="AU32" s="247"/>
      <c r="AV32" s="247"/>
      <c r="AW32" s="247"/>
      <c r="AX32" s="248" t="s">
        <v>248</v>
      </c>
      <c r="AY32" s="248"/>
      <c r="AZ32" s="248"/>
      <c r="BA32" s="232" t="s">
        <v>352</v>
      </c>
      <c r="BB32" s="233"/>
      <c r="BC32" s="233"/>
      <c r="BD32" s="233"/>
      <c r="BE32" s="233"/>
      <c r="BF32" s="249"/>
    </row>
    <row r="33" spans="1:58" ht="18" customHeight="1" thickTop="1" x14ac:dyDescent="0.35">
      <c r="A33" s="6">
        <v>33</v>
      </c>
      <c r="B33" s="244" t="s">
        <v>248</v>
      </c>
      <c r="C33" s="245"/>
      <c r="D33" s="246"/>
      <c r="E33" s="232" t="s">
        <v>312</v>
      </c>
      <c r="F33" s="233"/>
      <c r="G33" s="234"/>
      <c r="H33" s="114" t="s">
        <v>562</v>
      </c>
      <c r="I33" s="235"/>
      <c r="J33" s="236"/>
      <c r="K33" s="248" t="s">
        <v>248</v>
      </c>
      <c r="L33" s="248"/>
      <c r="M33" s="248"/>
      <c r="N33" s="232" t="s">
        <v>344</v>
      </c>
      <c r="O33" s="233"/>
      <c r="P33" s="234"/>
      <c r="Q33" s="114" t="s">
        <v>562</v>
      </c>
      <c r="R33" s="238"/>
      <c r="S33" s="239"/>
      <c r="AO33" s="250" t="s">
        <v>249</v>
      </c>
      <c r="AP33" s="251"/>
      <c r="AQ33" s="251"/>
      <c r="AR33" s="252"/>
      <c r="AS33" s="252"/>
      <c r="AT33" s="252"/>
      <c r="AU33" s="252"/>
      <c r="AV33" s="252"/>
      <c r="AW33" s="252"/>
      <c r="AX33" s="251" t="s">
        <v>249</v>
      </c>
      <c r="AY33" s="251"/>
      <c r="AZ33" s="251"/>
      <c r="BA33" s="253"/>
      <c r="BB33" s="254"/>
      <c r="BC33" s="254"/>
      <c r="BD33" s="254"/>
      <c r="BE33" s="254"/>
      <c r="BF33" s="255"/>
    </row>
    <row r="34" spans="1:58" ht="18" customHeight="1" thickBot="1" x14ac:dyDescent="0.4">
      <c r="A34" s="6">
        <v>34</v>
      </c>
      <c r="B34" s="250" t="s">
        <v>249</v>
      </c>
      <c r="C34" s="251"/>
      <c r="D34" s="251"/>
      <c r="E34" s="252" t="s">
        <v>313</v>
      </c>
      <c r="F34" s="252"/>
      <c r="G34" s="252"/>
      <c r="H34" s="252"/>
      <c r="I34" s="252"/>
      <c r="J34" s="252"/>
      <c r="K34" s="251" t="s">
        <v>249</v>
      </c>
      <c r="L34" s="251"/>
      <c r="M34" s="251"/>
      <c r="N34" s="253" t="s">
        <v>414</v>
      </c>
      <c r="O34" s="254"/>
      <c r="P34" s="254"/>
      <c r="Q34" s="254"/>
      <c r="R34" s="254"/>
      <c r="S34" s="255"/>
      <c r="AO34" s="240" t="s">
        <v>265</v>
      </c>
      <c r="AP34" s="241"/>
      <c r="AQ34" s="241"/>
      <c r="AR34" s="237"/>
      <c r="AS34" s="237"/>
      <c r="AT34" s="237"/>
      <c r="AU34" s="237"/>
      <c r="AV34" s="237"/>
      <c r="AW34" s="237"/>
      <c r="AX34" s="241" t="s">
        <v>265</v>
      </c>
      <c r="AY34" s="241"/>
      <c r="AZ34" s="241"/>
      <c r="BA34" s="242"/>
      <c r="BB34" s="243"/>
      <c r="BC34" s="243"/>
      <c r="BD34" s="243"/>
      <c r="BE34" s="243"/>
      <c r="BF34" s="261"/>
    </row>
    <row r="35" spans="1:58" ht="18" customHeight="1" thickTop="1" thickBot="1" x14ac:dyDescent="0.4">
      <c r="A35" s="6">
        <v>35</v>
      </c>
      <c r="B35" s="240" t="s">
        <v>265</v>
      </c>
      <c r="C35" s="241"/>
      <c r="D35" s="241"/>
      <c r="E35" s="237" t="s">
        <v>314</v>
      </c>
      <c r="F35" s="237"/>
      <c r="G35" s="237"/>
      <c r="H35" s="237" t="s">
        <v>413</v>
      </c>
      <c r="I35" s="237"/>
      <c r="J35" s="237"/>
      <c r="K35" s="241" t="s">
        <v>265</v>
      </c>
      <c r="L35" s="241"/>
      <c r="M35" s="241"/>
      <c r="N35" s="242" t="s">
        <v>415</v>
      </c>
      <c r="O35" s="243"/>
      <c r="P35" s="243"/>
      <c r="Q35" s="243" t="s">
        <v>416</v>
      </c>
      <c r="R35" s="243"/>
      <c r="S35" s="261"/>
      <c r="AO35" s="244" t="s">
        <v>248</v>
      </c>
      <c r="AP35" s="245"/>
      <c r="AQ35" s="246"/>
      <c r="AR35" s="247" t="s">
        <v>353</v>
      </c>
      <c r="AS35" s="247"/>
      <c r="AT35" s="247"/>
      <c r="AU35" s="247"/>
      <c r="AV35" s="247"/>
      <c r="AW35" s="247"/>
      <c r="AX35" s="248" t="s">
        <v>248</v>
      </c>
      <c r="AY35" s="248"/>
      <c r="AZ35" s="248"/>
      <c r="BA35" s="232" t="s">
        <v>354</v>
      </c>
      <c r="BB35" s="233"/>
      <c r="BC35" s="233"/>
      <c r="BD35" s="233"/>
      <c r="BE35" s="233"/>
      <c r="BF35" s="249"/>
    </row>
    <row r="36" spans="1:58" ht="18" customHeight="1" thickTop="1" x14ac:dyDescent="0.35">
      <c r="A36" s="6">
        <v>36</v>
      </c>
      <c r="B36" s="244" t="s">
        <v>248</v>
      </c>
      <c r="C36" s="245"/>
      <c r="D36" s="246"/>
      <c r="E36" s="232" t="s">
        <v>345</v>
      </c>
      <c r="F36" s="233"/>
      <c r="G36" s="234"/>
      <c r="H36" s="114" t="s">
        <v>562</v>
      </c>
      <c r="I36" s="235"/>
      <c r="J36" s="236"/>
      <c r="K36" s="248" t="s">
        <v>248</v>
      </c>
      <c r="L36" s="248"/>
      <c r="M36" s="248"/>
      <c r="N36" s="232" t="s">
        <v>346</v>
      </c>
      <c r="O36" s="233"/>
      <c r="P36" s="234"/>
      <c r="Q36" s="114" t="s">
        <v>562</v>
      </c>
      <c r="R36" s="238"/>
      <c r="S36" s="239"/>
      <c r="AO36" s="250" t="s">
        <v>249</v>
      </c>
      <c r="AP36" s="251"/>
      <c r="AQ36" s="251"/>
      <c r="AR36" s="252"/>
      <c r="AS36" s="252"/>
      <c r="AT36" s="252"/>
      <c r="AU36" s="252"/>
      <c r="AV36" s="252"/>
      <c r="AW36" s="252"/>
      <c r="AX36" s="251" t="s">
        <v>249</v>
      </c>
      <c r="AY36" s="251"/>
      <c r="AZ36" s="251"/>
      <c r="BA36" s="253"/>
      <c r="BB36" s="254"/>
      <c r="BC36" s="254"/>
      <c r="BD36" s="254"/>
      <c r="BE36" s="254"/>
      <c r="BF36" s="255"/>
    </row>
    <row r="37" spans="1:58" ht="18" customHeight="1" thickBot="1" x14ac:dyDescent="0.4">
      <c r="A37" s="6">
        <v>37</v>
      </c>
      <c r="B37" s="250" t="s">
        <v>249</v>
      </c>
      <c r="C37" s="251"/>
      <c r="D37" s="251"/>
      <c r="E37" s="252" t="s">
        <v>417</v>
      </c>
      <c r="F37" s="252"/>
      <c r="G37" s="252"/>
      <c r="H37" s="252"/>
      <c r="I37" s="252"/>
      <c r="J37" s="252"/>
      <c r="K37" s="251" t="s">
        <v>249</v>
      </c>
      <c r="L37" s="251"/>
      <c r="M37" s="251"/>
      <c r="N37" s="253" t="s">
        <v>420</v>
      </c>
      <c r="O37" s="254"/>
      <c r="P37" s="254"/>
      <c r="Q37" s="254"/>
      <c r="R37" s="254"/>
      <c r="S37" s="255"/>
      <c r="AO37" s="240" t="s">
        <v>265</v>
      </c>
      <c r="AP37" s="241"/>
      <c r="AQ37" s="241"/>
      <c r="AR37" s="237"/>
      <c r="AS37" s="237"/>
      <c r="AT37" s="237"/>
      <c r="AU37" s="237"/>
      <c r="AV37" s="237"/>
      <c r="AW37" s="237"/>
      <c r="AX37" s="241" t="s">
        <v>265</v>
      </c>
      <c r="AY37" s="241"/>
      <c r="AZ37" s="241"/>
      <c r="BA37" s="242"/>
      <c r="BB37" s="243"/>
      <c r="BC37" s="243"/>
      <c r="BD37" s="243"/>
      <c r="BE37" s="243"/>
      <c r="BF37" s="261"/>
    </row>
    <row r="38" spans="1:58" ht="18" customHeight="1" thickTop="1" thickBot="1" x14ac:dyDescent="0.4">
      <c r="A38" s="6">
        <v>38</v>
      </c>
      <c r="B38" s="240" t="s">
        <v>265</v>
      </c>
      <c r="C38" s="241"/>
      <c r="D38" s="241"/>
      <c r="E38" s="237" t="s">
        <v>418</v>
      </c>
      <c r="F38" s="237"/>
      <c r="G38" s="237"/>
      <c r="H38" s="237" t="s">
        <v>419</v>
      </c>
      <c r="I38" s="237"/>
      <c r="J38" s="237"/>
      <c r="K38" s="241" t="s">
        <v>265</v>
      </c>
      <c r="L38" s="241"/>
      <c r="M38" s="241"/>
      <c r="N38" s="242" t="s">
        <v>421</v>
      </c>
      <c r="O38" s="243"/>
      <c r="P38" s="243"/>
      <c r="Q38" s="243" t="s">
        <v>422</v>
      </c>
      <c r="R38" s="243"/>
      <c r="S38" s="261"/>
      <c r="AO38" s="244" t="s">
        <v>248</v>
      </c>
      <c r="AP38" s="245"/>
      <c r="AQ38" s="246"/>
      <c r="AR38" s="247" t="s">
        <v>355</v>
      </c>
      <c r="AS38" s="247"/>
      <c r="AT38" s="247"/>
      <c r="AU38" s="247"/>
      <c r="AV38" s="247"/>
      <c r="AW38" s="247"/>
      <c r="AX38" s="248" t="s">
        <v>248</v>
      </c>
      <c r="AY38" s="248"/>
      <c r="AZ38" s="248"/>
      <c r="BA38" s="232" t="s">
        <v>356</v>
      </c>
      <c r="BB38" s="233"/>
      <c r="BC38" s="233"/>
      <c r="BD38" s="233"/>
      <c r="BE38" s="233"/>
      <c r="BF38" s="249"/>
    </row>
    <row r="39" spans="1:58" ht="18" customHeight="1" thickTop="1" x14ac:dyDescent="0.35">
      <c r="A39" s="6">
        <v>39</v>
      </c>
      <c r="B39" s="244" t="s">
        <v>248</v>
      </c>
      <c r="C39" s="245"/>
      <c r="D39" s="246"/>
      <c r="E39" s="232" t="s">
        <v>347</v>
      </c>
      <c r="F39" s="233"/>
      <c r="G39" s="234"/>
      <c r="H39" s="114" t="s">
        <v>562</v>
      </c>
      <c r="I39" s="235"/>
      <c r="J39" s="236"/>
      <c r="K39" s="248" t="s">
        <v>248</v>
      </c>
      <c r="L39" s="248"/>
      <c r="M39" s="248"/>
      <c r="N39" s="232" t="s">
        <v>348</v>
      </c>
      <c r="O39" s="233"/>
      <c r="P39" s="234"/>
      <c r="Q39" s="114" t="s">
        <v>562</v>
      </c>
      <c r="R39" s="238"/>
      <c r="S39" s="239"/>
      <c r="AO39" s="250" t="s">
        <v>249</v>
      </c>
      <c r="AP39" s="251"/>
      <c r="AQ39" s="251"/>
      <c r="AR39" s="252"/>
      <c r="AS39" s="252"/>
      <c r="AT39" s="252"/>
      <c r="AU39" s="252"/>
      <c r="AV39" s="252"/>
      <c r="AW39" s="252"/>
      <c r="AX39" s="251" t="s">
        <v>249</v>
      </c>
      <c r="AY39" s="251"/>
      <c r="AZ39" s="251"/>
      <c r="BA39" s="253"/>
      <c r="BB39" s="254"/>
      <c r="BC39" s="254"/>
      <c r="BD39" s="254"/>
      <c r="BE39" s="254"/>
      <c r="BF39" s="255"/>
    </row>
    <row r="40" spans="1:58" ht="18" customHeight="1" thickBot="1" x14ac:dyDescent="0.4">
      <c r="A40" s="6">
        <v>40</v>
      </c>
      <c r="B40" s="250" t="s">
        <v>249</v>
      </c>
      <c r="C40" s="251"/>
      <c r="D40" s="251"/>
      <c r="E40" s="252" t="s">
        <v>423</v>
      </c>
      <c r="F40" s="252"/>
      <c r="G40" s="252"/>
      <c r="H40" s="252"/>
      <c r="I40" s="252"/>
      <c r="J40" s="252"/>
      <c r="K40" s="251" t="s">
        <v>249</v>
      </c>
      <c r="L40" s="251"/>
      <c r="M40" s="251"/>
      <c r="N40" s="253" t="s">
        <v>426</v>
      </c>
      <c r="O40" s="254"/>
      <c r="P40" s="254"/>
      <c r="Q40" s="254"/>
      <c r="R40" s="254"/>
      <c r="S40" s="255"/>
      <c r="AO40" s="240" t="s">
        <v>265</v>
      </c>
      <c r="AP40" s="241"/>
      <c r="AQ40" s="241"/>
      <c r="AR40" s="237"/>
      <c r="AS40" s="237"/>
      <c r="AT40" s="237"/>
      <c r="AU40" s="237"/>
      <c r="AV40" s="237"/>
      <c r="AW40" s="237"/>
      <c r="AX40" s="241" t="s">
        <v>265</v>
      </c>
      <c r="AY40" s="241"/>
      <c r="AZ40" s="241"/>
      <c r="BA40" s="242"/>
      <c r="BB40" s="243"/>
      <c r="BC40" s="243"/>
      <c r="BD40" s="243"/>
      <c r="BE40" s="243"/>
      <c r="BF40" s="261"/>
    </row>
    <row r="41" spans="1:58" ht="18" customHeight="1" thickTop="1" thickBot="1" x14ac:dyDescent="0.4">
      <c r="A41" s="6">
        <v>41</v>
      </c>
      <c r="B41" s="240" t="s">
        <v>265</v>
      </c>
      <c r="C41" s="241"/>
      <c r="D41" s="241"/>
      <c r="E41" s="237" t="s">
        <v>424</v>
      </c>
      <c r="F41" s="237"/>
      <c r="G41" s="237"/>
      <c r="H41" s="237" t="s">
        <v>425</v>
      </c>
      <c r="I41" s="237"/>
      <c r="J41" s="237"/>
      <c r="K41" s="241" t="s">
        <v>265</v>
      </c>
      <c r="L41" s="241"/>
      <c r="M41" s="241"/>
      <c r="N41" s="242" t="s">
        <v>427</v>
      </c>
      <c r="O41" s="243"/>
      <c r="P41" s="243"/>
      <c r="Q41" s="243" t="s">
        <v>428</v>
      </c>
      <c r="R41" s="243"/>
      <c r="S41" s="261"/>
      <c r="AO41" s="244" t="s">
        <v>248</v>
      </c>
      <c r="AP41" s="245"/>
      <c r="AQ41" s="246"/>
      <c r="AR41" s="247" t="s">
        <v>357</v>
      </c>
      <c r="AS41" s="247"/>
      <c r="AT41" s="247"/>
      <c r="AU41" s="247"/>
      <c r="AV41" s="247"/>
      <c r="AW41" s="247"/>
      <c r="AX41" s="248" t="s">
        <v>248</v>
      </c>
      <c r="AY41" s="248"/>
      <c r="AZ41" s="248"/>
      <c r="BA41" s="232" t="s">
        <v>358</v>
      </c>
      <c r="BB41" s="233"/>
      <c r="BC41" s="233"/>
      <c r="BD41" s="233"/>
      <c r="BE41" s="233"/>
      <c r="BF41" s="249"/>
    </row>
    <row r="42" spans="1:58" ht="18" customHeight="1" thickTop="1" x14ac:dyDescent="0.35">
      <c r="A42" s="6">
        <v>42</v>
      </c>
      <c r="B42" s="244" t="s">
        <v>248</v>
      </c>
      <c r="C42" s="245"/>
      <c r="D42" s="246"/>
      <c r="E42" s="232" t="s">
        <v>349</v>
      </c>
      <c r="F42" s="233"/>
      <c r="G42" s="234"/>
      <c r="H42" s="114" t="s">
        <v>562</v>
      </c>
      <c r="I42" s="235"/>
      <c r="J42" s="236"/>
      <c r="K42" s="248" t="s">
        <v>248</v>
      </c>
      <c r="L42" s="248"/>
      <c r="M42" s="248"/>
      <c r="N42" s="232" t="s">
        <v>350</v>
      </c>
      <c r="O42" s="233"/>
      <c r="P42" s="234"/>
      <c r="Q42" s="114" t="s">
        <v>562</v>
      </c>
      <c r="R42" s="238"/>
      <c r="S42" s="239"/>
      <c r="AO42" s="250" t="s">
        <v>249</v>
      </c>
      <c r="AP42" s="251"/>
      <c r="AQ42" s="251"/>
      <c r="AR42" s="252"/>
      <c r="AS42" s="252"/>
      <c r="AT42" s="252"/>
      <c r="AU42" s="252"/>
      <c r="AV42" s="252"/>
      <c r="AW42" s="252"/>
      <c r="AX42" s="251" t="s">
        <v>249</v>
      </c>
      <c r="AY42" s="251"/>
      <c r="AZ42" s="251"/>
      <c r="BA42" s="253"/>
      <c r="BB42" s="254"/>
      <c r="BC42" s="254"/>
      <c r="BD42" s="254"/>
      <c r="BE42" s="254"/>
      <c r="BF42" s="255"/>
    </row>
    <row r="43" spans="1:58" ht="18" customHeight="1" thickBot="1" x14ac:dyDescent="0.4">
      <c r="A43" s="6">
        <v>43</v>
      </c>
      <c r="B43" s="250" t="s">
        <v>249</v>
      </c>
      <c r="C43" s="251"/>
      <c r="D43" s="251"/>
      <c r="E43" s="252" t="s">
        <v>429</v>
      </c>
      <c r="F43" s="252"/>
      <c r="G43" s="252"/>
      <c r="H43" s="252"/>
      <c r="I43" s="252"/>
      <c r="J43" s="252"/>
      <c r="K43" s="251" t="s">
        <v>249</v>
      </c>
      <c r="L43" s="251"/>
      <c r="M43" s="251"/>
      <c r="N43" s="253" t="s">
        <v>432</v>
      </c>
      <c r="O43" s="254"/>
      <c r="P43" s="254"/>
      <c r="Q43" s="254"/>
      <c r="R43" s="254"/>
      <c r="S43" s="255"/>
      <c r="AO43" s="240" t="s">
        <v>265</v>
      </c>
      <c r="AP43" s="241"/>
      <c r="AQ43" s="241"/>
      <c r="AR43" s="237"/>
      <c r="AS43" s="237"/>
      <c r="AT43" s="237"/>
      <c r="AU43" s="237"/>
      <c r="AV43" s="237"/>
      <c r="AW43" s="237"/>
      <c r="AX43" s="241" t="s">
        <v>265</v>
      </c>
      <c r="AY43" s="241"/>
      <c r="AZ43" s="241"/>
      <c r="BA43" s="242"/>
      <c r="BB43" s="243"/>
      <c r="BC43" s="243"/>
      <c r="BD43" s="243"/>
      <c r="BE43" s="243"/>
      <c r="BF43" s="261"/>
    </row>
    <row r="44" spans="1:58" ht="18" customHeight="1" thickTop="1" thickBot="1" x14ac:dyDescent="0.4">
      <c r="A44" s="6">
        <v>44</v>
      </c>
      <c r="B44" s="240" t="s">
        <v>265</v>
      </c>
      <c r="C44" s="241"/>
      <c r="D44" s="241"/>
      <c r="E44" s="237" t="s">
        <v>430</v>
      </c>
      <c r="F44" s="237"/>
      <c r="G44" s="237"/>
      <c r="H44" s="237" t="s">
        <v>431</v>
      </c>
      <c r="I44" s="237"/>
      <c r="J44" s="237"/>
      <c r="K44" s="241" t="s">
        <v>265</v>
      </c>
      <c r="L44" s="241"/>
      <c r="M44" s="241"/>
      <c r="N44" s="242" t="s">
        <v>433</v>
      </c>
      <c r="O44" s="243"/>
      <c r="P44" s="243"/>
      <c r="Q44" s="243" t="s">
        <v>434</v>
      </c>
      <c r="R44" s="243"/>
      <c r="S44" s="261"/>
      <c r="AO44" s="244" t="s">
        <v>248</v>
      </c>
      <c r="AP44" s="245"/>
      <c r="AQ44" s="246"/>
      <c r="AR44" s="247" t="s">
        <v>359</v>
      </c>
      <c r="AS44" s="247"/>
      <c r="AT44" s="247"/>
      <c r="AU44" s="247"/>
      <c r="AV44" s="247"/>
      <c r="AW44" s="247"/>
      <c r="AX44" s="248" t="s">
        <v>248</v>
      </c>
      <c r="AY44" s="248"/>
      <c r="AZ44" s="248"/>
      <c r="BA44" s="232" t="s">
        <v>360</v>
      </c>
      <c r="BB44" s="233"/>
      <c r="BC44" s="233"/>
      <c r="BD44" s="233"/>
      <c r="BE44" s="233"/>
      <c r="BF44" s="249"/>
    </row>
    <row r="45" spans="1:58" ht="18" customHeight="1" thickTop="1" x14ac:dyDescent="0.35">
      <c r="A45" s="6">
        <v>45</v>
      </c>
      <c r="B45" s="244" t="s">
        <v>248</v>
      </c>
      <c r="C45" s="245"/>
      <c r="D45" s="246"/>
      <c r="E45" s="232" t="s">
        <v>351</v>
      </c>
      <c r="F45" s="233"/>
      <c r="G45" s="234"/>
      <c r="H45" s="114" t="s">
        <v>562</v>
      </c>
      <c r="I45" s="235"/>
      <c r="J45" s="236"/>
      <c r="K45" s="248" t="s">
        <v>248</v>
      </c>
      <c r="L45" s="248"/>
      <c r="M45" s="248"/>
      <c r="N45" s="232" t="s">
        <v>352</v>
      </c>
      <c r="O45" s="233"/>
      <c r="P45" s="234"/>
      <c r="Q45" s="114" t="s">
        <v>562</v>
      </c>
      <c r="R45" s="238"/>
      <c r="S45" s="239"/>
      <c r="AO45" s="250" t="s">
        <v>249</v>
      </c>
      <c r="AP45" s="251"/>
      <c r="AQ45" s="251"/>
      <c r="AR45" s="252"/>
      <c r="AS45" s="252"/>
      <c r="AT45" s="252"/>
      <c r="AU45" s="252"/>
      <c r="AV45" s="252"/>
      <c r="AW45" s="252"/>
      <c r="AX45" s="251" t="s">
        <v>249</v>
      </c>
      <c r="AY45" s="251"/>
      <c r="AZ45" s="251"/>
      <c r="BA45" s="253"/>
      <c r="BB45" s="254"/>
      <c r="BC45" s="254"/>
      <c r="BD45" s="254"/>
      <c r="BE45" s="254"/>
      <c r="BF45" s="255"/>
    </row>
    <row r="46" spans="1:58" ht="18" customHeight="1" thickBot="1" x14ac:dyDescent="0.4">
      <c r="A46" s="6">
        <v>46</v>
      </c>
      <c r="B46" s="250" t="s">
        <v>249</v>
      </c>
      <c r="C46" s="251"/>
      <c r="D46" s="251"/>
      <c r="E46" s="252" t="s">
        <v>435</v>
      </c>
      <c r="F46" s="252"/>
      <c r="G46" s="252"/>
      <c r="H46" s="252"/>
      <c r="I46" s="252"/>
      <c r="J46" s="252"/>
      <c r="K46" s="251" t="s">
        <v>249</v>
      </c>
      <c r="L46" s="251"/>
      <c r="M46" s="251"/>
      <c r="N46" s="253" t="s">
        <v>438</v>
      </c>
      <c r="O46" s="254"/>
      <c r="P46" s="254"/>
      <c r="Q46" s="254"/>
      <c r="R46" s="254"/>
      <c r="S46" s="255"/>
      <c r="AO46" s="240" t="s">
        <v>265</v>
      </c>
      <c r="AP46" s="241"/>
      <c r="AQ46" s="241"/>
      <c r="AR46" s="237"/>
      <c r="AS46" s="237"/>
      <c r="AT46" s="237"/>
      <c r="AU46" s="237"/>
      <c r="AV46" s="237"/>
      <c r="AW46" s="237"/>
      <c r="AX46" s="241" t="s">
        <v>265</v>
      </c>
      <c r="AY46" s="241"/>
      <c r="AZ46" s="241"/>
      <c r="BA46" s="242"/>
      <c r="BB46" s="243"/>
      <c r="BC46" s="243"/>
      <c r="BD46" s="243"/>
      <c r="BE46" s="243"/>
      <c r="BF46" s="261"/>
    </row>
    <row r="47" spans="1:58" ht="18" customHeight="1" thickTop="1" thickBot="1" x14ac:dyDescent="0.4">
      <c r="A47" s="6">
        <v>47</v>
      </c>
      <c r="B47" s="240" t="s">
        <v>265</v>
      </c>
      <c r="C47" s="241"/>
      <c r="D47" s="241"/>
      <c r="E47" s="237" t="s">
        <v>436</v>
      </c>
      <c r="F47" s="237"/>
      <c r="G47" s="237"/>
      <c r="H47" s="237" t="s">
        <v>437</v>
      </c>
      <c r="I47" s="237"/>
      <c r="J47" s="237"/>
      <c r="K47" s="241" t="s">
        <v>265</v>
      </c>
      <c r="L47" s="241"/>
      <c r="M47" s="241"/>
      <c r="N47" s="242" t="s">
        <v>439</v>
      </c>
      <c r="O47" s="243"/>
      <c r="P47" s="243"/>
      <c r="Q47" s="243" t="s">
        <v>440</v>
      </c>
      <c r="R47" s="243"/>
      <c r="S47" s="261"/>
      <c r="AO47" s="244" t="s">
        <v>248</v>
      </c>
      <c r="AP47" s="245"/>
      <c r="AQ47" s="246"/>
      <c r="AR47" s="247" t="s">
        <v>361</v>
      </c>
      <c r="AS47" s="247"/>
      <c r="AT47" s="247"/>
      <c r="AU47" s="247"/>
      <c r="AV47" s="247"/>
      <c r="AW47" s="247"/>
      <c r="AX47" s="248" t="s">
        <v>248</v>
      </c>
      <c r="AY47" s="248"/>
      <c r="AZ47" s="248"/>
      <c r="BA47" s="232" t="s">
        <v>362</v>
      </c>
      <c r="BB47" s="233"/>
      <c r="BC47" s="233"/>
      <c r="BD47" s="233"/>
      <c r="BE47" s="233"/>
      <c r="BF47" s="249"/>
    </row>
    <row r="48" spans="1:58" ht="18" customHeight="1" thickTop="1" x14ac:dyDescent="0.35">
      <c r="A48" s="6">
        <v>48</v>
      </c>
      <c r="B48" s="244" t="s">
        <v>248</v>
      </c>
      <c r="C48" s="245"/>
      <c r="D48" s="246"/>
      <c r="E48" s="232" t="s">
        <v>353</v>
      </c>
      <c r="F48" s="233"/>
      <c r="G48" s="234"/>
      <c r="H48" s="114" t="s">
        <v>562</v>
      </c>
      <c r="I48" s="235"/>
      <c r="J48" s="236"/>
      <c r="K48" s="248" t="s">
        <v>248</v>
      </c>
      <c r="L48" s="248"/>
      <c r="M48" s="248"/>
      <c r="N48" s="232" t="s">
        <v>354</v>
      </c>
      <c r="O48" s="233"/>
      <c r="P48" s="234"/>
      <c r="Q48" s="114" t="s">
        <v>562</v>
      </c>
      <c r="R48" s="238"/>
      <c r="S48" s="239"/>
      <c r="AO48" s="250" t="s">
        <v>249</v>
      </c>
      <c r="AP48" s="251"/>
      <c r="AQ48" s="251"/>
      <c r="AR48" s="252"/>
      <c r="AS48" s="252"/>
      <c r="AT48" s="252"/>
      <c r="AU48" s="252"/>
      <c r="AV48" s="252"/>
      <c r="AW48" s="252"/>
      <c r="AX48" s="251" t="s">
        <v>249</v>
      </c>
      <c r="AY48" s="251"/>
      <c r="AZ48" s="251"/>
      <c r="BA48" s="253"/>
      <c r="BB48" s="254"/>
      <c r="BC48" s="254"/>
      <c r="BD48" s="254"/>
      <c r="BE48" s="254"/>
      <c r="BF48" s="255"/>
    </row>
    <row r="49" spans="1:58" ht="18" customHeight="1" thickBot="1" x14ac:dyDescent="0.4">
      <c r="A49" s="6">
        <v>49</v>
      </c>
      <c r="B49" s="250" t="s">
        <v>249</v>
      </c>
      <c r="C49" s="251"/>
      <c r="D49" s="251"/>
      <c r="E49" s="252" t="s">
        <v>441</v>
      </c>
      <c r="F49" s="252"/>
      <c r="G49" s="252"/>
      <c r="H49" s="252"/>
      <c r="I49" s="252"/>
      <c r="J49" s="252"/>
      <c r="K49" s="251" t="s">
        <v>249</v>
      </c>
      <c r="L49" s="251"/>
      <c r="M49" s="251"/>
      <c r="N49" s="253" t="s">
        <v>444</v>
      </c>
      <c r="O49" s="254"/>
      <c r="P49" s="254"/>
      <c r="Q49" s="254"/>
      <c r="R49" s="254"/>
      <c r="S49" s="255"/>
      <c r="AO49" s="240" t="s">
        <v>265</v>
      </c>
      <c r="AP49" s="241"/>
      <c r="AQ49" s="241"/>
      <c r="AR49" s="237"/>
      <c r="AS49" s="237"/>
      <c r="AT49" s="237"/>
      <c r="AU49" s="237"/>
      <c r="AV49" s="237"/>
      <c r="AW49" s="237"/>
      <c r="AX49" s="241" t="s">
        <v>265</v>
      </c>
      <c r="AY49" s="241"/>
      <c r="AZ49" s="241"/>
      <c r="BA49" s="242"/>
      <c r="BB49" s="243"/>
      <c r="BC49" s="243"/>
      <c r="BD49" s="243"/>
      <c r="BE49" s="243"/>
      <c r="BF49" s="261"/>
    </row>
    <row r="50" spans="1:58" ht="18" customHeight="1" thickTop="1" thickBot="1" x14ac:dyDescent="0.4">
      <c r="A50" s="6">
        <v>50</v>
      </c>
      <c r="B50" s="240" t="s">
        <v>265</v>
      </c>
      <c r="C50" s="241"/>
      <c r="D50" s="241"/>
      <c r="E50" s="237" t="s">
        <v>442</v>
      </c>
      <c r="F50" s="237"/>
      <c r="G50" s="237"/>
      <c r="H50" s="237" t="s">
        <v>443</v>
      </c>
      <c r="I50" s="237"/>
      <c r="J50" s="237"/>
      <c r="K50" s="241" t="s">
        <v>265</v>
      </c>
      <c r="L50" s="241"/>
      <c r="M50" s="241"/>
      <c r="N50" s="242" t="s">
        <v>445</v>
      </c>
      <c r="O50" s="243"/>
      <c r="P50" s="243"/>
      <c r="Q50" s="243" t="s">
        <v>446</v>
      </c>
      <c r="R50" s="243"/>
      <c r="S50" s="261"/>
      <c r="AO50" s="244" t="s">
        <v>248</v>
      </c>
      <c r="AP50" s="245"/>
      <c r="AQ50" s="246"/>
      <c r="AR50" s="247" t="s">
        <v>363</v>
      </c>
      <c r="AS50" s="247"/>
      <c r="AT50" s="247"/>
      <c r="AU50" s="247"/>
      <c r="AV50" s="247"/>
      <c r="AW50" s="247"/>
      <c r="AX50" s="248" t="s">
        <v>248</v>
      </c>
      <c r="AY50" s="248"/>
      <c r="AZ50" s="248"/>
      <c r="BA50" s="232" t="s">
        <v>364</v>
      </c>
      <c r="BB50" s="233"/>
      <c r="BC50" s="233"/>
      <c r="BD50" s="233"/>
      <c r="BE50" s="233"/>
      <c r="BF50" s="249"/>
    </row>
    <row r="51" spans="1:58" ht="18" customHeight="1" thickTop="1" x14ac:dyDescent="0.35">
      <c r="A51" s="6">
        <v>51</v>
      </c>
      <c r="AO51" s="250" t="s">
        <v>249</v>
      </c>
      <c r="AP51" s="251"/>
      <c r="AQ51" s="251"/>
      <c r="AR51" s="252"/>
      <c r="AS51" s="252"/>
      <c r="AT51" s="252"/>
      <c r="AU51" s="252"/>
      <c r="AV51" s="252"/>
      <c r="AW51" s="252"/>
      <c r="AX51" s="251" t="s">
        <v>249</v>
      </c>
      <c r="AY51" s="251"/>
      <c r="AZ51" s="251"/>
      <c r="BA51" s="253"/>
      <c r="BB51" s="254"/>
      <c r="BC51" s="254"/>
      <c r="BD51" s="254"/>
      <c r="BE51" s="254"/>
      <c r="BF51" s="255"/>
    </row>
    <row r="52" spans="1:58" ht="18" customHeight="1" thickBot="1" x14ac:dyDescent="0.4">
      <c r="A52" s="6">
        <v>52</v>
      </c>
      <c r="AO52" s="240" t="s">
        <v>265</v>
      </c>
      <c r="AP52" s="241"/>
      <c r="AQ52" s="241"/>
      <c r="AR52" s="237"/>
      <c r="AS52" s="237"/>
      <c r="AT52" s="237"/>
      <c r="AU52" s="237"/>
      <c r="AV52" s="237"/>
      <c r="AW52" s="237"/>
      <c r="AX52" s="241" t="s">
        <v>265</v>
      </c>
      <c r="AY52" s="241"/>
      <c r="AZ52" s="241"/>
      <c r="BA52" s="242"/>
      <c r="BB52" s="243"/>
      <c r="BC52" s="243"/>
      <c r="BD52" s="243"/>
      <c r="BE52" s="243"/>
      <c r="BF52" s="261"/>
    </row>
    <row r="53" spans="1:58" ht="18" customHeight="1" thickTop="1" x14ac:dyDescent="0.35">
      <c r="AO53" s="244" t="s">
        <v>248</v>
      </c>
      <c r="AP53" s="245"/>
      <c r="AQ53" s="246"/>
      <c r="AR53" s="247" t="s">
        <v>365</v>
      </c>
      <c r="AS53" s="247"/>
      <c r="AT53" s="247"/>
      <c r="AU53" s="247"/>
      <c r="AV53" s="247"/>
      <c r="AW53" s="247"/>
      <c r="AX53" s="248" t="s">
        <v>248</v>
      </c>
      <c r="AY53" s="248"/>
      <c r="AZ53" s="248"/>
      <c r="BA53" s="232" t="s">
        <v>366</v>
      </c>
      <c r="BB53" s="233"/>
      <c r="BC53" s="233"/>
      <c r="BD53" s="233"/>
      <c r="BE53" s="233"/>
      <c r="BF53" s="249"/>
    </row>
    <row r="54" spans="1:58" ht="18" customHeight="1" thickBot="1" x14ac:dyDescent="0.4">
      <c r="A54" s="81">
        <v>3</v>
      </c>
      <c r="B54" s="268" t="s">
        <v>387</v>
      </c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70"/>
      <c r="AO54" s="250" t="s">
        <v>249</v>
      </c>
      <c r="AP54" s="251"/>
      <c r="AQ54" s="251"/>
      <c r="AR54" s="252"/>
      <c r="AS54" s="252"/>
      <c r="AT54" s="252"/>
      <c r="AU54" s="252"/>
      <c r="AV54" s="252"/>
      <c r="AW54" s="252"/>
      <c r="AX54" s="251" t="s">
        <v>249</v>
      </c>
      <c r="AY54" s="251"/>
      <c r="AZ54" s="251"/>
      <c r="BA54" s="253"/>
      <c r="BB54" s="254"/>
      <c r="BC54" s="254"/>
      <c r="BD54" s="254"/>
      <c r="BE54" s="254"/>
      <c r="BF54" s="255"/>
    </row>
    <row r="55" spans="1:58" ht="18.5" customHeight="1" thickTop="1" thickBot="1" x14ac:dyDescent="0.4">
      <c r="A55" s="6">
        <v>4</v>
      </c>
      <c r="B55" s="244" t="s">
        <v>248</v>
      </c>
      <c r="C55" s="245"/>
      <c r="D55" s="246"/>
      <c r="E55" s="232" t="s">
        <v>355</v>
      </c>
      <c r="F55" s="233"/>
      <c r="G55" s="234"/>
      <c r="H55" s="114" t="s">
        <v>562</v>
      </c>
      <c r="I55" s="235"/>
      <c r="J55" s="236"/>
      <c r="K55" s="248" t="s">
        <v>248</v>
      </c>
      <c r="L55" s="248"/>
      <c r="M55" s="248"/>
      <c r="N55" s="232" t="s">
        <v>356</v>
      </c>
      <c r="O55" s="233"/>
      <c r="P55" s="234"/>
      <c r="Q55" s="114" t="s">
        <v>562</v>
      </c>
      <c r="R55" s="238"/>
      <c r="S55" s="239"/>
      <c r="AO55" s="240" t="s">
        <v>265</v>
      </c>
      <c r="AP55" s="241"/>
      <c r="AQ55" s="241"/>
      <c r="AR55" s="237"/>
      <c r="AS55" s="237"/>
      <c r="AT55" s="237"/>
      <c r="AU55" s="237"/>
      <c r="AV55" s="237"/>
      <c r="AW55" s="237"/>
      <c r="AX55" s="241" t="s">
        <v>265</v>
      </c>
      <c r="AY55" s="241"/>
      <c r="AZ55" s="241"/>
      <c r="BA55" s="242"/>
      <c r="BB55" s="243"/>
      <c r="BC55" s="243"/>
      <c r="BD55" s="243"/>
      <c r="BE55" s="243"/>
      <c r="BF55" s="261"/>
    </row>
    <row r="56" spans="1:58" ht="18" customHeight="1" thickTop="1" x14ac:dyDescent="0.35">
      <c r="A56" s="6">
        <v>5</v>
      </c>
      <c r="B56" s="250" t="s">
        <v>249</v>
      </c>
      <c r="C56" s="251"/>
      <c r="D56" s="251"/>
      <c r="E56" s="252" t="s">
        <v>447</v>
      </c>
      <c r="F56" s="252"/>
      <c r="G56" s="252"/>
      <c r="H56" s="252"/>
      <c r="I56" s="252"/>
      <c r="J56" s="252"/>
      <c r="K56" s="251" t="s">
        <v>249</v>
      </c>
      <c r="L56" s="251"/>
      <c r="M56" s="251"/>
      <c r="N56" s="253" t="s">
        <v>450</v>
      </c>
      <c r="O56" s="254"/>
      <c r="P56" s="254"/>
      <c r="Q56" s="254"/>
      <c r="R56" s="254"/>
      <c r="S56" s="255"/>
      <c r="AO56" s="244" t="s">
        <v>248</v>
      </c>
      <c r="AP56" s="245"/>
      <c r="AQ56" s="246"/>
      <c r="AR56" s="247" t="s">
        <v>367</v>
      </c>
      <c r="AS56" s="247"/>
      <c r="AT56" s="247"/>
      <c r="AU56" s="247"/>
      <c r="AV56" s="247"/>
      <c r="AW56" s="247"/>
      <c r="AX56" s="248" t="s">
        <v>248</v>
      </c>
      <c r="AY56" s="248"/>
      <c r="AZ56" s="248"/>
      <c r="BA56" s="232" t="s">
        <v>368</v>
      </c>
      <c r="BB56" s="233"/>
      <c r="BC56" s="233"/>
      <c r="BD56" s="233"/>
      <c r="BE56" s="233"/>
      <c r="BF56" s="249"/>
    </row>
    <row r="57" spans="1:58" ht="18" customHeight="1" thickBot="1" x14ac:dyDescent="0.4">
      <c r="A57" s="81">
        <v>6</v>
      </c>
      <c r="B57" s="240" t="s">
        <v>265</v>
      </c>
      <c r="C57" s="241"/>
      <c r="D57" s="241"/>
      <c r="E57" s="237" t="s">
        <v>448</v>
      </c>
      <c r="F57" s="237"/>
      <c r="G57" s="237"/>
      <c r="H57" s="237" t="s">
        <v>449</v>
      </c>
      <c r="I57" s="237"/>
      <c r="J57" s="237"/>
      <c r="K57" s="241" t="s">
        <v>265</v>
      </c>
      <c r="L57" s="241"/>
      <c r="M57" s="241"/>
      <c r="N57" s="242" t="s">
        <v>451</v>
      </c>
      <c r="O57" s="243"/>
      <c r="P57" s="243"/>
      <c r="Q57" s="243" t="s">
        <v>452</v>
      </c>
      <c r="R57" s="243"/>
      <c r="S57" s="261"/>
      <c r="AO57" s="250" t="s">
        <v>249</v>
      </c>
      <c r="AP57" s="251"/>
      <c r="AQ57" s="251"/>
      <c r="AR57" s="252"/>
      <c r="AS57" s="252"/>
      <c r="AT57" s="252"/>
      <c r="AU57" s="252"/>
      <c r="AV57" s="252"/>
      <c r="AW57" s="252"/>
      <c r="AX57" s="251" t="s">
        <v>249</v>
      </c>
      <c r="AY57" s="251"/>
      <c r="AZ57" s="251"/>
      <c r="BA57" s="253"/>
      <c r="BB57" s="254"/>
      <c r="BC57" s="254"/>
      <c r="BD57" s="254"/>
      <c r="BE57" s="254"/>
      <c r="BF57" s="255"/>
    </row>
    <row r="58" spans="1:58" ht="18.5" customHeight="1" thickTop="1" thickBot="1" x14ac:dyDescent="0.4">
      <c r="A58" s="6">
        <v>7</v>
      </c>
      <c r="B58" s="244" t="s">
        <v>248</v>
      </c>
      <c r="C58" s="245"/>
      <c r="D58" s="246"/>
      <c r="E58" s="232" t="s">
        <v>357</v>
      </c>
      <c r="F58" s="233"/>
      <c r="G58" s="234"/>
      <c r="H58" s="114" t="s">
        <v>562</v>
      </c>
      <c r="I58" s="235"/>
      <c r="J58" s="236"/>
      <c r="K58" s="248" t="s">
        <v>248</v>
      </c>
      <c r="L58" s="248"/>
      <c r="M58" s="248"/>
      <c r="N58" s="232" t="s">
        <v>358</v>
      </c>
      <c r="O58" s="233"/>
      <c r="P58" s="234"/>
      <c r="Q58" s="114" t="s">
        <v>562</v>
      </c>
      <c r="R58" s="238"/>
      <c r="S58" s="239"/>
      <c r="AO58" s="240" t="s">
        <v>265</v>
      </c>
      <c r="AP58" s="241"/>
      <c r="AQ58" s="241"/>
      <c r="AR58" s="237"/>
      <c r="AS58" s="237"/>
      <c r="AT58" s="237"/>
      <c r="AU58" s="237"/>
      <c r="AV58" s="237"/>
      <c r="AW58" s="237"/>
      <c r="AX58" s="241" t="s">
        <v>265</v>
      </c>
      <c r="AY58" s="241"/>
      <c r="AZ58" s="241"/>
      <c r="BA58" s="242"/>
      <c r="BB58" s="243"/>
      <c r="BC58" s="243"/>
      <c r="BD58" s="243"/>
      <c r="BE58" s="243"/>
      <c r="BF58" s="261"/>
    </row>
    <row r="59" spans="1:58" ht="18" customHeight="1" thickTop="1" x14ac:dyDescent="0.35">
      <c r="A59" s="6">
        <v>8</v>
      </c>
      <c r="B59" s="250" t="s">
        <v>249</v>
      </c>
      <c r="C59" s="251"/>
      <c r="D59" s="251"/>
      <c r="E59" s="252" t="s">
        <v>453</v>
      </c>
      <c r="F59" s="252"/>
      <c r="G59" s="252"/>
      <c r="H59" s="252"/>
      <c r="I59" s="252"/>
      <c r="J59" s="252"/>
      <c r="K59" s="251" t="s">
        <v>249</v>
      </c>
      <c r="L59" s="251"/>
      <c r="M59" s="251"/>
      <c r="N59" s="253" t="s">
        <v>456</v>
      </c>
      <c r="O59" s="254"/>
      <c r="P59" s="254"/>
      <c r="Q59" s="254"/>
      <c r="R59" s="254"/>
      <c r="S59" s="255"/>
      <c r="AO59" s="244" t="s">
        <v>248</v>
      </c>
      <c r="AP59" s="245"/>
      <c r="AQ59" s="246"/>
      <c r="AR59" s="247" t="s">
        <v>369</v>
      </c>
      <c r="AS59" s="247"/>
      <c r="AT59" s="247"/>
      <c r="AU59" s="247"/>
      <c r="AV59" s="247"/>
      <c r="AW59" s="247"/>
      <c r="AX59" s="248" t="s">
        <v>248</v>
      </c>
      <c r="AY59" s="248"/>
      <c r="AZ59" s="248"/>
      <c r="BA59" s="232" t="s">
        <v>370</v>
      </c>
      <c r="BB59" s="233"/>
      <c r="BC59" s="233"/>
      <c r="BD59" s="233"/>
      <c r="BE59" s="233"/>
      <c r="BF59" s="249"/>
    </row>
    <row r="60" spans="1:58" ht="18" customHeight="1" thickBot="1" x14ac:dyDescent="0.4">
      <c r="A60" s="81">
        <v>9</v>
      </c>
      <c r="B60" s="240" t="s">
        <v>265</v>
      </c>
      <c r="C60" s="241"/>
      <c r="D60" s="241"/>
      <c r="E60" s="237" t="s">
        <v>454</v>
      </c>
      <c r="F60" s="237"/>
      <c r="G60" s="237"/>
      <c r="H60" s="237" t="s">
        <v>455</v>
      </c>
      <c r="I60" s="237"/>
      <c r="J60" s="237"/>
      <c r="K60" s="241" t="s">
        <v>265</v>
      </c>
      <c r="L60" s="241"/>
      <c r="M60" s="241"/>
      <c r="N60" s="242" t="s">
        <v>457</v>
      </c>
      <c r="O60" s="243"/>
      <c r="P60" s="243"/>
      <c r="Q60" s="243" t="s">
        <v>458</v>
      </c>
      <c r="R60" s="243"/>
      <c r="S60" s="261"/>
      <c r="AO60" s="250" t="s">
        <v>249</v>
      </c>
      <c r="AP60" s="251"/>
      <c r="AQ60" s="251"/>
      <c r="AR60" s="252"/>
      <c r="AS60" s="252"/>
      <c r="AT60" s="252"/>
      <c r="AU60" s="252"/>
      <c r="AV60" s="252"/>
      <c r="AW60" s="252"/>
      <c r="AX60" s="251" t="s">
        <v>249</v>
      </c>
      <c r="AY60" s="251"/>
      <c r="AZ60" s="251"/>
      <c r="BA60" s="253"/>
      <c r="BB60" s="254"/>
      <c r="BC60" s="254"/>
      <c r="BD60" s="254"/>
      <c r="BE60" s="254"/>
      <c r="BF60" s="255"/>
    </row>
    <row r="61" spans="1:58" ht="18.5" customHeight="1" thickTop="1" thickBot="1" x14ac:dyDescent="0.4">
      <c r="A61" s="6">
        <v>10</v>
      </c>
      <c r="B61" s="244" t="s">
        <v>248</v>
      </c>
      <c r="C61" s="245"/>
      <c r="D61" s="246"/>
      <c r="E61" s="232" t="s">
        <v>359</v>
      </c>
      <c r="F61" s="233"/>
      <c r="G61" s="234"/>
      <c r="H61" s="114" t="s">
        <v>562</v>
      </c>
      <c r="I61" s="235"/>
      <c r="J61" s="236"/>
      <c r="K61" s="248" t="s">
        <v>248</v>
      </c>
      <c r="L61" s="248"/>
      <c r="M61" s="248"/>
      <c r="N61" s="232" t="s">
        <v>360</v>
      </c>
      <c r="O61" s="233"/>
      <c r="P61" s="234"/>
      <c r="Q61" s="114" t="s">
        <v>562</v>
      </c>
      <c r="R61" s="238"/>
      <c r="S61" s="239"/>
      <c r="AO61" s="240" t="s">
        <v>265</v>
      </c>
      <c r="AP61" s="241"/>
      <c r="AQ61" s="241"/>
      <c r="AR61" s="237"/>
      <c r="AS61" s="237"/>
      <c r="AT61" s="237"/>
      <c r="AU61" s="237"/>
      <c r="AV61" s="237"/>
      <c r="AW61" s="237"/>
      <c r="AX61" s="241" t="s">
        <v>265</v>
      </c>
      <c r="AY61" s="241"/>
      <c r="AZ61" s="241"/>
      <c r="BA61" s="242"/>
      <c r="BB61" s="243"/>
      <c r="BC61" s="243"/>
      <c r="BD61" s="243"/>
      <c r="BE61" s="243"/>
      <c r="BF61" s="261"/>
    </row>
    <row r="62" spans="1:58" ht="18" customHeight="1" thickTop="1" x14ac:dyDescent="0.35">
      <c r="A62" s="6">
        <v>11</v>
      </c>
      <c r="B62" s="250" t="s">
        <v>249</v>
      </c>
      <c r="C62" s="251"/>
      <c r="D62" s="251"/>
      <c r="E62" s="252" t="s">
        <v>459</v>
      </c>
      <c r="F62" s="252"/>
      <c r="G62" s="252"/>
      <c r="H62" s="252"/>
      <c r="I62" s="252"/>
      <c r="J62" s="252"/>
      <c r="K62" s="251" t="s">
        <v>249</v>
      </c>
      <c r="L62" s="251"/>
      <c r="M62" s="251"/>
      <c r="N62" s="253" t="s">
        <v>462</v>
      </c>
      <c r="O62" s="254"/>
      <c r="P62" s="254"/>
      <c r="Q62" s="254"/>
      <c r="R62" s="254"/>
      <c r="S62" s="255"/>
      <c r="AO62" s="244" t="s">
        <v>248</v>
      </c>
      <c r="AP62" s="245"/>
      <c r="AQ62" s="246"/>
      <c r="AR62" s="247" t="s">
        <v>371</v>
      </c>
      <c r="AS62" s="247"/>
      <c r="AT62" s="247"/>
      <c r="AU62" s="247"/>
      <c r="AV62" s="247"/>
      <c r="AW62" s="247"/>
      <c r="AX62" s="248"/>
      <c r="AY62" s="248"/>
      <c r="AZ62" s="248"/>
      <c r="BA62" s="232"/>
      <c r="BB62" s="233"/>
      <c r="BC62" s="233"/>
      <c r="BD62" s="233"/>
      <c r="BE62" s="233"/>
      <c r="BF62" s="249"/>
    </row>
    <row r="63" spans="1:58" ht="18" customHeight="1" thickBot="1" x14ac:dyDescent="0.4">
      <c r="A63" s="81">
        <v>12</v>
      </c>
      <c r="B63" s="240" t="s">
        <v>265</v>
      </c>
      <c r="C63" s="241"/>
      <c r="D63" s="241"/>
      <c r="E63" s="237" t="s">
        <v>460</v>
      </c>
      <c r="F63" s="237"/>
      <c r="G63" s="237"/>
      <c r="H63" s="237" t="s">
        <v>461</v>
      </c>
      <c r="I63" s="237"/>
      <c r="J63" s="237"/>
      <c r="K63" s="241" t="s">
        <v>265</v>
      </c>
      <c r="L63" s="241"/>
      <c r="M63" s="241"/>
      <c r="N63" s="242" t="s">
        <v>463</v>
      </c>
      <c r="O63" s="243"/>
      <c r="P63" s="243"/>
      <c r="Q63" s="243" t="s">
        <v>464</v>
      </c>
      <c r="R63" s="243"/>
      <c r="S63" s="261"/>
      <c r="AO63" s="250" t="s">
        <v>249</v>
      </c>
      <c r="AP63" s="251"/>
      <c r="AQ63" s="251"/>
      <c r="AR63" s="252"/>
      <c r="AS63" s="252"/>
      <c r="AT63" s="252"/>
      <c r="AU63" s="252"/>
      <c r="AV63" s="252"/>
      <c r="AW63" s="252"/>
      <c r="AX63" s="251"/>
      <c r="AY63" s="251"/>
      <c r="AZ63" s="251"/>
      <c r="BA63" s="253"/>
      <c r="BB63" s="254"/>
      <c r="BC63" s="254"/>
      <c r="BD63" s="254"/>
      <c r="BE63" s="254"/>
      <c r="BF63" s="255"/>
    </row>
    <row r="64" spans="1:58" ht="18.5" customHeight="1" thickTop="1" thickBot="1" x14ac:dyDescent="0.4">
      <c r="A64" s="6">
        <v>13</v>
      </c>
      <c r="B64" s="244" t="s">
        <v>248</v>
      </c>
      <c r="C64" s="245"/>
      <c r="D64" s="246"/>
      <c r="E64" s="232" t="s">
        <v>361</v>
      </c>
      <c r="F64" s="233"/>
      <c r="G64" s="234"/>
      <c r="H64" s="114" t="s">
        <v>562</v>
      </c>
      <c r="I64" s="235"/>
      <c r="J64" s="236"/>
      <c r="K64" s="248" t="s">
        <v>248</v>
      </c>
      <c r="L64" s="248"/>
      <c r="M64" s="248"/>
      <c r="N64" s="232" t="s">
        <v>362</v>
      </c>
      <c r="O64" s="233"/>
      <c r="P64" s="234"/>
      <c r="Q64" s="114" t="s">
        <v>562</v>
      </c>
      <c r="R64" s="238"/>
      <c r="S64" s="239"/>
      <c r="AO64" s="240" t="s">
        <v>265</v>
      </c>
      <c r="AP64" s="241"/>
      <c r="AQ64" s="241"/>
      <c r="AR64" s="237"/>
      <c r="AS64" s="237"/>
      <c r="AT64" s="237"/>
      <c r="AU64" s="237"/>
      <c r="AV64" s="237"/>
      <c r="AW64" s="237"/>
      <c r="AX64" s="241"/>
      <c r="AY64" s="241"/>
      <c r="AZ64" s="241"/>
      <c r="BA64" s="242"/>
      <c r="BB64" s="243"/>
      <c r="BC64" s="243"/>
      <c r="BD64" s="243"/>
      <c r="BE64" s="243"/>
      <c r="BF64" s="261"/>
    </row>
    <row r="65" spans="1:19" ht="18" customHeight="1" thickTop="1" x14ac:dyDescent="0.35">
      <c r="A65" s="6">
        <v>14</v>
      </c>
      <c r="B65" s="250" t="s">
        <v>249</v>
      </c>
      <c r="C65" s="251"/>
      <c r="D65" s="251"/>
      <c r="E65" s="252" t="s">
        <v>465</v>
      </c>
      <c r="F65" s="252"/>
      <c r="G65" s="252"/>
      <c r="H65" s="252"/>
      <c r="I65" s="252"/>
      <c r="J65" s="252"/>
      <c r="K65" s="251" t="s">
        <v>249</v>
      </c>
      <c r="L65" s="251"/>
      <c r="M65" s="251"/>
      <c r="N65" s="253" t="s">
        <v>468</v>
      </c>
      <c r="O65" s="254"/>
      <c r="P65" s="254"/>
      <c r="Q65" s="254"/>
      <c r="R65" s="254"/>
      <c r="S65" s="255"/>
    </row>
    <row r="66" spans="1:19" ht="18" customHeight="1" thickBot="1" x14ac:dyDescent="0.4">
      <c r="A66" s="81">
        <v>15</v>
      </c>
      <c r="B66" s="240" t="s">
        <v>265</v>
      </c>
      <c r="C66" s="241"/>
      <c r="D66" s="241"/>
      <c r="E66" s="237" t="s">
        <v>466</v>
      </c>
      <c r="F66" s="237"/>
      <c r="G66" s="237"/>
      <c r="H66" s="237" t="s">
        <v>467</v>
      </c>
      <c r="I66" s="237"/>
      <c r="J66" s="237"/>
      <c r="K66" s="241" t="s">
        <v>265</v>
      </c>
      <c r="L66" s="241"/>
      <c r="M66" s="241"/>
      <c r="N66" s="242" t="s">
        <v>427</v>
      </c>
      <c r="O66" s="243"/>
      <c r="P66" s="243"/>
      <c r="Q66" s="243" t="s">
        <v>464</v>
      </c>
      <c r="R66" s="243"/>
      <c r="S66" s="261"/>
    </row>
    <row r="67" spans="1:19" ht="18.5" thickTop="1" x14ac:dyDescent="0.35">
      <c r="A67" s="6">
        <v>16</v>
      </c>
      <c r="B67" s="244" t="s">
        <v>248</v>
      </c>
      <c r="C67" s="245"/>
      <c r="D67" s="246"/>
      <c r="E67" s="232" t="s">
        <v>363</v>
      </c>
      <c r="F67" s="233"/>
      <c r="G67" s="234"/>
      <c r="H67" s="114" t="s">
        <v>562</v>
      </c>
      <c r="I67" s="235"/>
      <c r="J67" s="236"/>
      <c r="K67" s="248" t="s">
        <v>248</v>
      </c>
      <c r="L67" s="248"/>
      <c r="M67" s="248"/>
      <c r="N67" s="232" t="s">
        <v>364</v>
      </c>
      <c r="O67" s="233"/>
      <c r="P67" s="234"/>
      <c r="Q67" s="114" t="s">
        <v>562</v>
      </c>
      <c r="R67" s="238"/>
      <c r="S67" s="239"/>
    </row>
    <row r="68" spans="1:19" ht="18" customHeight="1" x14ac:dyDescent="0.35">
      <c r="A68" s="6">
        <v>17</v>
      </c>
      <c r="B68" s="250" t="s">
        <v>249</v>
      </c>
      <c r="C68" s="251"/>
      <c r="D68" s="251"/>
      <c r="E68" s="252" t="s">
        <v>469</v>
      </c>
      <c r="F68" s="252"/>
      <c r="G68" s="252"/>
      <c r="H68" s="252"/>
      <c r="I68" s="252"/>
      <c r="J68" s="252"/>
      <c r="K68" s="251" t="s">
        <v>249</v>
      </c>
      <c r="L68" s="251"/>
      <c r="M68" s="251"/>
      <c r="N68" s="253" t="s">
        <v>472</v>
      </c>
      <c r="O68" s="254"/>
      <c r="P68" s="254"/>
      <c r="Q68" s="254"/>
      <c r="R68" s="254"/>
      <c r="S68" s="255"/>
    </row>
    <row r="69" spans="1:19" ht="18" customHeight="1" thickBot="1" x14ac:dyDescent="0.4">
      <c r="A69" s="81">
        <v>18</v>
      </c>
      <c r="B69" s="240" t="s">
        <v>265</v>
      </c>
      <c r="C69" s="241"/>
      <c r="D69" s="241"/>
      <c r="E69" s="237" t="s">
        <v>470</v>
      </c>
      <c r="F69" s="237"/>
      <c r="G69" s="237"/>
      <c r="H69" s="237" t="s">
        <v>471</v>
      </c>
      <c r="I69" s="237"/>
      <c r="J69" s="237"/>
      <c r="K69" s="241" t="s">
        <v>265</v>
      </c>
      <c r="L69" s="241"/>
      <c r="M69" s="241"/>
      <c r="N69" s="242" t="s">
        <v>473</v>
      </c>
      <c r="O69" s="243"/>
      <c r="P69" s="243"/>
      <c r="Q69" s="243" t="s">
        <v>474</v>
      </c>
      <c r="R69" s="243"/>
      <c r="S69" s="261"/>
    </row>
    <row r="70" spans="1:19" ht="18" customHeight="1" thickTop="1" x14ac:dyDescent="0.35">
      <c r="A70" s="6">
        <v>19</v>
      </c>
      <c r="B70" s="244" t="s">
        <v>248</v>
      </c>
      <c r="C70" s="245"/>
      <c r="D70" s="246"/>
      <c r="E70" s="232" t="s">
        <v>365</v>
      </c>
      <c r="F70" s="233"/>
      <c r="G70" s="234"/>
      <c r="H70" s="114" t="s">
        <v>562</v>
      </c>
      <c r="I70" s="235"/>
      <c r="J70" s="236"/>
      <c r="K70" s="248" t="s">
        <v>248</v>
      </c>
      <c r="L70" s="248"/>
      <c r="M70" s="248"/>
      <c r="N70" s="232" t="s">
        <v>366</v>
      </c>
      <c r="O70" s="233"/>
      <c r="P70" s="234"/>
      <c r="Q70" s="114" t="s">
        <v>562</v>
      </c>
      <c r="R70" s="238"/>
      <c r="S70" s="239"/>
    </row>
    <row r="71" spans="1:19" ht="18" customHeight="1" x14ac:dyDescent="0.35">
      <c r="A71" s="6">
        <v>20</v>
      </c>
      <c r="B71" s="250" t="s">
        <v>249</v>
      </c>
      <c r="C71" s="251"/>
      <c r="D71" s="251"/>
      <c r="E71" s="252" t="s">
        <v>475</v>
      </c>
      <c r="F71" s="252"/>
      <c r="G71" s="252"/>
      <c r="H71" s="252"/>
      <c r="I71" s="252"/>
      <c r="J71" s="252"/>
      <c r="K71" s="251" t="s">
        <v>249</v>
      </c>
      <c r="L71" s="251"/>
      <c r="M71" s="251"/>
      <c r="N71" s="253" t="s">
        <v>478</v>
      </c>
      <c r="O71" s="254"/>
      <c r="P71" s="254"/>
      <c r="Q71" s="254"/>
      <c r="R71" s="254"/>
      <c r="S71" s="255"/>
    </row>
    <row r="72" spans="1:19" ht="18" customHeight="1" thickBot="1" x14ac:dyDescent="0.4">
      <c r="A72" s="81">
        <v>21</v>
      </c>
      <c r="B72" s="240" t="s">
        <v>265</v>
      </c>
      <c r="C72" s="241"/>
      <c r="D72" s="241"/>
      <c r="E72" s="237" t="s">
        <v>476</v>
      </c>
      <c r="F72" s="237"/>
      <c r="G72" s="237"/>
      <c r="H72" s="237" t="s">
        <v>477</v>
      </c>
      <c r="I72" s="237"/>
      <c r="J72" s="237"/>
      <c r="K72" s="241" t="s">
        <v>265</v>
      </c>
      <c r="L72" s="241"/>
      <c r="M72" s="241"/>
      <c r="N72" s="242" t="s">
        <v>479</v>
      </c>
      <c r="O72" s="243"/>
      <c r="P72" s="243"/>
      <c r="Q72" s="243" t="s">
        <v>480</v>
      </c>
      <c r="R72" s="243"/>
      <c r="S72" s="261"/>
    </row>
    <row r="73" spans="1:19" ht="18" customHeight="1" thickTop="1" x14ac:dyDescent="0.35">
      <c r="A73" s="6">
        <v>22</v>
      </c>
      <c r="B73" s="244" t="s">
        <v>248</v>
      </c>
      <c r="C73" s="245"/>
      <c r="D73" s="246"/>
      <c r="E73" s="232" t="s">
        <v>367</v>
      </c>
      <c r="F73" s="233"/>
      <c r="G73" s="234"/>
      <c r="H73" s="114" t="s">
        <v>562</v>
      </c>
      <c r="I73" s="235"/>
      <c r="J73" s="236"/>
      <c r="K73" s="248" t="s">
        <v>248</v>
      </c>
      <c r="L73" s="248"/>
      <c r="M73" s="248"/>
      <c r="N73" s="232" t="s">
        <v>368</v>
      </c>
      <c r="O73" s="233"/>
      <c r="P73" s="234"/>
      <c r="Q73" s="114" t="s">
        <v>562</v>
      </c>
      <c r="R73" s="238"/>
      <c r="S73" s="239"/>
    </row>
    <row r="74" spans="1:19" ht="18" customHeight="1" x14ac:dyDescent="0.35">
      <c r="A74" s="6">
        <v>23</v>
      </c>
      <c r="B74" s="250" t="s">
        <v>249</v>
      </c>
      <c r="C74" s="251"/>
      <c r="D74" s="251"/>
      <c r="E74" s="252" t="s">
        <v>481</v>
      </c>
      <c r="F74" s="252"/>
      <c r="G74" s="252"/>
      <c r="H74" s="252"/>
      <c r="I74" s="252"/>
      <c r="J74" s="252"/>
      <c r="K74" s="251" t="s">
        <v>249</v>
      </c>
      <c r="L74" s="251"/>
      <c r="M74" s="251"/>
      <c r="N74" s="253" t="s">
        <v>484</v>
      </c>
      <c r="O74" s="254"/>
      <c r="P74" s="254"/>
      <c r="Q74" s="254"/>
      <c r="R74" s="254"/>
      <c r="S74" s="255"/>
    </row>
    <row r="75" spans="1:19" ht="18.5" thickBot="1" x14ac:dyDescent="0.4">
      <c r="A75" s="81">
        <v>24</v>
      </c>
      <c r="B75" s="240" t="s">
        <v>265</v>
      </c>
      <c r="C75" s="241"/>
      <c r="D75" s="241"/>
      <c r="E75" s="237" t="s">
        <v>482</v>
      </c>
      <c r="F75" s="237"/>
      <c r="G75" s="237"/>
      <c r="H75" s="237" t="s">
        <v>483</v>
      </c>
      <c r="I75" s="237"/>
      <c r="J75" s="237"/>
      <c r="K75" s="241" t="s">
        <v>265</v>
      </c>
      <c r="L75" s="241"/>
      <c r="M75" s="241"/>
      <c r="N75" s="242" t="s">
        <v>485</v>
      </c>
      <c r="O75" s="243"/>
      <c r="P75" s="243"/>
      <c r="Q75" s="243" t="s">
        <v>486</v>
      </c>
      <c r="R75" s="243"/>
      <c r="S75" s="261"/>
    </row>
    <row r="76" spans="1:19" ht="18" customHeight="1" thickTop="1" x14ac:dyDescent="0.35">
      <c r="A76" s="6">
        <v>25</v>
      </c>
      <c r="B76" s="244" t="s">
        <v>248</v>
      </c>
      <c r="C76" s="245"/>
      <c r="D76" s="246"/>
      <c r="E76" s="232" t="s">
        <v>369</v>
      </c>
      <c r="F76" s="233"/>
      <c r="G76" s="234"/>
      <c r="H76" s="114" t="s">
        <v>562</v>
      </c>
      <c r="I76" s="235"/>
      <c r="J76" s="236"/>
      <c r="K76" s="248" t="s">
        <v>248</v>
      </c>
      <c r="L76" s="248"/>
      <c r="M76" s="248"/>
      <c r="N76" s="232" t="s">
        <v>370</v>
      </c>
      <c r="O76" s="233"/>
      <c r="P76" s="234"/>
      <c r="Q76" s="114" t="s">
        <v>562</v>
      </c>
      <c r="R76" s="238"/>
      <c r="S76" s="239"/>
    </row>
    <row r="77" spans="1:19" ht="18" customHeight="1" x14ac:dyDescent="0.35">
      <c r="A77" s="6">
        <v>26</v>
      </c>
      <c r="B77" s="250" t="s">
        <v>249</v>
      </c>
      <c r="C77" s="251"/>
      <c r="D77" s="251"/>
      <c r="E77" s="252" t="s">
        <v>487</v>
      </c>
      <c r="F77" s="252"/>
      <c r="G77" s="252"/>
      <c r="H77" s="252"/>
      <c r="I77" s="252"/>
      <c r="J77" s="252"/>
      <c r="K77" s="251" t="s">
        <v>249</v>
      </c>
      <c r="L77" s="251"/>
      <c r="M77" s="251"/>
      <c r="N77" s="253" t="s">
        <v>490</v>
      </c>
      <c r="O77" s="254"/>
      <c r="P77" s="254"/>
      <c r="Q77" s="254"/>
      <c r="R77" s="254"/>
      <c r="S77" s="255"/>
    </row>
    <row r="78" spans="1:19" ht="18.5" thickBot="1" x14ac:dyDescent="0.4">
      <c r="A78" s="81">
        <v>27</v>
      </c>
      <c r="B78" s="240" t="s">
        <v>265</v>
      </c>
      <c r="C78" s="241"/>
      <c r="D78" s="241"/>
      <c r="E78" s="237" t="s">
        <v>488</v>
      </c>
      <c r="F78" s="237"/>
      <c r="G78" s="237"/>
      <c r="H78" s="237" t="s">
        <v>489</v>
      </c>
      <c r="I78" s="237"/>
      <c r="J78" s="237"/>
      <c r="K78" s="241" t="s">
        <v>265</v>
      </c>
      <c r="L78" s="241"/>
      <c r="M78" s="241"/>
      <c r="N78" s="242" t="s">
        <v>491</v>
      </c>
      <c r="O78" s="243"/>
      <c r="P78" s="243"/>
      <c r="Q78" s="243" t="s">
        <v>492</v>
      </c>
      <c r="R78" s="243"/>
      <c r="S78" s="261"/>
    </row>
    <row r="79" spans="1:19" ht="18" customHeight="1" thickTop="1" x14ac:dyDescent="0.35">
      <c r="A79" s="6">
        <v>28</v>
      </c>
      <c r="B79" s="244" t="s">
        <v>248</v>
      </c>
      <c r="C79" s="245"/>
      <c r="D79" s="246"/>
      <c r="E79" s="232" t="s">
        <v>371</v>
      </c>
      <c r="F79" s="233"/>
      <c r="G79" s="234"/>
      <c r="H79" s="114" t="s">
        <v>562</v>
      </c>
      <c r="I79" s="235"/>
      <c r="J79" s="236"/>
      <c r="K79" s="248"/>
      <c r="L79" s="248"/>
      <c r="M79" s="248"/>
      <c r="N79" s="232"/>
      <c r="O79" s="233"/>
      <c r="P79" s="233"/>
      <c r="Q79" s="233"/>
      <c r="R79" s="233"/>
      <c r="S79" s="249"/>
    </row>
    <row r="80" spans="1:19" ht="18" customHeight="1" x14ac:dyDescent="0.35">
      <c r="A80" s="6">
        <v>29</v>
      </c>
      <c r="B80" s="250" t="s">
        <v>249</v>
      </c>
      <c r="C80" s="251"/>
      <c r="D80" s="251"/>
      <c r="E80" s="252" t="s">
        <v>493</v>
      </c>
      <c r="F80" s="252"/>
      <c r="G80" s="252"/>
      <c r="H80" s="252"/>
      <c r="I80" s="252"/>
      <c r="J80" s="252"/>
      <c r="K80" s="251"/>
      <c r="L80" s="251"/>
      <c r="M80" s="251"/>
      <c r="N80" s="253"/>
      <c r="O80" s="254"/>
      <c r="P80" s="254"/>
      <c r="Q80" s="254"/>
      <c r="R80" s="254"/>
      <c r="S80" s="255"/>
    </row>
    <row r="81" spans="1:19" ht="18.5" thickBot="1" x14ac:dyDescent="0.4">
      <c r="A81" s="81">
        <v>30</v>
      </c>
      <c r="B81" s="240" t="s">
        <v>265</v>
      </c>
      <c r="C81" s="241"/>
      <c r="D81" s="241"/>
      <c r="E81" s="237" t="s">
        <v>494</v>
      </c>
      <c r="F81" s="237"/>
      <c r="G81" s="237"/>
      <c r="H81" s="237" t="s">
        <v>495</v>
      </c>
      <c r="I81" s="237"/>
      <c r="J81" s="237"/>
      <c r="K81" s="241"/>
      <c r="L81" s="241"/>
      <c r="M81" s="241"/>
      <c r="N81" s="242"/>
      <c r="O81" s="243"/>
      <c r="P81" s="243"/>
      <c r="Q81" s="243"/>
      <c r="R81" s="243"/>
      <c r="S81" s="261"/>
    </row>
    <row r="82" spans="1:19" ht="18" customHeight="1" thickTop="1" x14ac:dyDescent="0.35">
      <c r="A82" s="6">
        <v>31</v>
      </c>
      <c r="B82" s="262" t="s">
        <v>246</v>
      </c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4"/>
    </row>
    <row r="83" spans="1:19" ht="18" customHeight="1" thickBot="1" x14ac:dyDescent="0.4">
      <c r="A83" s="6">
        <v>32</v>
      </c>
      <c r="B83" s="260" t="s">
        <v>255</v>
      </c>
      <c r="C83" s="260"/>
      <c r="D83" s="260"/>
      <c r="E83" s="259" t="s">
        <v>253</v>
      </c>
      <c r="F83" s="259"/>
      <c r="G83" s="259"/>
      <c r="H83" s="260" t="s">
        <v>232</v>
      </c>
      <c r="I83" s="260"/>
      <c r="J83" s="259" t="s">
        <v>252</v>
      </c>
      <c r="K83" s="259"/>
      <c r="L83" s="260" t="s">
        <v>274</v>
      </c>
      <c r="M83" s="260"/>
      <c r="N83" s="259" t="s">
        <v>276</v>
      </c>
      <c r="O83" s="259"/>
      <c r="P83" s="260" t="s">
        <v>275</v>
      </c>
      <c r="Q83" s="260"/>
      <c r="R83" s="259" t="s">
        <v>277</v>
      </c>
      <c r="S83" s="259"/>
    </row>
    <row r="84" spans="1:19" ht="18" customHeight="1" thickTop="1" x14ac:dyDescent="0.35">
      <c r="A84" s="81">
        <v>33</v>
      </c>
      <c r="B84" s="244" t="s">
        <v>248</v>
      </c>
      <c r="C84" s="245"/>
      <c r="D84" s="246"/>
      <c r="E84" s="232" t="s">
        <v>278</v>
      </c>
      <c r="F84" s="233"/>
      <c r="G84" s="234"/>
      <c r="H84" s="114" t="s">
        <v>562</v>
      </c>
      <c r="I84" s="235"/>
      <c r="J84" s="236"/>
      <c r="K84" s="248" t="s">
        <v>248</v>
      </c>
      <c r="L84" s="248"/>
      <c r="M84" s="248"/>
      <c r="N84" s="232" t="s">
        <v>372</v>
      </c>
      <c r="O84" s="233"/>
      <c r="P84" s="234"/>
      <c r="Q84" s="114" t="s">
        <v>562</v>
      </c>
      <c r="R84" s="238"/>
      <c r="S84" s="239"/>
    </row>
    <row r="85" spans="1:19" ht="18" customHeight="1" x14ac:dyDescent="0.35">
      <c r="A85" s="6">
        <v>34</v>
      </c>
      <c r="B85" s="250" t="s">
        <v>249</v>
      </c>
      <c r="C85" s="251"/>
      <c r="D85" s="251"/>
      <c r="E85" s="252" t="s">
        <v>283</v>
      </c>
      <c r="F85" s="252"/>
      <c r="G85" s="252"/>
      <c r="H85" s="252"/>
      <c r="I85" s="252"/>
      <c r="J85" s="252"/>
      <c r="K85" s="251" t="s">
        <v>249</v>
      </c>
      <c r="L85" s="251"/>
      <c r="M85" s="251"/>
      <c r="N85" s="253" t="s">
        <v>496</v>
      </c>
      <c r="O85" s="254"/>
      <c r="P85" s="254"/>
      <c r="Q85" s="254"/>
      <c r="R85" s="254"/>
      <c r="S85" s="255"/>
    </row>
    <row r="86" spans="1:19" ht="18" customHeight="1" thickBot="1" x14ac:dyDescent="0.4">
      <c r="A86" s="6">
        <v>35</v>
      </c>
      <c r="B86" s="240" t="s">
        <v>265</v>
      </c>
      <c r="C86" s="241"/>
      <c r="D86" s="241"/>
      <c r="E86" s="237" t="s">
        <v>296</v>
      </c>
      <c r="F86" s="237"/>
      <c r="G86" s="237"/>
      <c r="H86" s="237" t="s">
        <v>300</v>
      </c>
      <c r="I86" s="237"/>
      <c r="J86" s="237"/>
      <c r="K86" s="241" t="s">
        <v>265</v>
      </c>
      <c r="L86" s="241"/>
      <c r="M86" s="241"/>
      <c r="N86" s="242" t="s">
        <v>497</v>
      </c>
      <c r="O86" s="243"/>
      <c r="P86" s="243"/>
      <c r="Q86" s="243" t="s">
        <v>498</v>
      </c>
      <c r="R86" s="243"/>
      <c r="S86" s="261"/>
    </row>
    <row r="87" spans="1:19" ht="18" customHeight="1" thickTop="1" x14ac:dyDescent="0.35">
      <c r="A87" s="81">
        <v>36</v>
      </c>
      <c r="B87" s="244" t="s">
        <v>248</v>
      </c>
      <c r="C87" s="245"/>
      <c r="D87" s="246"/>
      <c r="E87" s="232" t="s">
        <v>373</v>
      </c>
      <c r="F87" s="233"/>
      <c r="G87" s="234"/>
      <c r="H87" s="114" t="s">
        <v>562</v>
      </c>
      <c r="I87" s="235"/>
      <c r="J87" s="236"/>
      <c r="K87" s="248" t="s">
        <v>248</v>
      </c>
      <c r="L87" s="248"/>
      <c r="M87" s="248"/>
      <c r="N87" s="232" t="s">
        <v>374</v>
      </c>
      <c r="O87" s="233"/>
      <c r="P87" s="234"/>
      <c r="Q87" s="114" t="s">
        <v>562</v>
      </c>
      <c r="R87" s="238"/>
      <c r="S87" s="239"/>
    </row>
    <row r="88" spans="1:19" ht="18" customHeight="1" x14ac:dyDescent="0.35">
      <c r="A88" s="6">
        <v>37</v>
      </c>
      <c r="B88" s="250" t="s">
        <v>249</v>
      </c>
      <c r="C88" s="251"/>
      <c r="D88" s="251"/>
      <c r="E88" s="252" t="s">
        <v>499</v>
      </c>
      <c r="F88" s="252"/>
      <c r="G88" s="252"/>
      <c r="H88" s="252"/>
      <c r="I88" s="252"/>
      <c r="J88" s="252"/>
      <c r="K88" s="251" t="s">
        <v>249</v>
      </c>
      <c r="L88" s="251"/>
      <c r="M88" s="251"/>
      <c r="N88" s="253" t="s">
        <v>502</v>
      </c>
      <c r="O88" s="254"/>
      <c r="P88" s="254"/>
      <c r="Q88" s="254"/>
      <c r="R88" s="254"/>
      <c r="S88" s="255"/>
    </row>
    <row r="89" spans="1:19" ht="18.5" thickBot="1" x14ac:dyDescent="0.4">
      <c r="A89" s="6">
        <v>38</v>
      </c>
      <c r="B89" s="240" t="s">
        <v>265</v>
      </c>
      <c r="C89" s="241"/>
      <c r="D89" s="241"/>
      <c r="E89" s="237" t="s">
        <v>500</v>
      </c>
      <c r="F89" s="237"/>
      <c r="G89" s="237"/>
      <c r="H89" s="237" t="s">
        <v>501</v>
      </c>
      <c r="I89" s="237"/>
      <c r="J89" s="237"/>
      <c r="K89" s="241" t="s">
        <v>265</v>
      </c>
      <c r="L89" s="241"/>
      <c r="M89" s="241"/>
      <c r="N89" s="242" t="s">
        <v>503</v>
      </c>
      <c r="O89" s="243"/>
      <c r="P89" s="243"/>
      <c r="Q89" s="243" t="s">
        <v>504</v>
      </c>
      <c r="R89" s="243"/>
      <c r="S89" s="261"/>
    </row>
    <row r="90" spans="1:19" ht="18" customHeight="1" thickTop="1" x14ac:dyDescent="0.35">
      <c r="A90" s="81">
        <v>39</v>
      </c>
      <c r="B90" s="244" t="s">
        <v>248</v>
      </c>
      <c r="C90" s="245"/>
      <c r="D90" s="246"/>
      <c r="E90" s="232" t="s">
        <v>279</v>
      </c>
      <c r="F90" s="233"/>
      <c r="G90" s="234"/>
      <c r="H90" s="114" t="s">
        <v>562</v>
      </c>
      <c r="I90" s="235"/>
      <c r="J90" s="236"/>
      <c r="K90" s="248" t="s">
        <v>248</v>
      </c>
      <c r="L90" s="248"/>
      <c r="M90" s="248"/>
      <c r="N90" s="232" t="s">
        <v>280</v>
      </c>
      <c r="O90" s="233"/>
      <c r="P90" s="234"/>
      <c r="Q90" s="114" t="s">
        <v>562</v>
      </c>
      <c r="R90" s="238"/>
      <c r="S90" s="239"/>
    </row>
    <row r="91" spans="1:19" ht="18" customHeight="1" x14ac:dyDescent="0.35">
      <c r="A91" s="6">
        <v>40</v>
      </c>
      <c r="B91" s="250" t="s">
        <v>249</v>
      </c>
      <c r="C91" s="251"/>
      <c r="D91" s="251"/>
      <c r="E91" s="252" t="s">
        <v>282</v>
      </c>
      <c r="F91" s="252"/>
      <c r="G91" s="252"/>
      <c r="H91" s="252"/>
      <c r="I91" s="252"/>
      <c r="J91" s="252"/>
      <c r="K91" s="251" t="s">
        <v>249</v>
      </c>
      <c r="L91" s="251"/>
      <c r="M91" s="251"/>
      <c r="N91" s="253" t="s">
        <v>284</v>
      </c>
      <c r="O91" s="254"/>
      <c r="P91" s="254"/>
      <c r="Q91" s="254"/>
      <c r="R91" s="254"/>
      <c r="S91" s="255"/>
    </row>
    <row r="92" spans="1:19" ht="18" customHeight="1" thickBot="1" x14ac:dyDescent="0.4">
      <c r="A92" s="6">
        <v>41</v>
      </c>
      <c r="B92" s="240" t="s">
        <v>265</v>
      </c>
      <c r="C92" s="241"/>
      <c r="D92" s="241"/>
      <c r="E92" s="237" t="s">
        <v>297</v>
      </c>
      <c r="F92" s="237"/>
      <c r="G92" s="237"/>
      <c r="H92" s="237" t="s">
        <v>301</v>
      </c>
      <c r="I92" s="237"/>
      <c r="J92" s="237"/>
      <c r="K92" s="241" t="s">
        <v>265</v>
      </c>
      <c r="L92" s="241"/>
      <c r="M92" s="241"/>
      <c r="N92" s="242" t="s">
        <v>298</v>
      </c>
      <c r="O92" s="243"/>
      <c r="P92" s="243"/>
      <c r="Q92" s="243" t="s">
        <v>302</v>
      </c>
      <c r="R92" s="243"/>
      <c r="S92" s="261"/>
    </row>
    <row r="93" spans="1:19" ht="18" customHeight="1" thickTop="1" x14ac:dyDescent="0.35">
      <c r="A93" s="81">
        <v>42</v>
      </c>
      <c r="B93" s="244" t="s">
        <v>248</v>
      </c>
      <c r="C93" s="245"/>
      <c r="D93" s="246"/>
      <c r="E93" s="232" t="s">
        <v>281</v>
      </c>
      <c r="F93" s="233"/>
      <c r="G93" s="234"/>
      <c r="H93" s="114" t="s">
        <v>562</v>
      </c>
      <c r="I93" s="235"/>
      <c r="J93" s="236"/>
      <c r="K93" s="248" t="s">
        <v>248</v>
      </c>
      <c r="L93" s="248"/>
      <c r="M93" s="248"/>
      <c r="N93" s="232" t="s">
        <v>375</v>
      </c>
      <c r="O93" s="233"/>
      <c r="P93" s="234"/>
      <c r="Q93" s="114" t="s">
        <v>562</v>
      </c>
      <c r="R93" s="238"/>
      <c r="S93" s="239"/>
    </row>
    <row r="94" spans="1:19" ht="18" customHeight="1" x14ac:dyDescent="0.35">
      <c r="A94" s="6">
        <v>43</v>
      </c>
      <c r="B94" s="250" t="s">
        <v>249</v>
      </c>
      <c r="C94" s="251"/>
      <c r="D94" s="251"/>
      <c r="E94" s="252" t="s">
        <v>505</v>
      </c>
      <c r="F94" s="252"/>
      <c r="G94" s="252"/>
      <c r="H94" s="252"/>
      <c r="I94" s="252"/>
      <c r="J94" s="252"/>
      <c r="K94" s="251" t="s">
        <v>249</v>
      </c>
      <c r="L94" s="251"/>
      <c r="M94" s="251"/>
      <c r="N94" s="253" t="s">
        <v>496</v>
      </c>
      <c r="O94" s="254"/>
      <c r="P94" s="254"/>
      <c r="Q94" s="254"/>
      <c r="R94" s="254"/>
      <c r="S94" s="255"/>
    </row>
    <row r="95" spans="1:19" ht="18" customHeight="1" thickBot="1" x14ac:dyDescent="0.4">
      <c r="A95" s="6">
        <v>44</v>
      </c>
      <c r="B95" s="240" t="s">
        <v>265</v>
      </c>
      <c r="C95" s="241"/>
      <c r="D95" s="241"/>
      <c r="E95" s="237" t="s">
        <v>299</v>
      </c>
      <c r="F95" s="237"/>
      <c r="G95" s="237"/>
      <c r="H95" s="237" t="s">
        <v>303</v>
      </c>
      <c r="I95" s="237"/>
      <c r="J95" s="237"/>
      <c r="K95" s="241" t="s">
        <v>265</v>
      </c>
      <c r="L95" s="241"/>
      <c r="M95" s="241"/>
      <c r="N95" s="242" t="s">
        <v>506</v>
      </c>
      <c r="O95" s="243"/>
      <c r="P95" s="243"/>
      <c r="Q95" s="243" t="s">
        <v>507</v>
      </c>
      <c r="R95" s="243"/>
      <c r="S95" s="261"/>
    </row>
    <row r="96" spans="1:19" ht="18" customHeight="1" thickTop="1" x14ac:dyDescent="0.35">
      <c r="A96" s="81">
        <v>45</v>
      </c>
      <c r="B96" s="262" t="s">
        <v>242</v>
      </c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4"/>
    </row>
    <row r="97" spans="1:19" ht="18.5" thickBot="1" x14ac:dyDescent="0.4">
      <c r="A97" s="6">
        <v>46</v>
      </c>
      <c r="B97" s="266" t="s">
        <v>255</v>
      </c>
      <c r="C97" s="266"/>
      <c r="D97" s="266"/>
      <c r="E97" s="267" t="s">
        <v>253</v>
      </c>
      <c r="F97" s="267"/>
      <c r="G97" s="267"/>
      <c r="H97" s="266" t="s">
        <v>232</v>
      </c>
      <c r="I97" s="266"/>
      <c r="J97" s="267" t="s">
        <v>258</v>
      </c>
      <c r="K97" s="267"/>
      <c r="L97" s="266" t="s">
        <v>274</v>
      </c>
      <c r="M97" s="266"/>
      <c r="N97" s="267" t="s">
        <v>254</v>
      </c>
      <c r="O97" s="267"/>
      <c r="P97" s="266" t="s">
        <v>275</v>
      </c>
      <c r="Q97" s="266"/>
      <c r="R97" s="267" t="s">
        <v>273</v>
      </c>
      <c r="S97" s="267"/>
    </row>
    <row r="98" spans="1:19" ht="18" customHeight="1" thickTop="1" x14ac:dyDescent="0.35">
      <c r="A98" s="6">
        <v>47</v>
      </c>
      <c r="B98" s="244" t="s">
        <v>248</v>
      </c>
      <c r="C98" s="245"/>
      <c r="D98" s="246"/>
      <c r="E98" s="232" t="s">
        <v>261</v>
      </c>
      <c r="F98" s="233"/>
      <c r="G98" s="234"/>
      <c r="H98" s="114" t="s">
        <v>562</v>
      </c>
      <c r="I98" s="235"/>
      <c r="J98" s="236"/>
      <c r="K98" s="248" t="s">
        <v>248</v>
      </c>
      <c r="L98" s="248"/>
      <c r="M98" s="248"/>
      <c r="N98" s="232" t="s">
        <v>262</v>
      </c>
      <c r="O98" s="233"/>
      <c r="P98" s="234"/>
      <c r="Q98" s="114" t="s">
        <v>562</v>
      </c>
      <c r="R98" s="238"/>
      <c r="S98" s="239"/>
    </row>
    <row r="99" spans="1:19" ht="18" customHeight="1" x14ac:dyDescent="0.35">
      <c r="A99" s="81">
        <v>48</v>
      </c>
      <c r="B99" s="250" t="s">
        <v>249</v>
      </c>
      <c r="C99" s="251"/>
      <c r="D99" s="251"/>
      <c r="E99" s="252" t="s">
        <v>263</v>
      </c>
      <c r="F99" s="252"/>
      <c r="G99" s="252"/>
      <c r="H99" s="252"/>
      <c r="I99" s="252"/>
      <c r="J99" s="252"/>
      <c r="K99" s="251" t="s">
        <v>249</v>
      </c>
      <c r="L99" s="251"/>
      <c r="M99" s="251"/>
      <c r="N99" s="253" t="s">
        <v>264</v>
      </c>
      <c r="O99" s="254"/>
      <c r="P99" s="254"/>
      <c r="Q99" s="254"/>
      <c r="R99" s="254"/>
      <c r="S99" s="255"/>
    </row>
    <row r="100" spans="1:19" ht="18.5" thickBot="1" x14ac:dyDescent="0.4">
      <c r="A100" s="6">
        <v>49</v>
      </c>
      <c r="B100" s="240" t="s">
        <v>265</v>
      </c>
      <c r="C100" s="241"/>
      <c r="D100" s="241"/>
      <c r="E100" s="237" t="s">
        <v>304</v>
      </c>
      <c r="F100" s="237"/>
      <c r="G100" s="237"/>
      <c r="H100" s="237" t="s">
        <v>307</v>
      </c>
      <c r="I100" s="237"/>
      <c r="J100" s="237"/>
      <c r="K100" s="241" t="s">
        <v>265</v>
      </c>
      <c r="L100" s="241"/>
      <c r="M100" s="241"/>
      <c r="N100" s="242" t="s">
        <v>305</v>
      </c>
      <c r="O100" s="243"/>
      <c r="P100" s="243"/>
      <c r="Q100" s="243" t="s">
        <v>308</v>
      </c>
      <c r="R100" s="243"/>
      <c r="S100" s="261"/>
    </row>
    <row r="101" spans="1:19" ht="18" customHeight="1" thickTop="1" x14ac:dyDescent="0.35">
      <c r="A101" s="6">
        <v>50</v>
      </c>
      <c r="B101" s="244" t="s">
        <v>248</v>
      </c>
      <c r="C101" s="245"/>
      <c r="D101" s="246"/>
      <c r="E101" s="232" t="s">
        <v>259</v>
      </c>
      <c r="F101" s="233"/>
      <c r="G101" s="234"/>
      <c r="H101" s="114" t="s">
        <v>562</v>
      </c>
      <c r="I101" s="235"/>
      <c r="J101" s="236"/>
      <c r="K101" s="248" t="s">
        <v>248</v>
      </c>
      <c r="L101" s="248"/>
      <c r="M101" s="248"/>
      <c r="N101" s="232"/>
      <c r="O101" s="233"/>
      <c r="P101" s="233"/>
      <c r="Q101" s="233"/>
      <c r="R101" s="233"/>
      <c r="S101" s="249"/>
    </row>
    <row r="102" spans="1:19" ht="18" customHeight="1" x14ac:dyDescent="0.35">
      <c r="A102" s="81">
        <v>51</v>
      </c>
      <c r="B102" s="250" t="s">
        <v>249</v>
      </c>
      <c r="C102" s="251"/>
      <c r="D102" s="251"/>
      <c r="E102" s="252" t="s">
        <v>260</v>
      </c>
      <c r="F102" s="252"/>
      <c r="G102" s="252"/>
      <c r="H102" s="252"/>
      <c r="I102" s="252"/>
      <c r="J102" s="252"/>
      <c r="K102" s="251" t="s">
        <v>249</v>
      </c>
      <c r="L102" s="251"/>
      <c r="M102" s="251"/>
      <c r="N102" s="253"/>
      <c r="O102" s="254"/>
      <c r="P102" s="254"/>
      <c r="Q102" s="254"/>
      <c r="R102" s="254"/>
      <c r="S102" s="255"/>
    </row>
    <row r="103" spans="1:19" ht="18" customHeight="1" thickBot="1" x14ac:dyDescent="0.4">
      <c r="A103" s="6">
        <v>52</v>
      </c>
      <c r="B103" s="240" t="s">
        <v>265</v>
      </c>
      <c r="C103" s="241"/>
      <c r="D103" s="241"/>
      <c r="E103" s="237" t="s">
        <v>306</v>
      </c>
      <c r="F103" s="237"/>
      <c r="G103" s="237"/>
      <c r="H103" s="237" t="s">
        <v>309</v>
      </c>
      <c r="I103" s="237"/>
      <c r="J103" s="237"/>
      <c r="K103" s="241" t="s">
        <v>265</v>
      </c>
      <c r="L103" s="241"/>
      <c r="M103" s="241"/>
      <c r="N103" s="242"/>
      <c r="O103" s="243"/>
      <c r="P103" s="243"/>
      <c r="Q103" s="243"/>
      <c r="R103" s="243"/>
      <c r="S103" s="261"/>
    </row>
    <row r="104" spans="1:19" ht="15" thickTop="1" x14ac:dyDescent="0.35"/>
    <row r="105" spans="1:19" ht="18" x14ac:dyDescent="0.35">
      <c r="A105" s="6">
        <v>3</v>
      </c>
      <c r="B105" s="262" t="s">
        <v>243</v>
      </c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4"/>
    </row>
    <row r="106" spans="1:19" ht="18" customHeight="1" thickBot="1" x14ac:dyDescent="0.4">
      <c r="A106" s="6">
        <v>4</v>
      </c>
      <c r="B106" s="260" t="s">
        <v>255</v>
      </c>
      <c r="C106" s="260"/>
      <c r="D106" s="260"/>
      <c r="E106" s="259" t="s">
        <v>253</v>
      </c>
      <c r="F106" s="259"/>
      <c r="G106" s="259"/>
      <c r="H106" s="260" t="s">
        <v>232</v>
      </c>
      <c r="I106" s="260"/>
      <c r="J106" s="259" t="s">
        <v>258</v>
      </c>
      <c r="K106" s="259"/>
      <c r="L106" s="260" t="s">
        <v>274</v>
      </c>
      <c r="M106" s="260"/>
      <c r="N106" s="259" t="s">
        <v>254</v>
      </c>
      <c r="O106" s="259"/>
      <c r="P106" s="260" t="s">
        <v>275</v>
      </c>
      <c r="Q106" s="260"/>
      <c r="R106" s="259" t="s">
        <v>273</v>
      </c>
      <c r="S106" s="259"/>
    </row>
    <row r="107" spans="1:19" ht="18" customHeight="1" thickTop="1" x14ac:dyDescent="0.35">
      <c r="A107" s="6">
        <v>5</v>
      </c>
      <c r="B107" s="244" t="s">
        <v>248</v>
      </c>
      <c r="C107" s="245"/>
      <c r="D107" s="246"/>
      <c r="E107" s="232" t="s">
        <v>266</v>
      </c>
      <c r="F107" s="233"/>
      <c r="G107" s="234"/>
      <c r="H107" s="114" t="s">
        <v>562</v>
      </c>
      <c r="I107" s="235"/>
      <c r="J107" s="236"/>
      <c r="K107" s="248" t="s">
        <v>248</v>
      </c>
      <c r="L107" s="248"/>
      <c r="M107" s="248"/>
      <c r="N107" s="232" t="s">
        <v>267</v>
      </c>
      <c r="O107" s="233"/>
      <c r="P107" s="234"/>
      <c r="Q107" s="114" t="s">
        <v>562</v>
      </c>
      <c r="R107" s="238"/>
      <c r="S107" s="239"/>
    </row>
    <row r="108" spans="1:19" ht="18" customHeight="1" x14ac:dyDescent="0.35">
      <c r="A108" s="6">
        <v>6</v>
      </c>
      <c r="B108" s="250" t="s">
        <v>249</v>
      </c>
      <c r="C108" s="251"/>
      <c r="D108" s="251"/>
      <c r="E108" s="252" t="s">
        <v>508</v>
      </c>
      <c r="F108" s="252"/>
      <c r="G108" s="252"/>
      <c r="H108" s="252"/>
      <c r="I108" s="252"/>
      <c r="J108" s="252"/>
      <c r="K108" s="251" t="s">
        <v>249</v>
      </c>
      <c r="L108" s="251"/>
      <c r="M108" s="251"/>
      <c r="N108" s="253" t="s">
        <v>511</v>
      </c>
      <c r="O108" s="254"/>
      <c r="P108" s="254"/>
      <c r="Q108" s="254"/>
      <c r="R108" s="254"/>
      <c r="S108" s="255"/>
    </row>
    <row r="109" spans="1:19" ht="18" customHeight="1" thickBot="1" x14ac:dyDescent="0.4">
      <c r="A109" s="6">
        <v>7</v>
      </c>
      <c r="B109" s="240" t="s">
        <v>265</v>
      </c>
      <c r="C109" s="241"/>
      <c r="D109" s="241"/>
      <c r="E109" s="237" t="s">
        <v>509</v>
      </c>
      <c r="F109" s="237"/>
      <c r="G109" s="237"/>
      <c r="H109" s="237" t="s">
        <v>510</v>
      </c>
      <c r="I109" s="237"/>
      <c r="J109" s="237"/>
      <c r="K109" s="241" t="s">
        <v>265</v>
      </c>
      <c r="L109" s="241"/>
      <c r="M109" s="241"/>
      <c r="N109" s="242" t="s">
        <v>512</v>
      </c>
      <c r="O109" s="243"/>
      <c r="P109" s="243"/>
      <c r="Q109" s="243" t="s">
        <v>513</v>
      </c>
      <c r="R109" s="243"/>
      <c r="S109" s="261"/>
    </row>
    <row r="110" spans="1:19" ht="18" customHeight="1" thickTop="1" x14ac:dyDescent="0.35">
      <c r="A110" s="6">
        <v>8</v>
      </c>
      <c r="B110" s="244" t="s">
        <v>248</v>
      </c>
      <c r="C110" s="245"/>
      <c r="D110" s="246"/>
      <c r="E110" s="232" t="s">
        <v>268</v>
      </c>
      <c r="F110" s="233"/>
      <c r="G110" s="234"/>
      <c r="H110" s="114" t="s">
        <v>562</v>
      </c>
      <c r="I110" s="235"/>
      <c r="J110" s="236"/>
      <c r="K110" s="248" t="s">
        <v>248</v>
      </c>
      <c r="L110" s="248"/>
      <c r="M110" s="248"/>
      <c r="N110" s="232" t="s">
        <v>269</v>
      </c>
      <c r="O110" s="233"/>
      <c r="P110" s="234"/>
      <c r="Q110" s="114" t="s">
        <v>562</v>
      </c>
      <c r="R110" s="238"/>
      <c r="S110" s="239"/>
    </row>
    <row r="111" spans="1:19" ht="18" customHeight="1" x14ac:dyDescent="0.35">
      <c r="A111" s="6">
        <v>9</v>
      </c>
      <c r="B111" s="250" t="s">
        <v>249</v>
      </c>
      <c r="C111" s="251"/>
      <c r="D111" s="251"/>
      <c r="E111" s="252" t="s">
        <v>514</v>
      </c>
      <c r="F111" s="252"/>
      <c r="G111" s="252"/>
      <c r="H111" s="252"/>
      <c r="I111" s="252"/>
      <c r="J111" s="252"/>
      <c r="K111" s="251" t="s">
        <v>249</v>
      </c>
      <c r="L111" s="251"/>
      <c r="M111" s="251"/>
      <c r="N111" s="253" t="s">
        <v>517</v>
      </c>
      <c r="O111" s="254"/>
      <c r="P111" s="254"/>
      <c r="Q111" s="254"/>
      <c r="R111" s="254"/>
      <c r="S111" s="255"/>
    </row>
    <row r="112" spans="1:19" ht="18" customHeight="1" thickBot="1" x14ac:dyDescent="0.4">
      <c r="A112" s="6">
        <v>10</v>
      </c>
      <c r="B112" s="240" t="s">
        <v>265</v>
      </c>
      <c r="C112" s="241"/>
      <c r="D112" s="241"/>
      <c r="E112" s="237" t="s">
        <v>515</v>
      </c>
      <c r="F112" s="237"/>
      <c r="G112" s="237"/>
      <c r="H112" s="237" t="s">
        <v>516</v>
      </c>
      <c r="I112" s="237"/>
      <c r="J112" s="237"/>
      <c r="K112" s="241" t="s">
        <v>265</v>
      </c>
      <c r="L112" s="241"/>
      <c r="M112" s="241"/>
      <c r="N112" s="242" t="s">
        <v>518</v>
      </c>
      <c r="O112" s="243"/>
      <c r="P112" s="243"/>
      <c r="Q112" s="243" t="s">
        <v>519</v>
      </c>
      <c r="R112" s="243"/>
      <c r="S112" s="261"/>
    </row>
    <row r="113" spans="1:19" ht="18" customHeight="1" thickTop="1" x14ac:dyDescent="0.35">
      <c r="A113" s="6">
        <v>11</v>
      </c>
      <c r="B113" s="244" t="s">
        <v>248</v>
      </c>
      <c r="C113" s="245"/>
      <c r="D113" s="246"/>
      <c r="E113" s="232" t="s">
        <v>270</v>
      </c>
      <c r="F113" s="233"/>
      <c r="G113" s="234"/>
      <c r="H113" s="114" t="s">
        <v>562</v>
      </c>
      <c r="I113" s="235"/>
      <c r="J113" s="236"/>
      <c r="K113" s="248"/>
      <c r="L113" s="248"/>
      <c r="M113" s="248"/>
      <c r="N113" s="232"/>
      <c r="O113" s="233"/>
      <c r="P113" s="234"/>
      <c r="Q113" s="114" t="s">
        <v>562</v>
      </c>
      <c r="R113" s="238"/>
      <c r="S113" s="239"/>
    </row>
    <row r="114" spans="1:19" ht="18" customHeight="1" x14ac:dyDescent="0.35">
      <c r="A114" s="6">
        <v>12</v>
      </c>
      <c r="B114" s="250" t="s">
        <v>249</v>
      </c>
      <c r="C114" s="251"/>
      <c r="D114" s="251"/>
      <c r="E114" s="252" t="s">
        <v>514</v>
      </c>
      <c r="F114" s="252"/>
      <c r="G114" s="252"/>
      <c r="H114" s="252"/>
      <c r="I114" s="252"/>
      <c r="J114" s="252"/>
      <c r="K114" s="251"/>
      <c r="L114" s="251"/>
      <c r="M114" s="251"/>
      <c r="N114" s="253"/>
      <c r="O114" s="254"/>
      <c r="P114" s="254"/>
      <c r="Q114" s="254"/>
      <c r="R114" s="254"/>
      <c r="S114" s="255"/>
    </row>
    <row r="115" spans="1:19" ht="18" customHeight="1" thickBot="1" x14ac:dyDescent="0.4">
      <c r="A115" s="6">
        <v>13</v>
      </c>
      <c r="B115" s="240" t="s">
        <v>265</v>
      </c>
      <c r="C115" s="241"/>
      <c r="D115" s="241"/>
      <c r="E115" s="237" t="s">
        <v>520</v>
      </c>
      <c r="F115" s="237"/>
      <c r="G115" s="237"/>
      <c r="H115" s="237" t="s">
        <v>521</v>
      </c>
      <c r="I115" s="237"/>
      <c r="J115" s="237"/>
      <c r="K115" s="241"/>
      <c r="L115" s="241"/>
      <c r="M115" s="241"/>
      <c r="N115" s="242"/>
      <c r="O115" s="243"/>
      <c r="P115" s="243"/>
      <c r="Q115" s="243"/>
      <c r="R115" s="243"/>
      <c r="S115" s="261"/>
    </row>
    <row r="116" spans="1:19" ht="18" customHeight="1" thickTop="1" x14ac:dyDescent="0.35">
      <c r="A116" s="6">
        <v>14</v>
      </c>
      <c r="B116" s="262" t="s">
        <v>245</v>
      </c>
      <c r="C116" s="263"/>
      <c r="D116" s="263"/>
      <c r="E116" s="263"/>
      <c r="F116" s="263"/>
      <c r="G116" s="263"/>
      <c r="H116" s="263"/>
      <c r="I116" s="263"/>
      <c r="J116" s="263"/>
      <c r="K116" s="263"/>
      <c r="L116" s="263"/>
      <c r="M116" s="263"/>
      <c r="N116" s="263"/>
      <c r="O116" s="263"/>
      <c r="P116" s="263"/>
      <c r="Q116" s="263"/>
      <c r="R116" s="263"/>
      <c r="S116" s="264"/>
    </row>
    <row r="117" spans="1:19" ht="18" customHeight="1" thickBot="1" x14ac:dyDescent="0.4">
      <c r="A117" s="6">
        <v>15</v>
      </c>
      <c r="B117" s="260" t="s">
        <v>255</v>
      </c>
      <c r="C117" s="260"/>
      <c r="D117" s="260"/>
      <c r="E117" s="259" t="s">
        <v>253</v>
      </c>
      <c r="F117" s="259"/>
      <c r="G117" s="259"/>
      <c r="H117" s="260" t="s">
        <v>232</v>
      </c>
      <c r="I117" s="260"/>
      <c r="J117" s="259" t="s">
        <v>258</v>
      </c>
      <c r="K117" s="259"/>
      <c r="L117" s="260" t="s">
        <v>274</v>
      </c>
      <c r="M117" s="260"/>
      <c r="N117" s="259" t="s">
        <v>254</v>
      </c>
      <c r="O117" s="259"/>
      <c r="P117" s="260" t="s">
        <v>275</v>
      </c>
      <c r="Q117" s="260"/>
      <c r="R117" s="259" t="s">
        <v>273</v>
      </c>
      <c r="S117" s="259"/>
    </row>
    <row r="118" spans="1:19" ht="18" customHeight="1" thickTop="1" x14ac:dyDescent="0.35">
      <c r="A118" s="6">
        <v>16</v>
      </c>
      <c r="B118" s="244" t="s">
        <v>248</v>
      </c>
      <c r="C118" s="245"/>
      <c r="D118" s="246"/>
      <c r="E118" s="232" t="s">
        <v>247</v>
      </c>
      <c r="F118" s="233"/>
      <c r="G118" s="234"/>
      <c r="H118" s="114" t="s">
        <v>562</v>
      </c>
      <c r="I118" s="235"/>
      <c r="J118" s="236"/>
      <c r="K118" s="248" t="s">
        <v>248</v>
      </c>
      <c r="L118" s="248"/>
      <c r="M118" s="248"/>
      <c r="N118" s="232" t="s">
        <v>376</v>
      </c>
      <c r="O118" s="233"/>
      <c r="P118" s="234"/>
      <c r="Q118" s="114" t="s">
        <v>562</v>
      </c>
      <c r="R118" s="238"/>
      <c r="S118" s="239"/>
    </row>
    <row r="119" spans="1:19" ht="18" x14ac:dyDescent="0.35">
      <c r="A119" s="6">
        <v>17</v>
      </c>
      <c r="B119" s="250" t="s">
        <v>249</v>
      </c>
      <c r="C119" s="251"/>
      <c r="D119" s="251"/>
      <c r="E119" s="252" t="s">
        <v>283</v>
      </c>
      <c r="F119" s="252"/>
      <c r="G119" s="252"/>
      <c r="H119" s="252"/>
      <c r="I119" s="252"/>
      <c r="J119" s="252"/>
      <c r="K119" s="251" t="s">
        <v>249</v>
      </c>
      <c r="L119" s="251"/>
      <c r="M119" s="251"/>
      <c r="N119" s="253" t="s">
        <v>522</v>
      </c>
      <c r="O119" s="254"/>
      <c r="P119" s="254"/>
      <c r="Q119" s="254"/>
      <c r="R119" s="254"/>
      <c r="S119" s="255"/>
    </row>
    <row r="120" spans="1:19" ht="18" customHeight="1" thickBot="1" x14ac:dyDescent="0.4">
      <c r="A120" s="6">
        <v>18</v>
      </c>
      <c r="B120" s="240" t="s">
        <v>265</v>
      </c>
      <c r="C120" s="241"/>
      <c r="D120" s="241"/>
      <c r="E120" s="237" t="s">
        <v>310</v>
      </c>
      <c r="F120" s="237"/>
      <c r="G120" s="237"/>
      <c r="H120" s="237" t="s">
        <v>311</v>
      </c>
      <c r="I120" s="237"/>
      <c r="J120" s="237"/>
      <c r="K120" s="241" t="s">
        <v>265</v>
      </c>
      <c r="L120" s="241"/>
      <c r="M120" s="241"/>
      <c r="N120" s="242" t="s">
        <v>523</v>
      </c>
      <c r="O120" s="243"/>
      <c r="P120" s="243"/>
      <c r="Q120" s="243" t="s">
        <v>524</v>
      </c>
      <c r="R120" s="243"/>
      <c r="S120" s="261"/>
    </row>
    <row r="121" spans="1:19" ht="18" customHeight="1" thickTop="1" x14ac:dyDescent="0.35">
      <c r="A121" s="6">
        <v>19</v>
      </c>
      <c r="B121" s="244" t="s">
        <v>248</v>
      </c>
      <c r="C121" s="245"/>
      <c r="D121" s="246"/>
      <c r="E121" s="232" t="s">
        <v>377</v>
      </c>
      <c r="F121" s="233"/>
      <c r="G121" s="234"/>
      <c r="H121" s="114" t="s">
        <v>562</v>
      </c>
      <c r="I121" s="235"/>
      <c r="J121" s="236"/>
      <c r="K121" s="248" t="s">
        <v>248</v>
      </c>
      <c r="L121" s="248"/>
      <c r="M121" s="248"/>
      <c r="N121" s="232" t="s">
        <v>378</v>
      </c>
      <c r="O121" s="233"/>
      <c r="P121" s="234"/>
      <c r="Q121" s="114" t="s">
        <v>562</v>
      </c>
      <c r="R121" s="238"/>
      <c r="S121" s="239"/>
    </row>
    <row r="122" spans="1:19" ht="18" x14ac:dyDescent="0.35">
      <c r="A122" s="6">
        <v>20</v>
      </c>
      <c r="B122" s="250" t="s">
        <v>249</v>
      </c>
      <c r="C122" s="251"/>
      <c r="D122" s="251"/>
      <c r="E122" s="252" t="s">
        <v>525</v>
      </c>
      <c r="F122" s="252"/>
      <c r="G122" s="252"/>
      <c r="H122" s="252"/>
      <c r="I122" s="252"/>
      <c r="J122" s="252"/>
      <c r="K122" s="251" t="s">
        <v>249</v>
      </c>
      <c r="L122" s="251"/>
      <c r="M122" s="251"/>
      <c r="N122" s="253" t="s">
        <v>528</v>
      </c>
      <c r="O122" s="254"/>
      <c r="P122" s="254"/>
      <c r="Q122" s="254"/>
      <c r="R122" s="254"/>
      <c r="S122" s="255"/>
    </row>
    <row r="123" spans="1:19" ht="18" customHeight="1" thickBot="1" x14ac:dyDescent="0.4">
      <c r="A123" s="6">
        <v>21</v>
      </c>
      <c r="B123" s="240" t="s">
        <v>265</v>
      </c>
      <c r="C123" s="241"/>
      <c r="D123" s="241"/>
      <c r="E123" s="237" t="s">
        <v>526</v>
      </c>
      <c r="F123" s="237"/>
      <c r="G123" s="237"/>
      <c r="H123" s="237" t="s">
        <v>527</v>
      </c>
      <c r="I123" s="237"/>
      <c r="J123" s="237"/>
      <c r="K123" s="241" t="s">
        <v>265</v>
      </c>
      <c r="L123" s="241"/>
      <c r="M123" s="241"/>
      <c r="N123" s="242" t="s">
        <v>529</v>
      </c>
      <c r="O123" s="243"/>
      <c r="P123" s="243"/>
      <c r="Q123" s="243" t="s">
        <v>530</v>
      </c>
      <c r="R123" s="243"/>
      <c r="S123" s="261"/>
    </row>
    <row r="124" spans="1:19" ht="18" customHeight="1" thickTop="1" x14ac:dyDescent="0.35">
      <c r="A124" s="6">
        <v>22</v>
      </c>
      <c r="B124" s="262" t="s">
        <v>335</v>
      </c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4"/>
    </row>
    <row r="125" spans="1:19" ht="18.5" thickBot="1" x14ac:dyDescent="0.4">
      <c r="A125" s="6">
        <v>23</v>
      </c>
      <c r="B125" s="260" t="s">
        <v>255</v>
      </c>
      <c r="C125" s="260"/>
      <c r="D125" s="260"/>
      <c r="E125" s="259" t="s">
        <v>253</v>
      </c>
      <c r="F125" s="259"/>
      <c r="G125" s="259"/>
      <c r="H125" s="260" t="s">
        <v>232</v>
      </c>
      <c r="I125" s="260"/>
      <c r="J125" s="259" t="s">
        <v>252</v>
      </c>
      <c r="K125" s="259"/>
      <c r="L125" s="260" t="s">
        <v>274</v>
      </c>
      <c r="M125" s="260"/>
      <c r="N125" s="259" t="s">
        <v>336</v>
      </c>
      <c r="O125" s="259"/>
      <c r="P125" s="260" t="s">
        <v>275</v>
      </c>
      <c r="Q125" s="260"/>
      <c r="R125" s="259"/>
      <c r="S125" s="259"/>
    </row>
    <row r="126" spans="1:19" ht="18" customHeight="1" thickTop="1" x14ac:dyDescent="0.35">
      <c r="A126" s="6">
        <v>24</v>
      </c>
      <c r="B126" s="244" t="s">
        <v>248</v>
      </c>
      <c r="C126" s="245"/>
      <c r="D126" s="246"/>
      <c r="E126" s="232" t="s">
        <v>337</v>
      </c>
      <c r="F126" s="233"/>
      <c r="G126" s="234"/>
      <c r="H126" s="114" t="s">
        <v>562</v>
      </c>
      <c r="I126" s="235"/>
      <c r="J126" s="236"/>
      <c r="K126" s="248" t="s">
        <v>248</v>
      </c>
      <c r="L126" s="248"/>
      <c r="M126" s="248"/>
      <c r="N126" s="232" t="s">
        <v>338</v>
      </c>
      <c r="O126" s="233"/>
      <c r="P126" s="234"/>
      <c r="Q126" s="114" t="s">
        <v>562</v>
      </c>
      <c r="R126" s="238"/>
      <c r="S126" s="239"/>
    </row>
    <row r="127" spans="1:19" ht="18" customHeight="1" x14ac:dyDescent="0.35">
      <c r="A127" s="6">
        <v>25</v>
      </c>
      <c r="B127" s="250" t="s">
        <v>249</v>
      </c>
      <c r="C127" s="251"/>
      <c r="D127" s="251"/>
      <c r="E127" s="252" t="s">
        <v>531</v>
      </c>
      <c r="F127" s="252"/>
      <c r="G127" s="252"/>
      <c r="H127" s="252"/>
      <c r="I127" s="252"/>
      <c r="J127" s="252"/>
      <c r="K127" s="251" t="s">
        <v>249</v>
      </c>
      <c r="L127" s="251"/>
      <c r="M127" s="251"/>
      <c r="N127" s="253" t="s">
        <v>534</v>
      </c>
      <c r="O127" s="254"/>
      <c r="P127" s="254"/>
      <c r="Q127" s="254"/>
      <c r="R127" s="254"/>
      <c r="S127" s="255"/>
    </row>
    <row r="128" spans="1:19" ht="18" customHeight="1" thickBot="1" x14ac:dyDescent="0.4">
      <c r="A128" s="6">
        <v>26</v>
      </c>
      <c r="B128" s="240" t="s">
        <v>265</v>
      </c>
      <c r="C128" s="241"/>
      <c r="D128" s="241"/>
      <c r="E128" s="237" t="s">
        <v>532</v>
      </c>
      <c r="F128" s="237"/>
      <c r="G128" s="237"/>
      <c r="H128" s="237" t="s">
        <v>533</v>
      </c>
      <c r="I128" s="237"/>
      <c r="J128" s="237"/>
      <c r="K128" s="241" t="s">
        <v>265</v>
      </c>
      <c r="L128" s="241"/>
      <c r="M128" s="241"/>
      <c r="N128" s="242" t="s">
        <v>544</v>
      </c>
      <c r="O128" s="243"/>
      <c r="P128" s="243"/>
      <c r="Q128" s="243" t="s">
        <v>545</v>
      </c>
      <c r="R128" s="243"/>
      <c r="S128" s="261"/>
    </row>
    <row r="129" spans="1:19" ht="18" customHeight="1" thickTop="1" x14ac:dyDescent="0.35">
      <c r="A129" s="6">
        <v>27</v>
      </c>
      <c r="B129" s="244" t="s">
        <v>248</v>
      </c>
      <c r="C129" s="245"/>
      <c r="D129" s="246"/>
      <c r="E129" s="232" t="s">
        <v>379</v>
      </c>
      <c r="F129" s="233"/>
      <c r="G129" s="234"/>
      <c r="H129" s="114" t="s">
        <v>562</v>
      </c>
      <c r="I129" s="235"/>
      <c r="J129" s="236"/>
      <c r="K129" s="248" t="s">
        <v>248</v>
      </c>
      <c r="L129" s="248"/>
      <c r="M129" s="248"/>
      <c r="N129" s="232" t="s">
        <v>380</v>
      </c>
      <c r="O129" s="233"/>
      <c r="P129" s="234"/>
      <c r="Q129" s="114" t="s">
        <v>562</v>
      </c>
      <c r="R129" s="238"/>
      <c r="S129" s="239"/>
    </row>
    <row r="130" spans="1:19" ht="18" customHeight="1" x14ac:dyDescent="0.35">
      <c r="A130" s="6">
        <v>28</v>
      </c>
      <c r="B130" s="250" t="s">
        <v>249</v>
      </c>
      <c r="C130" s="251"/>
      <c r="D130" s="251"/>
      <c r="E130" s="252" t="s">
        <v>535</v>
      </c>
      <c r="F130" s="252"/>
      <c r="G130" s="252"/>
      <c r="H130" s="252"/>
      <c r="I130" s="252"/>
      <c r="J130" s="252"/>
      <c r="K130" s="251" t="s">
        <v>249</v>
      </c>
      <c r="L130" s="251"/>
      <c r="M130" s="251"/>
      <c r="N130" s="253" t="s">
        <v>536</v>
      </c>
      <c r="O130" s="254"/>
      <c r="P130" s="254"/>
      <c r="Q130" s="254"/>
      <c r="R130" s="254"/>
      <c r="S130" s="255"/>
    </row>
    <row r="131" spans="1:19" ht="18" customHeight="1" thickBot="1" x14ac:dyDescent="0.4">
      <c r="A131" s="6">
        <v>29</v>
      </c>
      <c r="B131" s="240" t="s">
        <v>265</v>
      </c>
      <c r="C131" s="241"/>
      <c r="D131" s="241"/>
      <c r="E131" s="237" t="s">
        <v>546</v>
      </c>
      <c r="F131" s="237"/>
      <c r="G131" s="237"/>
      <c r="H131" s="237" t="s">
        <v>547</v>
      </c>
      <c r="I131" s="237"/>
      <c r="J131" s="237"/>
      <c r="K131" s="241" t="s">
        <v>265</v>
      </c>
      <c r="L131" s="241"/>
      <c r="M131" s="241"/>
      <c r="N131" s="242" t="s">
        <v>548</v>
      </c>
      <c r="O131" s="243"/>
      <c r="P131" s="243"/>
      <c r="Q131" s="243" t="s">
        <v>549</v>
      </c>
      <c r="R131" s="243"/>
      <c r="S131" s="261"/>
    </row>
    <row r="132" spans="1:19" ht="18" customHeight="1" thickTop="1" x14ac:dyDescent="0.35">
      <c r="A132" s="6">
        <v>30</v>
      </c>
      <c r="B132" s="244" t="s">
        <v>248</v>
      </c>
      <c r="C132" s="245"/>
      <c r="D132" s="246"/>
      <c r="E132" s="232" t="s">
        <v>381</v>
      </c>
      <c r="F132" s="233"/>
      <c r="G132" s="234"/>
      <c r="H132" s="114" t="s">
        <v>562</v>
      </c>
      <c r="I132" s="235"/>
      <c r="J132" s="236"/>
      <c r="K132" s="248" t="s">
        <v>248</v>
      </c>
      <c r="L132" s="248"/>
      <c r="M132" s="248"/>
      <c r="N132" s="232" t="s">
        <v>382</v>
      </c>
      <c r="O132" s="233"/>
      <c r="P132" s="234"/>
      <c r="Q132" s="114" t="s">
        <v>562</v>
      </c>
      <c r="R132" s="238"/>
      <c r="S132" s="239"/>
    </row>
    <row r="133" spans="1:19" ht="18" customHeight="1" x14ac:dyDescent="0.35">
      <c r="A133" s="6">
        <v>31</v>
      </c>
      <c r="B133" s="250" t="s">
        <v>249</v>
      </c>
      <c r="C133" s="251"/>
      <c r="D133" s="251"/>
      <c r="E133" s="252" t="s">
        <v>537</v>
      </c>
      <c r="F133" s="252"/>
      <c r="G133" s="252"/>
      <c r="H133" s="252"/>
      <c r="I133" s="252"/>
      <c r="J133" s="252"/>
      <c r="K133" s="251" t="s">
        <v>249</v>
      </c>
      <c r="L133" s="251"/>
      <c r="M133" s="251"/>
      <c r="N133" s="253" t="s">
        <v>538</v>
      </c>
      <c r="O133" s="254"/>
      <c r="P133" s="254"/>
      <c r="Q133" s="254"/>
      <c r="R133" s="254"/>
      <c r="S133" s="255"/>
    </row>
    <row r="134" spans="1:19" ht="18.5" thickBot="1" x14ac:dyDescent="0.4">
      <c r="A134" s="6">
        <v>32</v>
      </c>
      <c r="B134" s="240" t="s">
        <v>265</v>
      </c>
      <c r="C134" s="241"/>
      <c r="D134" s="241"/>
      <c r="E134" s="237" t="s">
        <v>550</v>
      </c>
      <c r="F134" s="237"/>
      <c r="G134" s="237"/>
      <c r="H134" s="237" t="s">
        <v>551</v>
      </c>
      <c r="I134" s="237"/>
      <c r="J134" s="237"/>
      <c r="K134" s="241" t="s">
        <v>265</v>
      </c>
      <c r="L134" s="241"/>
      <c r="M134" s="241"/>
      <c r="N134" s="242" t="s">
        <v>552</v>
      </c>
      <c r="O134" s="243"/>
      <c r="P134" s="243"/>
      <c r="Q134" s="243" t="s">
        <v>553</v>
      </c>
      <c r="R134" s="243"/>
      <c r="S134" s="261"/>
    </row>
    <row r="135" spans="1:19" ht="18.5" thickTop="1" x14ac:dyDescent="0.35">
      <c r="A135" s="6">
        <v>33</v>
      </c>
      <c r="B135" s="244" t="s">
        <v>248</v>
      </c>
      <c r="C135" s="245"/>
      <c r="D135" s="246"/>
      <c r="E135" s="232" t="s">
        <v>383</v>
      </c>
      <c r="F135" s="233"/>
      <c r="G135" s="234"/>
      <c r="H135" s="114" t="s">
        <v>562</v>
      </c>
      <c r="I135" s="235"/>
      <c r="J135" s="236"/>
      <c r="K135" s="248" t="s">
        <v>248</v>
      </c>
      <c r="L135" s="248"/>
      <c r="M135" s="248"/>
      <c r="N135" s="232" t="s">
        <v>384</v>
      </c>
      <c r="O135" s="233"/>
      <c r="P135" s="234"/>
      <c r="Q135" s="114" t="s">
        <v>562</v>
      </c>
      <c r="R135" s="238"/>
      <c r="S135" s="239"/>
    </row>
    <row r="136" spans="1:19" ht="18" x14ac:dyDescent="0.35">
      <c r="A136" s="6">
        <v>34</v>
      </c>
      <c r="B136" s="250" t="s">
        <v>249</v>
      </c>
      <c r="C136" s="251"/>
      <c r="D136" s="251"/>
      <c r="E136" s="252" t="s">
        <v>539</v>
      </c>
      <c r="F136" s="252"/>
      <c r="G136" s="252"/>
      <c r="H136" s="252"/>
      <c r="I136" s="252"/>
      <c r="J136" s="252"/>
      <c r="K136" s="251" t="s">
        <v>249</v>
      </c>
      <c r="L136" s="251"/>
      <c r="M136" s="251"/>
      <c r="N136" s="253" t="s">
        <v>540</v>
      </c>
      <c r="O136" s="254"/>
      <c r="P136" s="254"/>
      <c r="Q136" s="254"/>
      <c r="R136" s="254"/>
      <c r="S136" s="255"/>
    </row>
    <row r="137" spans="1:19" ht="18" customHeight="1" thickBot="1" x14ac:dyDescent="0.4">
      <c r="A137" s="6">
        <v>35</v>
      </c>
      <c r="B137" s="240" t="s">
        <v>265</v>
      </c>
      <c r="C137" s="241"/>
      <c r="D137" s="241"/>
      <c r="E137" s="237" t="s">
        <v>554</v>
      </c>
      <c r="F137" s="237"/>
      <c r="G137" s="237"/>
      <c r="H137" s="237" t="s">
        <v>555</v>
      </c>
      <c r="I137" s="237"/>
      <c r="J137" s="237"/>
      <c r="K137" s="241" t="s">
        <v>265</v>
      </c>
      <c r="L137" s="241"/>
      <c r="M137" s="241"/>
      <c r="N137" s="242" t="s">
        <v>556</v>
      </c>
      <c r="O137" s="243"/>
      <c r="P137" s="243"/>
      <c r="Q137" s="243" t="s">
        <v>557</v>
      </c>
      <c r="R137" s="243"/>
      <c r="S137" s="261"/>
    </row>
    <row r="138" spans="1:19" ht="18" customHeight="1" thickTop="1" x14ac:dyDescent="0.35">
      <c r="A138" s="6">
        <v>36</v>
      </c>
      <c r="B138" s="244" t="s">
        <v>248</v>
      </c>
      <c r="C138" s="245"/>
      <c r="D138" s="246"/>
      <c r="E138" s="232" t="s">
        <v>385</v>
      </c>
      <c r="F138" s="233"/>
      <c r="G138" s="234"/>
      <c r="H138" s="114" t="s">
        <v>562</v>
      </c>
      <c r="I138" s="235"/>
      <c r="J138" s="236"/>
      <c r="K138" s="248"/>
      <c r="L138" s="248"/>
      <c r="M138" s="248"/>
      <c r="N138" s="232"/>
      <c r="O138" s="233"/>
      <c r="P138" s="234"/>
      <c r="Q138" s="114"/>
      <c r="R138" s="238"/>
      <c r="S138" s="239"/>
    </row>
    <row r="139" spans="1:19" ht="18" x14ac:dyDescent="0.35">
      <c r="A139" s="6">
        <v>37</v>
      </c>
      <c r="B139" s="250" t="s">
        <v>249</v>
      </c>
      <c r="C139" s="251"/>
      <c r="D139" s="251"/>
      <c r="E139" s="252" t="s">
        <v>541</v>
      </c>
      <c r="F139" s="252"/>
      <c r="G139" s="252"/>
      <c r="H139" s="252"/>
      <c r="I139" s="252"/>
      <c r="J139" s="252"/>
      <c r="K139" s="251"/>
      <c r="L139" s="251"/>
      <c r="M139" s="251"/>
      <c r="N139" s="253"/>
      <c r="O139" s="254"/>
      <c r="P139" s="254"/>
      <c r="Q139" s="254"/>
      <c r="R139" s="254"/>
      <c r="S139" s="255"/>
    </row>
    <row r="140" spans="1:19" ht="18.5" thickBot="1" x14ac:dyDescent="0.4">
      <c r="A140" s="6">
        <v>38</v>
      </c>
      <c r="B140" s="240" t="s">
        <v>265</v>
      </c>
      <c r="C140" s="241"/>
      <c r="D140" s="241"/>
      <c r="E140" s="237" t="s">
        <v>558</v>
      </c>
      <c r="F140" s="237"/>
      <c r="G140" s="237"/>
      <c r="H140" s="237" t="s">
        <v>559</v>
      </c>
      <c r="I140" s="237"/>
      <c r="J140" s="237"/>
      <c r="K140" s="241"/>
      <c r="L140" s="241"/>
      <c r="M140" s="241"/>
      <c r="N140" s="242"/>
      <c r="O140" s="243"/>
      <c r="P140" s="243"/>
      <c r="Q140" s="243"/>
      <c r="R140" s="243"/>
      <c r="S140" s="261"/>
    </row>
    <row r="141" spans="1:19" ht="18.5" thickTop="1" x14ac:dyDescent="0.35">
      <c r="A141" s="6">
        <v>39</v>
      </c>
      <c r="B141" s="262" t="s">
        <v>386</v>
      </c>
      <c r="C141" s="263"/>
      <c r="D141" s="263"/>
      <c r="E141" s="263"/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4"/>
    </row>
    <row r="142" spans="1:19" ht="18.5" thickBot="1" x14ac:dyDescent="0.4">
      <c r="A142" s="6">
        <v>40</v>
      </c>
      <c r="B142" s="260" t="s">
        <v>255</v>
      </c>
      <c r="C142" s="260"/>
      <c r="D142" s="260"/>
      <c r="E142" s="259" t="s">
        <v>253</v>
      </c>
      <c r="F142" s="259"/>
      <c r="G142" s="259"/>
      <c r="H142" s="260" t="s">
        <v>232</v>
      </c>
      <c r="I142" s="260"/>
      <c r="J142" s="259" t="s">
        <v>252</v>
      </c>
      <c r="K142" s="259"/>
      <c r="L142" s="260" t="s">
        <v>274</v>
      </c>
      <c r="M142" s="260"/>
      <c r="N142" s="259" t="s">
        <v>336</v>
      </c>
      <c r="O142" s="259"/>
      <c r="P142" s="260" t="s">
        <v>275</v>
      </c>
      <c r="Q142" s="260"/>
      <c r="R142" s="259"/>
      <c r="S142" s="259"/>
    </row>
    <row r="143" spans="1:19" ht="18.5" thickTop="1" x14ac:dyDescent="0.35">
      <c r="A143" s="6">
        <v>41</v>
      </c>
      <c r="B143" s="244" t="s">
        <v>248</v>
      </c>
      <c r="C143" s="245"/>
      <c r="D143" s="246"/>
      <c r="E143" s="232" t="s">
        <v>542</v>
      </c>
      <c r="F143" s="233"/>
      <c r="G143" s="234"/>
      <c r="H143" s="114" t="s">
        <v>562</v>
      </c>
      <c r="I143" s="235"/>
      <c r="J143" s="236"/>
      <c r="K143" s="248"/>
      <c r="L143" s="248"/>
      <c r="M143" s="248"/>
      <c r="N143" s="232"/>
      <c r="O143" s="233"/>
      <c r="P143" s="234"/>
      <c r="Q143" s="114"/>
      <c r="R143" s="238"/>
      <c r="S143" s="239"/>
    </row>
    <row r="144" spans="1:19" ht="18" x14ac:dyDescent="0.35">
      <c r="A144" s="6">
        <v>42</v>
      </c>
      <c r="B144" s="250" t="s">
        <v>249</v>
      </c>
      <c r="C144" s="251"/>
      <c r="D144" s="251"/>
      <c r="E144" s="252" t="s">
        <v>543</v>
      </c>
      <c r="F144" s="252"/>
      <c r="G144" s="252"/>
      <c r="H144" s="252"/>
      <c r="I144" s="252"/>
      <c r="J144" s="252"/>
      <c r="K144" s="251"/>
      <c r="L144" s="251"/>
      <c r="M144" s="251"/>
      <c r="N144" s="253"/>
      <c r="O144" s="254"/>
      <c r="P144" s="254"/>
      <c r="Q144" s="254"/>
      <c r="R144" s="254"/>
      <c r="S144" s="255"/>
    </row>
    <row r="145" spans="1:19" ht="18.5" thickBot="1" x14ac:dyDescent="0.4">
      <c r="A145" s="6">
        <v>43</v>
      </c>
      <c r="B145" s="240" t="s">
        <v>265</v>
      </c>
      <c r="C145" s="241"/>
      <c r="D145" s="241"/>
      <c r="E145" s="237" t="s">
        <v>560</v>
      </c>
      <c r="F145" s="237"/>
      <c r="G145" s="237"/>
      <c r="H145" s="237" t="s">
        <v>561</v>
      </c>
      <c r="I145" s="237"/>
      <c r="J145" s="237"/>
      <c r="K145" s="241"/>
      <c r="L145" s="241"/>
      <c r="M145" s="241"/>
      <c r="N145" s="242"/>
      <c r="O145" s="243"/>
      <c r="P145" s="243"/>
      <c r="Q145" s="243"/>
      <c r="R145" s="243"/>
      <c r="S145" s="261"/>
    </row>
    <row r="146" spans="1:19" ht="15" thickTop="1" x14ac:dyDescent="0.35">
      <c r="A146" s="6">
        <v>44</v>
      </c>
    </row>
    <row r="147" spans="1:19" x14ac:dyDescent="0.35">
      <c r="A147" s="6">
        <v>45</v>
      </c>
    </row>
    <row r="148" spans="1:19" x14ac:dyDescent="0.35">
      <c r="A148" s="6">
        <v>46</v>
      </c>
    </row>
    <row r="149" spans="1:19" x14ac:dyDescent="0.35">
      <c r="A149" s="6">
        <v>47</v>
      </c>
    </row>
    <row r="150" spans="1:19" x14ac:dyDescent="0.35">
      <c r="A150" s="6">
        <v>48</v>
      </c>
    </row>
    <row r="151" spans="1:19" x14ac:dyDescent="0.35">
      <c r="A151" s="6">
        <v>49</v>
      </c>
    </row>
    <row r="152" spans="1:19" x14ac:dyDescent="0.35">
      <c r="A152" s="6">
        <v>50</v>
      </c>
    </row>
    <row r="153" spans="1:19" x14ac:dyDescent="0.35">
      <c r="A153" s="6">
        <v>51</v>
      </c>
    </row>
    <row r="154" spans="1:19" x14ac:dyDescent="0.35">
      <c r="A154" s="6">
        <v>52</v>
      </c>
    </row>
  </sheetData>
  <mergeCells count="1337"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AX12:AZ12"/>
    <mergeCell ref="BA12:BF12"/>
    <mergeCell ref="BA15:BF15"/>
    <mergeCell ref="AX16:AZ16"/>
    <mergeCell ref="BA16:BC16"/>
    <mergeCell ref="BD16:BF16"/>
    <mergeCell ref="AX17:AZ17"/>
    <mergeCell ref="BA17:BF17"/>
    <mergeCell ref="AX18:AZ18"/>
    <mergeCell ref="BA18:BF18"/>
    <mergeCell ref="R17:S17"/>
    <mergeCell ref="K18:M18"/>
    <mergeCell ref="K14:M14"/>
    <mergeCell ref="N14:S14"/>
    <mergeCell ref="B15:D15"/>
    <mergeCell ref="B7:D7"/>
    <mergeCell ref="E7:G7"/>
    <mergeCell ref="H7:J7"/>
    <mergeCell ref="K7:M7"/>
    <mergeCell ref="N7:P7"/>
    <mergeCell ref="Q7:S7"/>
    <mergeCell ref="B5:D5"/>
    <mergeCell ref="K5:M5"/>
    <mergeCell ref="B6:D6"/>
    <mergeCell ref="E6:J6"/>
    <mergeCell ref="K6:M6"/>
    <mergeCell ref="N6:S6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AU10:AW10"/>
    <mergeCell ref="AO12:AQ12"/>
    <mergeCell ref="AR12:AW12"/>
    <mergeCell ref="AO13:AQ13"/>
    <mergeCell ref="AR13:AT13"/>
    <mergeCell ref="AU13:AW13"/>
    <mergeCell ref="AO11:AQ11"/>
    <mergeCell ref="AR11:AW11"/>
    <mergeCell ref="AO3:BF3"/>
    <mergeCell ref="AO4:AQ4"/>
    <mergeCell ref="AR4:AT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BA8:BF8"/>
    <mergeCell ref="AX5:AZ5"/>
    <mergeCell ref="BA5:BF5"/>
    <mergeCell ref="AX6:AZ6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AO19:AQ19"/>
    <mergeCell ref="AR19:AT19"/>
    <mergeCell ref="AU19:AW19"/>
    <mergeCell ref="AO5:AQ5"/>
    <mergeCell ref="AR5:AW5"/>
    <mergeCell ref="AO17:AQ17"/>
    <mergeCell ref="AO6:AQ6"/>
    <mergeCell ref="AR6:AW6"/>
    <mergeCell ref="AO18:AQ18"/>
    <mergeCell ref="AR18:AW18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AO9:AQ9"/>
    <mergeCell ref="AR9:AW9"/>
    <mergeCell ref="AO10:AQ10"/>
    <mergeCell ref="AR10:AT10"/>
    <mergeCell ref="BH9:BJ9"/>
    <mergeCell ref="BK9:BP9"/>
    <mergeCell ref="BH10:BJ10"/>
    <mergeCell ref="BK10:BM10"/>
    <mergeCell ref="BN10:BP10"/>
    <mergeCell ref="BH5:BJ5"/>
    <mergeCell ref="BK5:BP5"/>
    <mergeCell ref="BH11:BJ11"/>
    <mergeCell ref="BK11:BP11"/>
    <mergeCell ref="BH6:BJ6"/>
    <mergeCell ref="BK6:BP6"/>
    <mergeCell ref="BH12:BJ12"/>
    <mergeCell ref="BK12:BP12"/>
    <mergeCell ref="BT8:BY8"/>
    <mergeCell ref="BQ9:BS9"/>
    <mergeCell ref="BT9:BY9"/>
    <mergeCell ref="BQ10:BS10"/>
    <mergeCell ref="BT10:BV10"/>
    <mergeCell ref="BW10:BY10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BQ13:BS13"/>
    <mergeCell ref="BT13:BV13"/>
    <mergeCell ref="BW13:BY13"/>
    <mergeCell ref="BQ8:BS8"/>
    <mergeCell ref="BH16:BJ16"/>
    <mergeCell ref="BK16:BM16"/>
    <mergeCell ref="BN16:BP16"/>
    <mergeCell ref="BQ11:BS11"/>
    <mergeCell ref="BT11:BY11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A10:CC10"/>
    <mergeCell ref="CD10:CF10"/>
    <mergeCell ref="CG10:CI10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CJ9:CL9"/>
    <mergeCell ref="CM9:CR9"/>
    <mergeCell ref="CA7:CC7"/>
    <mergeCell ref="CD7:CF7"/>
    <mergeCell ref="CG7:CI7"/>
    <mergeCell ref="CJ7:CL7"/>
    <mergeCell ref="CM7:CO7"/>
    <mergeCell ref="CP7:CR7"/>
    <mergeCell ref="CA5:CC5"/>
    <mergeCell ref="CD5:CI5"/>
    <mergeCell ref="CJ5:CL5"/>
    <mergeCell ref="DI10:DK10"/>
    <mergeCell ref="CT13:CV13"/>
    <mergeCell ref="CW13:CY13"/>
    <mergeCell ref="CZ13:DB13"/>
    <mergeCell ref="CT8:CV8"/>
    <mergeCell ref="CW8:DB8"/>
    <mergeCell ref="CT11:CV11"/>
    <mergeCell ref="CW11:DB11"/>
    <mergeCell ref="CT9:CV9"/>
    <mergeCell ref="CW9:DB9"/>
    <mergeCell ref="CT12:CV12"/>
    <mergeCell ref="CW12:DB12"/>
    <mergeCell ref="CT7:CV7"/>
    <mergeCell ref="CW7:CY7"/>
    <mergeCell ref="CZ7:DB7"/>
    <mergeCell ref="DC7:DE7"/>
    <mergeCell ref="DF7:DH7"/>
    <mergeCell ref="DI7:DK7"/>
    <mergeCell ref="DC8:DE8"/>
    <mergeCell ref="DF8:DK8"/>
    <mergeCell ref="DC9:DE9"/>
    <mergeCell ref="DF9:DK9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EF3:EW3"/>
    <mergeCell ref="EF4:EH4"/>
    <mergeCell ref="EI4:EK4"/>
    <mergeCell ref="EL4:EM4"/>
    <mergeCell ref="EN4:EO4"/>
    <mergeCell ref="EP4:EQ4"/>
    <mergeCell ref="ER4:ES4"/>
    <mergeCell ref="ET4:EU4"/>
    <mergeCell ref="EV4:EW4"/>
    <mergeCell ref="EF5:EH5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BA6:BF6"/>
    <mergeCell ref="AX7:AZ7"/>
    <mergeCell ref="BA7:BC7"/>
    <mergeCell ref="BD7:BF7"/>
    <mergeCell ref="BQ5:BS5"/>
    <mergeCell ref="BT5:BY5"/>
    <mergeCell ref="BQ6:BS6"/>
    <mergeCell ref="BT6:BY6"/>
    <mergeCell ref="BQ7:BS7"/>
    <mergeCell ref="BT7:BV7"/>
    <mergeCell ref="BW7:BY7"/>
    <mergeCell ref="DM5:DO5"/>
    <mergeCell ref="DP5:DU5"/>
    <mergeCell ref="DM6:DO6"/>
    <mergeCell ref="DP6:DU6"/>
    <mergeCell ref="CT5:CV5"/>
    <mergeCell ref="CW5:DB5"/>
    <mergeCell ref="DC5:DE5"/>
    <mergeCell ref="DF5:DK5"/>
    <mergeCell ref="CT6:CV6"/>
    <mergeCell ref="CW6:DB6"/>
    <mergeCell ref="DC6:DE6"/>
    <mergeCell ref="DF6:DK6"/>
    <mergeCell ref="CM5:CR5"/>
    <mergeCell ref="CA6:CC6"/>
    <mergeCell ref="CD6:CI6"/>
    <mergeCell ref="CJ6:CL6"/>
    <mergeCell ref="CM6:CR6"/>
    <mergeCell ref="AX19:AZ19"/>
    <mergeCell ref="BA19:BC19"/>
    <mergeCell ref="BD19:BF19"/>
    <mergeCell ref="AO20:AQ20"/>
    <mergeCell ref="AR20:AW20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L10:EN10"/>
    <mergeCell ref="EO8:EQ8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BQ14:BS14"/>
    <mergeCell ref="BT14:BY14"/>
    <mergeCell ref="BQ15:BS15"/>
    <mergeCell ref="BT15:BY15"/>
    <mergeCell ref="BQ16:BS16"/>
    <mergeCell ref="BT16:BV16"/>
    <mergeCell ref="BW16:BY16"/>
    <mergeCell ref="EF8:EH8"/>
    <mergeCell ref="EO10:EQ10"/>
    <mergeCell ref="EO11:EQ11"/>
    <mergeCell ref="EF16:EH16"/>
    <mergeCell ref="DC11:DE11"/>
    <mergeCell ref="DF11:DK11"/>
    <mergeCell ref="DC12:DE12"/>
    <mergeCell ref="DF12:DK12"/>
    <mergeCell ref="DC13:DE13"/>
    <mergeCell ref="DF13:DH13"/>
    <mergeCell ref="DI13:DK13"/>
    <mergeCell ref="CT10:CV10"/>
    <mergeCell ref="CW10:CY10"/>
    <mergeCell ref="CZ10:DB10"/>
    <mergeCell ref="DV10:DX10"/>
    <mergeCell ref="DY10:EA10"/>
    <mergeCell ref="EB10:ED10"/>
    <mergeCell ref="DV8:DX8"/>
    <mergeCell ref="DY8:ED8"/>
    <mergeCell ref="EF14:EH14"/>
    <mergeCell ref="EF15:EH15"/>
    <mergeCell ref="DV9:DX9"/>
    <mergeCell ref="DY9:ED9"/>
    <mergeCell ref="DC10:DE10"/>
    <mergeCell ref="DF10:DH10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EL13:EN13"/>
    <mergeCell ref="EI8:EN8"/>
    <mergeCell ref="EF9:EH9"/>
    <mergeCell ref="EI9:EN9"/>
    <mergeCell ref="EF10:EH10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U3:AL3"/>
    <mergeCell ref="U4:W4"/>
    <mergeCell ref="B23:D23"/>
    <mergeCell ref="E23:G23"/>
    <mergeCell ref="H23:J23"/>
    <mergeCell ref="K23:M23"/>
    <mergeCell ref="N23:P23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H35:J35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13:D113"/>
    <mergeCell ref="B119:D119"/>
    <mergeCell ref="B118:D118"/>
    <mergeCell ref="K118:M118"/>
    <mergeCell ref="E119:J119"/>
    <mergeCell ref="K119:M119"/>
    <mergeCell ref="N119:S119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Q131:S131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N94:S94"/>
    <mergeCell ref="E95:G95"/>
    <mergeCell ref="H95:J95"/>
    <mergeCell ref="B132:D132"/>
    <mergeCell ref="K139:M139"/>
    <mergeCell ref="N139:S139"/>
    <mergeCell ref="N55:P55"/>
    <mergeCell ref="R55:S55"/>
    <mergeCell ref="N58:P58"/>
    <mergeCell ref="R58:S58"/>
    <mergeCell ref="N61:P61"/>
    <mergeCell ref="R61:S61"/>
    <mergeCell ref="N64:P64"/>
    <mergeCell ref="R64:S64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R121:S121"/>
    <mergeCell ref="N126:P126"/>
    <mergeCell ref="R126:S126"/>
    <mergeCell ref="K140:M140"/>
    <mergeCell ref="N140:P140"/>
    <mergeCell ref="Q140:S140"/>
    <mergeCell ref="R125:S125"/>
    <mergeCell ref="K132:M132"/>
    <mergeCell ref="K133:M133"/>
    <mergeCell ref="N133:S133"/>
    <mergeCell ref="K134:M134"/>
    <mergeCell ref="N134:P134"/>
    <mergeCell ref="Q134:S13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29:D129"/>
    <mergeCell ref="K129:M129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X4:Z4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AD8:AF8"/>
    <mergeCell ref="AG8:AL8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E139:J139"/>
    <mergeCell ref="K144:M144"/>
    <mergeCell ref="N144:S144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Q81:S81"/>
    <mergeCell ref="K113:M113"/>
    <mergeCell ref="K114:M114"/>
    <mergeCell ref="N114:S114"/>
    <mergeCell ref="B145:D145"/>
    <mergeCell ref="E145:G145"/>
    <mergeCell ref="H145:J145"/>
    <mergeCell ref="B14:D14"/>
    <mergeCell ref="E14:J14"/>
    <mergeCell ref="E15:G15"/>
    <mergeCell ref="H15:J15"/>
    <mergeCell ref="K15:M15"/>
    <mergeCell ref="N15:P15"/>
    <mergeCell ref="Q15:S15"/>
    <mergeCell ref="K143:M143"/>
    <mergeCell ref="U9:W9"/>
    <mergeCell ref="X9:AC9"/>
    <mergeCell ref="AD9:AF9"/>
    <mergeCell ref="AG9:AL9"/>
    <mergeCell ref="U10:W10"/>
    <mergeCell ref="X10:Z10"/>
    <mergeCell ref="AA10:AC10"/>
    <mergeCell ref="AD10:AF10"/>
    <mergeCell ref="AG10:AI10"/>
    <mergeCell ref="AJ10:AL10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U7:W7"/>
    <mergeCell ref="X7:Z7"/>
    <mergeCell ref="AA7:AC7"/>
    <mergeCell ref="AD7:AF7"/>
    <mergeCell ref="AG7:AI7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U5:W5"/>
    <mergeCell ref="X5:AC5"/>
    <mergeCell ref="AD5:AF5"/>
    <mergeCell ref="AG5:AL5"/>
    <mergeCell ref="U6:W6"/>
    <mergeCell ref="X6:AC6"/>
    <mergeCell ref="AD6:AF6"/>
    <mergeCell ref="AG6:AL6"/>
    <mergeCell ref="B16:S16"/>
    <mergeCell ref="E17:G17"/>
    <mergeCell ref="H17:I17"/>
    <mergeCell ref="J17:K17"/>
    <mergeCell ref="L17:M17"/>
    <mergeCell ref="N17:O17"/>
    <mergeCell ref="P17:Q17"/>
    <mergeCell ref="N132:P132"/>
    <mergeCell ref="R132:S132"/>
    <mergeCell ref="N135:P135"/>
    <mergeCell ref="R135:S135"/>
    <mergeCell ref="N138:P138"/>
    <mergeCell ref="R138:S138"/>
    <mergeCell ref="N143:P143"/>
    <mergeCell ref="R143:S143"/>
    <mergeCell ref="E10:G10"/>
    <mergeCell ref="I10:J10"/>
    <mergeCell ref="E13:G13"/>
    <mergeCell ref="I13:J13"/>
    <mergeCell ref="E18:G18"/>
    <mergeCell ref="I18:J18"/>
    <mergeCell ref="E21:G21"/>
    <mergeCell ref="I21:J21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E45:G45"/>
    <mergeCell ref="I45:J45"/>
    <mergeCell ref="E132:G132"/>
    <mergeCell ref="I132:J132"/>
    <mergeCell ref="E135:G135"/>
    <mergeCell ref="I135:J135"/>
    <mergeCell ref="E138:G138"/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E118:G118"/>
    <mergeCell ref="I118:J118"/>
    <mergeCell ref="E140:G140"/>
    <mergeCell ref="H140:J140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796875" defaultRowHeight="18" x14ac:dyDescent="0.4"/>
  <cols>
    <col min="1" max="1" width="4.81640625" style="59" bestFit="1" customWidth="1"/>
    <col min="2" max="2" width="13.1796875" style="59" customWidth="1"/>
    <col min="3" max="4" width="14.7265625" style="59" customWidth="1"/>
    <col min="5" max="5" width="9.81640625" style="59" bestFit="1" customWidth="1"/>
    <col min="6" max="6" width="10.7265625" style="59" customWidth="1"/>
    <col min="7" max="7" width="13" style="59" bestFit="1" customWidth="1"/>
    <col min="8" max="8" width="12.7265625" style="59" bestFit="1" customWidth="1"/>
    <col min="9" max="9" width="10.453125" style="59" bestFit="1" customWidth="1"/>
    <col min="10" max="10" width="10.453125" style="59" customWidth="1"/>
    <col min="11" max="11" width="9.26953125" style="59" customWidth="1"/>
    <col min="12" max="15" width="13.1796875" style="59" customWidth="1"/>
    <col min="16" max="16" width="10.26953125" style="59" bestFit="1" customWidth="1"/>
    <col min="17" max="16384" width="9.1796875" style="60"/>
  </cols>
  <sheetData>
    <row r="1" spans="1:17" x14ac:dyDescent="0.4">
      <c r="A1" s="58" t="s">
        <v>1</v>
      </c>
      <c r="B1" s="58" t="s">
        <v>17</v>
      </c>
      <c r="C1" s="58" t="s">
        <v>100</v>
      </c>
      <c r="D1" s="58" t="s">
        <v>101</v>
      </c>
      <c r="E1" s="58" t="s">
        <v>102</v>
      </c>
      <c r="F1" s="58" t="s">
        <v>18</v>
      </c>
      <c r="G1" s="58" t="s">
        <v>131</v>
      </c>
      <c r="H1" s="58" t="s">
        <v>132</v>
      </c>
      <c r="I1" s="58" t="s">
        <v>133</v>
      </c>
      <c r="J1" s="58" t="s">
        <v>222</v>
      </c>
      <c r="K1" s="58" t="s">
        <v>103</v>
      </c>
      <c r="L1" s="58" t="s">
        <v>210</v>
      </c>
      <c r="M1" s="58" t="s">
        <v>96</v>
      </c>
      <c r="N1" s="58" t="s">
        <v>202</v>
      </c>
      <c r="O1" s="58" t="s">
        <v>97</v>
      </c>
    </row>
    <row r="2" spans="1:17" x14ac:dyDescent="0.4">
      <c r="A2" s="61"/>
      <c r="B2" s="61"/>
      <c r="C2" s="61"/>
      <c r="D2" s="61"/>
      <c r="E2" s="61"/>
      <c r="F2" s="61"/>
      <c r="G2" s="61"/>
      <c r="H2" s="75" t="str">
        <f>IF(E2&lt;&gt;"",(E2/G2)/24,"")</f>
        <v/>
      </c>
      <c r="I2" s="75" t="str">
        <f t="shared" ref="I2:I9" si="0">IF(E2&lt;&gt;"",IF(J1="",H2+I1,H2),"")</f>
        <v/>
      </c>
      <c r="J2" s="94"/>
      <c r="K2" s="61"/>
      <c r="L2" s="63" t="str">
        <f>IF(E2&lt;&gt;"",ROUND(((((H2*24)*60))*K2)+'Fuel Planning'!G9+'Fuel Planning'!G10+'Fuel Planning'!C11,-1),"")</f>
        <v/>
      </c>
      <c r="M2" s="63" t="str">
        <f>IF(E2&lt;&gt;"",((L24-N22)-L2)+N2,"")</f>
        <v/>
      </c>
      <c r="N2" s="90"/>
      <c r="O2" s="63" t="str">
        <f>IF(E2&lt;&gt;"",'Fuel Planning'!C22-ROUTE!L2+N2,"")</f>
        <v/>
      </c>
      <c r="P2" s="72" t="s">
        <v>209</v>
      </c>
    </row>
    <row r="3" spans="1:17" x14ac:dyDescent="0.4">
      <c r="A3" s="64"/>
      <c r="B3" s="64"/>
      <c r="C3" s="64"/>
      <c r="D3" s="64"/>
      <c r="E3" s="64"/>
      <c r="F3" s="64"/>
      <c r="G3" s="64"/>
      <c r="H3" s="75" t="str">
        <f t="shared" ref="H3" si="1">IF(E3&lt;&gt;"",(E3/G3)/24,"")</f>
        <v/>
      </c>
      <c r="I3" s="75" t="str">
        <f t="shared" si="0"/>
        <v/>
      </c>
      <c r="J3" s="96"/>
      <c r="K3" s="64"/>
      <c r="L3" s="63" t="str">
        <f>IF(E3&lt;&gt;"",ROUND(((H3*24)*60)*K3,-1),"")</f>
        <v/>
      </c>
      <c r="M3" s="63" t="str">
        <f t="shared" ref="M3:M9" si="2">IF(E3&lt;&gt;"",((M2-L3))+N3,"")</f>
        <v/>
      </c>
      <c r="N3" s="64"/>
      <c r="O3" s="63" t="str">
        <f t="shared" ref="O3:O9" si="3">IF(E3&lt;&gt;"",O2-L3+N3,"")</f>
        <v/>
      </c>
    </row>
    <row r="4" spans="1:17" x14ac:dyDescent="0.4">
      <c r="A4" s="61"/>
      <c r="B4" s="61"/>
      <c r="C4" s="61"/>
      <c r="D4" s="61"/>
      <c r="E4" s="61"/>
      <c r="F4" s="61"/>
      <c r="G4" s="61"/>
      <c r="H4" s="75" t="str">
        <f>IF(E4&lt;&gt;"",(E4/G4)/24,"")</f>
        <v/>
      </c>
      <c r="I4" s="75" t="str">
        <f t="shared" si="0"/>
        <v/>
      </c>
      <c r="J4" s="94"/>
      <c r="K4" s="61"/>
      <c r="L4" s="63" t="str">
        <f>IF(E4&lt;&gt;"",ROUND(((((H4*24)*60))*K4)+'Fuel Planning'!G9+'Fuel Planning'!G10+'Fuel Planning'!C11,-1),"")</f>
        <v/>
      </c>
      <c r="M4" s="63" t="str">
        <f t="shared" si="2"/>
        <v/>
      </c>
      <c r="N4" s="90"/>
      <c r="O4" s="63" t="str">
        <f t="shared" si="3"/>
        <v/>
      </c>
    </row>
    <row r="5" spans="1:17" x14ac:dyDescent="0.4">
      <c r="A5" s="64"/>
      <c r="B5" s="64"/>
      <c r="C5" s="64"/>
      <c r="D5" s="64"/>
      <c r="E5" s="64"/>
      <c r="F5" s="64"/>
      <c r="G5" s="64"/>
      <c r="H5" s="75" t="str">
        <f t="shared" ref="H5:H19" si="4">IF(E5&lt;&gt;"",(E5/G5)/24,"")</f>
        <v/>
      </c>
      <c r="I5" s="75" t="str">
        <f t="shared" si="0"/>
        <v/>
      </c>
      <c r="J5" s="96"/>
      <c r="K5" s="64"/>
      <c r="L5" s="63" t="str">
        <f>IF(E5&lt;&gt;"",ROUND(((H5*24)*60)*K5,-1),"")</f>
        <v/>
      </c>
      <c r="M5" s="63" t="str">
        <f t="shared" si="2"/>
        <v/>
      </c>
      <c r="N5" s="64"/>
      <c r="O5" s="63" t="str">
        <f t="shared" si="3"/>
        <v/>
      </c>
    </row>
    <row r="6" spans="1:17" x14ac:dyDescent="0.4">
      <c r="A6" s="61"/>
      <c r="B6" s="61"/>
      <c r="C6" s="61"/>
      <c r="D6" s="61"/>
      <c r="E6" s="61"/>
      <c r="F6" s="61"/>
      <c r="G6" s="61"/>
      <c r="H6" s="75" t="str">
        <f t="shared" si="4"/>
        <v/>
      </c>
      <c r="I6" s="75" t="str">
        <f t="shared" si="0"/>
        <v/>
      </c>
      <c r="J6" s="94"/>
      <c r="K6" s="61"/>
      <c r="L6" s="63" t="str">
        <f>IF(E6&lt;&gt;"",ROUND(((H6*24)*60)*K6,-1),"")</f>
        <v/>
      </c>
      <c r="M6" s="63" t="str">
        <f t="shared" si="2"/>
        <v/>
      </c>
      <c r="N6" s="90"/>
      <c r="O6" s="63" t="str">
        <f t="shared" si="3"/>
        <v/>
      </c>
      <c r="Q6" s="93"/>
    </row>
    <row r="7" spans="1:17" x14ac:dyDescent="0.4">
      <c r="A7" s="64"/>
      <c r="B7" s="64"/>
      <c r="C7" s="64"/>
      <c r="D7" s="64"/>
      <c r="E7" s="64"/>
      <c r="F7" s="64"/>
      <c r="G7" s="64"/>
      <c r="H7" s="75" t="str">
        <f t="shared" si="4"/>
        <v/>
      </c>
      <c r="I7" s="75" t="str">
        <f t="shared" si="0"/>
        <v/>
      </c>
      <c r="J7" s="96"/>
      <c r="K7" s="64"/>
      <c r="L7" s="63" t="str">
        <f>IF(E7&lt;&gt;"",ROUND(((H7*24)*60)*K7,-1),"")</f>
        <v/>
      </c>
      <c r="M7" s="63" t="str">
        <f t="shared" si="2"/>
        <v/>
      </c>
      <c r="N7" s="64"/>
      <c r="O7" s="63" t="str">
        <f t="shared" si="3"/>
        <v/>
      </c>
    </row>
    <row r="8" spans="1:17" x14ac:dyDescent="0.4">
      <c r="A8" s="61"/>
      <c r="B8" s="61"/>
      <c r="C8" s="61"/>
      <c r="D8" s="61"/>
      <c r="E8" s="61"/>
      <c r="F8" s="61"/>
      <c r="G8" s="61"/>
      <c r="H8" s="75" t="str">
        <f t="shared" si="4"/>
        <v/>
      </c>
      <c r="I8" s="75" t="str">
        <f t="shared" si="0"/>
        <v/>
      </c>
      <c r="J8" s="94"/>
      <c r="K8" s="61"/>
      <c r="L8" s="63" t="str">
        <f>IF(E8&lt;&gt;"",ROUND(((H8*24)*60)*K8,-1),"")</f>
        <v/>
      </c>
      <c r="M8" s="63" t="str">
        <f t="shared" si="2"/>
        <v/>
      </c>
      <c r="N8" s="90"/>
      <c r="O8" s="63" t="str">
        <f t="shared" si="3"/>
        <v/>
      </c>
    </row>
    <row r="9" spans="1:17" x14ac:dyDescent="0.4">
      <c r="A9" s="65"/>
      <c r="B9" s="65"/>
      <c r="C9" s="65"/>
      <c r="D9" s="65"/>
      <c r="E9" s="65"/>
      <c r="F9" s="65"/>
      <c r="G9" s="65"/>
      <c r="H9" s="77" t="str">
        <f t="shared" si="4"/>
        <v/>
      </c>
      <c r="I9" s="76" t="str">
        <f t="shared" si="0"/>
        <v/>
      </c>
      <c r="J9" s="97"/>
      <c r="K9" s="65"/>
      <c r="L9" s="66" t="str">
        <f>IF(E9&lt;&gt;"",ROUND(((H9*24)*60)*K9,-1),"")</f>
        <v/>
      </c>
      <c r="M9" s="63" t="str">
        <f t="shared" si="2"/>
        <v/>
      </c>
      <c r="N9" s="65"/>
      <c r="O9" s="66" t="str">
        <f t="shared" si="3"/>
        <v/>
      </c>
    </row>
    <row r="10" spans="1:17" x14ac:dyDescent="0.4">
      <c r="A10" s="61"/>
      <c r="B10" s="61"/>
      <c r="C10" s="61"/>
      <c r="D10" s="61"/>
      <c r="E10" s="61"/>
      <c r="F10" s="61"/>
      <c r="G10" s="61"/>
      <c r="H10" s="75"/>
      <c r="I10" s="75" t="str">
        <f>IF(E10&lt;&gt;"",IF(J9="",I9+H10,I9-I9),"")</f>
        <v/>
      </c>
      <c r="J10" s="94"/>
      <c r="K10" s="61"/>
      <c r="L10" s="63"/>
      <c r="M10" s="63"/>
      <c r="N10" s="90"/>
      <c r="O10" s="63"/>
    </row>
    <row r="11" spans="1:17" x14ac:dyDescent="0.4">
      <c r="A11" s="64"/>
      <c r="B11" s="64"/>
      <c r="C11" s="64"/>
      <c r="D11" s="64"/>
      <c r="E11" s="64"/>
      <c r="F11" s="64"/>
      <c r="G11" s="64"/>
      <c r="H11" s="76"/>
      <c r="I11" s="75" t="str">
        <f>IF(E11&lt;&gt;"",IF(J10="",I10+H11,I10-I10),"")</f>
        <v/>
      </c>
      <c r="J11" s="97"/>
      <c r="K11" s="65"/>
      <c r="L11" s="66"/>
      <c r="M11" s="63"/>
      <c r="N11" s="65"/>
      <c r="O11" s="63"/>
    </row>
    <row r="12" spans="1:17" x14ac:dyDescent="0.4">
      <c r="A12" s="61"/>
      <c r="B12" s="61"/>
      <c r="C12" s="61"/>
      <c r="D12" s="61"/>
      <c r="E12" s="61"/>
      <c r="F12" s="61"/>
      <c r="G12" s="61"/>
      <c r="H12" s="75"/>
      <c r="I12" s="75" t="str">
        <f>IF(E12&lt;&gt;"",IF(J11="",I11+H12,I11-I11),"")</f>
        <v/>
      </c>
      <c r="J12" s="94"/>
      <c r="K12" s="61"/>
      <c r="L12" s="63"/>
      <c r="M12" s="63"/>
      <c r="N12" s="90"/>
      <c r="O12" s="63"/>
    </row>
    <row r="13" spans="1:17" x14ac:dyDescent="0.4">
      <c r="A13" s="64"/>
      <c r="B13" s="64"/>
      <c r="C13" s="64"/>
      <c r="D13" s="64"/>
      <c r="E13" s="64"/>
      <c r="F13" s="64"/>
      <c r="G13" s="64"/>
      <c r="H13" s="76"/>
      <c r="I13" s="75" t="str">
        <f>IF(E13&lt;&gt;"",IF(J12="",I12+H13,I12-I12),"")</f>
        <v/>
      </c>
      <c r="J13" s="97"/>
      <c r="K13" s="65"/>
      <c r="L13" s="66"/>
      <c r="M13" s="63"/>
      <c r="N13" s="65"/>
      <c r="O13" s="63"/>
    </row>
    <row r="14" spans="1:17" x14ac:dyDescent="0.4">
      <c r="A14" s="61"/>
      <c r="B14" s="61"/>
      <c r="C14" s="61"/>
      <c r="D14" s="61"/>
      <c r="E14" s="61"/>
      <c r="F14" s="61"/>
      <c r="G14" s="61"/>
      <c r="H14" s="75"/>
      <c r="I14" s="75" t="str">
        <f>IF(E14&lt;&gt;"",IF(J13="",I13+H14,I13-I13),"")</f>
        <v/>
      </c>
      <c r="J14" s="94"/>
      <c r="K14" s="61"/>
      <c r="L14" s="63"/>
      <c r="M14" s="63"/>
      <c r="N14" s="90"/>
      <c r="O14" s="63"/>
    </row>
    <row r="15" spans="1:17" x14ac:dyDescent="0.4">
      <c r="A15" s="65"/>
      <c r="B15" s="65"/>
      <c r="C15" s="65"/>
      <c r="D15" s="65"/>
      <c r="E15" s="65"/>
      <c r="F15" s="65"/>
      <c r="G15" s="65"/>
      <c r="H15" s="78" t="str">
        <f t="shared" si="4"/>
        <v/>
      </c>
      <c r="I15" s="76" t="str">
        <f>IF(E15&lt;&gt;"",IF(J14="",H15+I9,H15),"")</f>
        <v/>
      </c>
      <c r="J15" s="98"/>
      <c r="K15" s="65"/>
      <c r="L15" s="66" t="str">
        <f>IF(E15&lt;&gt;"",ROUND(((H15*24)*60)*K15,-1),"")</f>
        <v/>
      </c>
      <c r="M15" s="66" t="str">
        <f>IF(E15&lt;&gt;"",(M9-L15)+N15,"")</f>
        <v/>
      </c>
      <c r="N15" s="65"/>
      <c r="O15" s="66" t="str">
        <f>IF(E15&lt;&gt;"",O9-L15+N15,"")</f>
        <v/>
      </c>
    </row>
    <row r="16" spans="1:17" x14ac:dyDescent="0.4">
      <c r="A16" s="61"/>
      <c r="B16" s="61"/>
      <c r="C16" s="61"/>
      <c r="D16" s="61"/>
      <c r="E16" s="67"/>
      <c r="F16" s="67"/>
      <c r="G16" s="67"/>
      <c r="H16" s="76"/>
      <c r="I16" s="75" t="str">
        <f>IF(E16&lt;&gt;"",IF(J15="",I15+H16,I15-I15),"")</f>
        <v/>
      </c>
      <c r="J16" s="95"/>
      <c r="K16" s="67"/>
      <c r="L16" s="66"/>
      <c r="M16" s="63"/>
      <c r="N16" s="91"/>
      <c r="O16" s="63"/>
    </row>
    <row r="17" spans="1:16" x14ac:dyDescent="0.4">
      <c r="A17" s="64"/>
      <c r="B17" s="64"/>
      <c r="C17" s="64"/>
      <c r="D17" s="64"/>
      <c r="E17" s="64"/>
      <c r="F17" s="64"/>
      <c r="G17" s="64"/>
      <c r="H17" s="75" t="str">
        <f t="shared" si="4"/>
        <v/>
      </c>
      <c r="I17" s="75" t="str">
        <f>IF(E17&lt;&gt;"",IF(J16="",H17+I15,H17),"")</f>
        <v/>
      </c>
      <c r="J17" s="96"/>
      <c r="K17" s="64"/>
      <c r="L17" s="63" t="str">
        <f>IF(E17&lt;&gt;"",ROUND(((H17*24)*60)*K17,-1),"")</f>
        <v/>
      </c>
      <c r="M17" s="63" t="str">
        <f>IF(E17&lt;&gt;"",(M15-L17)+N17,"")</f>
        <v/>
      </c>
      <c r="N17" s="64"/>
      <c r="O17" s="63" t="str">
        <f>IF(E17&lt;&gt;"",O15-L17+N17,"")</f>
        <v/>
      </c>
    </row>
    <row r="18" spans="1:16" x14ac:dyDescent="0.4">
      <c r="A18" s="61"/>
      <c r="B18" s="61"/>
      <c r="C18" s="61"/>
      <c r="D18" s="61"/>
      <c r="E18" s="61"/>
      <c r="F18" s="61"/>
      <c r="G18" s="61"/>
      <c r="H18" s="75" t="str">
        <f t="shared" si="4"/>
        <v/>
      </c>
      <c r="I18" s="75" t="str">
        <f>IF(E18&lt;&gt;"",IF(J17="",H18+I17,H18),"")</f>
        <v/>
      </c>
      <c r="J18" s="94"/>
      <c r="K18" s="61"/>
      <c r="L18" s="63" t="str">
        <f>IF(E18&lt;&gt;"",ROUND(((H18*24)*60)*K18,-1),"")</f>
        <v/>
      </c>
      <c r="M18" s="63" t="str">
        <f>IF(E18&lt;&gt;"",(M17-L18)+N18,"")</f>
        <v/>
      </c>
      <c r="N18" s="90"/>
      <c r="O18" s="63" t="str">
        <f>IF(E18&lt;&gt;"",O17-L18+N18,"")</f>
        <v/>
      </c>
    </row>
    <row r="19" spans="1:16" x14ac:dyDescent="0.4">
      <c r="A19" s="64"/>
      <c r="B19" s="64"/>
      <c r="C19" s="64"/>
      <c r="D19" s="64"/>
      <c r="E19" s="64"/>
      <c r="F19" s="64"/>
      <c r="G19" s="64"/>
      <c r="H19" s="75" t="str">
        <f t="shared" si="4"/>
        <v/>
      </c>
      <c r="I19" s="75" t="str">
        <f>IF(E19&lt;&gt;"",IF(J18="",H19+I18,H19),"")</f>
        <v/>
      </c>
      <c r="J19" s="96"/>
      <c r="K19" s="64"/>
      <c r="L19" s="63" t="str">
        <f>IF(E19&lt;&gt;"",ROUND(((H19*24)*60)*K19,-1),"")</f>
        <v/>
      </c>
      <c r="M19" s="63" t="str">
        <f>IF(E19&lt;&gt;"",(M18-L19)+N19,"")</f>
        <v/>
      </c>
      <c r="N19" s="64"/>
      <c r="O19" s="63" t="str">
        <f>IF(E19&lt;&gt;"",O18-L19+N19,"")</f>
        <v/>
      </c>
    </row>
    <row r="20" spans="1:16" x14ac:dyDescent="0.4">
      <c r="A20" s="61"/>
      <c r="B20" s="61"/>
      <c r="C20" s="61"/>
      <c r="D20" s="61"/>
      <c r="E20" s="61"/>
      <c r="F20" s="61"/>
      <c r="G20" s="61"/>
      <c r="H20" s="75" t="str">
        <f>IF(E20&lt;&gt;"",(E20/G20)/24,"")</f>
        <v/>
      </c>
      <c r="I20" s="75" t="str">
        <f>IF(E20&lt;&gt;"",IF(J19="",H20+I18,H20),"")</f>
        <v/>
      </c>
      <c r="J20" s="94"/>
      <c r="K20" s="61"/>
      <c r="L20" s="63" t="str">
        <f>IF(E20&lt;&gt;"",ROUND(((H20*24)*60)*K20,-1),"")</f>
        <v/>
      </c>
      <c r="M20" s="63" t="str">
        <f>IF(E20&lt;&gt;"",(M19-L20)+N20,"")</f>
        <v/>
      </c>
      <c r="N20" s="90"/>
      <c r="O20" s="63" t="str">
        <f>IF(E20&lt;&gt;"",O19-L20+N20,"")</f>
        <v/>
      </c>
    </row>
    <row r="21" spans="1:16" x14ac:dyDescent="0.4">
      <c r="A21" s="64"/>
      <c r="B21" s="64"/>
      <c r="C21" s="64"/>
      <c r="D21" s="64"/>
      <c r="E21" s="64"/>
      <c r="F21" s="64"/>
      <c r="G21" s="64"/>
      <c r="H21" s="75" t="str">
        <f>IF(E21&lt;&gt;"",(E21/G21)/24,"")</f>
        <v/>
      </c>
      <c r="I21" s="75" t="str">
        <f>IF(E21&lt;&gt;"",IF(J20="",I20+H21,I20-I20),"")</f>
        <v/>
      </c>
      <c r="J21" s="96"/>
      <c r="K21" s="64"/>
      <c r="L21" s="63" t="str">
        <f>IF(E21&lt;&gt;"",ROUND(((H21*24)*60)*K21,-1),"")</f>
        <v/>
      </c>
      <c r="M21" s="63" t="str">
        <f>IF(E21&lt;&gt;"",(M20-L21)+N21,"")</f>
        <v/>
      </c>
      <c r="N21" s="64"/>
      <c r="O21" s="63" t="str">
        <f>IF(E21&lt;&gt;"",O20-L21+N21,"")</f>
        <v/>
      </c>
    </row>
    <row r="22" spans="1:16" x14ac:dyDescent="0.4">
      <c r="D22" s="68" t="s">
        <v>40</v>
      </c>
      <c r="E22" s="63">
        <f>SUM(E4:E20)</f>
        <v>0</v>
      </c>
      <c r="G22" s="68" t="s">
        <v>40</v>
      </c>
      <c r="H22" s="62">
        <f>SUM(H4:H20)</f>
        <v>0</v>
      </c>
      <c r="I22" s="69"/>
      <c r="J22" s="69"/>
      <c r="K22" s="68" t="s">
        <v>40</v>
      </c>
      <c r="L22" s="63">
        <f>SUM(L2:L21)</f>
        <v>0</v>
      </c>
      <c r="M22" s="68" t="s">
        <v>40</v>
      </c>
      <c r="N22" s="63">
        <f>SUM(N2:N20)</f>
        <v>0</v>
      </c>
      <c r="O22" s="84"/>
    </row>
    <row r="23" spans="1:16" x14ac:dyDescent="0.4">
      <c r="B23" s="72" t="s">
        <v>106</v>
      </c>
    </row>
    <row r="24" spans="1:16" x14ac:dyDescent="0.4">
      <c r="B24" s="72" t="s">
        <v>107</v>
      </c>
      <c r="K24" s="70" t="s">
        <v>221</v>
      </c>
      <c r="L24" s="63">
        <f>L22+'Fuel Planning'!C6</f>
        <v>900</v>
      </c>
      <c r="P24" s="71"/>
    </row>
    <row r="25" spans="1:16" x14ac:dyDescent="0.4">
      <c r="G25" s="68" t="s">
        <v>212</v>
      </c>
      <c r="H25" s="92">
        <f>SUM(H5:H15)</f>
        <v>0</v>
      </c>
    </row>
    <row r="29" spans="1:16" x14ac:dyDescent="0.4">
      <c r="L29" s="73"/>
    </row>
    <row r="32" spans="1:16" x14ac:dyDescent="0.4">
      <c r="L32" s="73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4.5" x14ac:dyDescent="0.35"/>
  <cols>
    <col min="1" max="1" width="9.1796875" style="2"/>
    <col min="2" max="2" width="9.7265625" customWidth="1"/>
    <col min="3" max="3" width="11.26953125" bestFit="1" customWidth="1"/>
    <col min="4" max="4" width="9.7265625" customWidth="1"/>
    <col min="5" max="5" width="9.1796875" style="2"/>
    <col min="6" max="6" width="7.1796875" style="6" customWidth="1"/>
    <col min="7" max="7" width="9.1796875" style="4"/>
    <col min="8" max="8" width="11.54296875" bestFit="1" customWidth="1"/>
  </cols>
  <sheetData>
    <row r="1" spans="1:10" ht="15" thickBot="1" x14ac:dyDescent="0.4"/>
    <row r="2" spans="1:10" ht="15.5" thickTop="1" thickBot="1" x14ac:dyDescent="0.4">
      <c r="B2" s="273" t="s">
        <v>83</v>
      </c>
      <c r="C2" s="274"/>
      <c r="D2" s="275"/>
    </row>
    <row r="3" spans="1:10" ht="23.25" customHeight="1" thickTop="1" x14ac:dyDescent="0.35">
      <c r="B3" s="11"/>
    </row>
    <row r="4" spans="1:10" x14ac:dyDescent="0.35">
      <c r="A4"/>
      <c r="B4" s="2" t="s">
        <v>20</v>
      </c>
      <c r="C4" s="55">
        <v>60</v>
      </c>
      <c r="D4" s="4" t="s">
        <v>223</v>
      </c>
      <c r="E4"/>
      <c r="F4"/>
      <c r="G4"/>
    </row>
    <row r="5" spans="1:10" x14ac:dyDescent="0.35">
      <c r="A5"/>
      <c r="B5" s="2" t="s">
        <v>22</v>
      </c>
      <c r="C5" s="56">
        <v>100</v>
      </c>
      <c r="D5" s="5" t="s">
        <v>89</v>
      </c>
      <c r="E5" s="3"/>
      <c r="F5"/>
      <c r="G5"/>
    </row>
    <row r="6" spans="1:10" x14ac:dyDescent="0.35">
      <c r="A6"/>
      <c r="B6" s="2" t="s">
        <v>19</v>
      </c>
      <c r="C6" s="56">
        <v>900</v>
      </c>
      <c r="D6" s="5" t="s">
        <v>24</v>
      </c>
      <c r="E6"/>
      <c r="F6"/>
      <c r="G6"/>
    </row>
    <row r="7" spans="1:10" x14ac:dyDescent="0.35">
      <c r="A7"/>
      <c r="B7" s="7" t="s">
        <v>23</v>
      </c>
      <c r="C7" s="56">
        <v>500</v>
      </c>
      <c r="D7" s="5" t="s">
        <v>21</v>
      </c>
      <c r="E7"/>
      <c r="F7"/>
      <c r="G7"/>
    </row>
    <row r="8" spans="1:10" x14ac:dyDescent="0.35">
      <c r="A8"/>
      <c r="B8" s="7" t="s">
        <v>94</v>
      </c>
      <c r="C8" s="56">
        <v>10</v>
      </c>
      <c r="D8" s="5" t="s">
        <v>84</v>
      </c>
      <c r="E8" s="56">
        <v>150</v>
      </c>
      <c r="F8" t="s">
        <v>85</v>
      </c>
      <c r="G8"/>
    </row>
    <row r="9" spans="1:10" x14ac:dyDescent="0.35">
      <c r="A9"/>
      <c r="B9" s="7" t="s">
        <v>205</v>
      </c>
      <c r="C9" s="56">
        <v>5</v>
      </c>
      <c r="D9" s="5" t="s">
        <v>84</v>
      </c>
      <c r="E9" s="56">
        <v>170</v>
      </c>
      <c r="F9" t="s">
        <v>206</v>
      </c>
      <c r="G9" s="8">
        <f>E9*C9</f>
        <v>850</v>
      </c>
      <c r="H9" t="s">
        <v>21</v>
      </c>
    </row>
    <row r="10" spans="1:10" x14ac:dyDescent="0.35">
      <c r="A10"/>
      <c r="B10" s="7" t="s">
        <v>207</v>
      </c>
      <c r="C10" s="56">
        <v>0</v>
      </c>
      <c r="D10" s="82" t="s">
        <v>84</v>
      </c>
      <c r="E10" s="56">
        <v>120</v>
      </c>
      <c r="F10" t="s">
        <v>206</v>
      </c>
      <c r="G10" s="8">
        <f>E10*C10</f>
        <v>0</v>
      </c>
    </row>
    <row r="11" spans="1:10" x14ac:dyDescent="0.35">
      <c r="A11"/>
      <c r="B11" s="7" t="s">
        <v>208</v>
      </c>
      <c r="C11" s="56">
        <v>300</v>
      </c>
      <c r="D11" s="5"/>
      <c r="E11" s="83"/>
      <c r="F11"/>
      <c r="G11"/>
    </row>
    <row r="12" spans="1:10" ht="15" thickBot="1" x14ac:dyDescent="0.4"/>
    <row r="13" spans="1:10" ht="15.5" thickTop="1" thickBot="1" x14ac:dyDescent="0.4">
      <c r="B13" s="273" t="s">
        <v>25</v>
      </c>
      <c r="C13" s="274"/>
      <c r="D13" s="275"/>
    </row>
    <row r="14" spans="1:10" ht="23.25" customHeight="1" thickTop="1" x14ac:dyDescent="0.35">
      <c r="J14" s="45"/>
    </row>
    <row r="15" spans="1:10" x14ac:dyDescent="0.35">
      <c r="B15" s="53" t="s">
        <v>4</v>
      </c>
      <c r="C15" s="8">
        <f>((C4*(C5/10))+C6)</f>
        <v>1500</v>
      </c>
      <c r="D15" t="s">
        <v>21</v>
      </c>
    </row>
    <row r="16" spans="1:10" x14ac:dyDescent="0.35">
      <c r="B16" s="53" t="s">
        <v>3</v>
      </c>
      <c r="C16" s="9">
        <f>C15+C7</f>
        <v>2000</v>
      </c>
      <c r="D16" t="s">
        <v>21</v>
      </c>
    </row>
    <row r="17" spans="2:10" x14ac:dyDescent="0.35">
      <c r="B17" s="53" t="s">
        <v>2</v>
      </c>
      <c r="C17" s="10">
        <f>C16+(C8*E8)</f>
        <v>3500</v>
      </c>
      <c r="D17" t="s">
        <v>21</v>
      </c>
    </row>
    <row r="18" spans="2:10" x14ac:dyDescent="0.35">
      <c r="B18" s="53" t="s">
        <v>96</v>
      </c>
      <c r="C18" s="10">
        <f>ROUTE!L22+'Fuel Planning'!C6</f>
        <v>900</v>
      </c>
      <c r="D18" s="45" t="s">
        <v>108</v>
      </c>
      <c r="E18" s="52"/>
    </row>
    <row r="20" spans="2:10" x14ac:dyDescent="0.35">
      <c r="B20" s="39" t="s">
        <v>203</v>
      </c>
      <c r="C20" s="41">
        <f>IF((C18-11700)&lt;0,0,C18-C22)</f>
        <v>0</v>
      </c>
      <c r="D20" t="s">
        <v>21</v>
      </c>
    </row>
    <row r="22" spans="2:10" x14ac:dyDescent="0.35">
      <c r="B22" s="53" t="s">
        <v>90</v>
      </c>
      <c r="C22" s="57">
        <v>7700</v>
      </c>
      <c r="D22" t="s">
        <v>93</v>
      </c>
      <c r="F22" s="51"/>
      <c r="G22" s="5"/>
    </row>
    <row r="23" spans="2:10" x14ac:dyDescent="0.35">
      <c r="B23" s="53" t="s">
        <v>204</v>
      </c>
      <c r="C23" s="57">
        <f>ROUTE!N22</f>
        <v>0</v>
      </c>
      <c r="F23" s="51"/>
      <c r="G23" s="5"/>
    </row>
    <row r="24" spans="2:10" x14ac:dyDescent="0.35">
      <c r="B24" s="7" t="s">
        <v>91</v>
      </c>
      <c r="C24" s="8">
        <f>(C22+C23)-C18</f>
        <v>6800</v>
      </c>
      <c r="D24" t="s">
        <v>21</v>
      </c>
    </row>
    <row r="25" spans="2:10" x14ac:dyDescent="0.3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35">
      <c r="B27" s="2" t="s">
        <v>87</v>
      </c>
      <c r="C27" s="40">
        <f>13977+C22</f>
        <v>21677</v>
      </c>
    </row>
    <row r="37" spans="7:7" x14ac:dyDescent="0.35">
      <c r="G37" s="49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53125" defaultRowHeight="14.5" x14ac:dyDescent="0.35"/>
  <cols>
    <col min="1" max="1" width="48.54296875" style="12" bestFit="1" customWidth="1"/>
    <col min="2" max="3" width="11.453125" style="12"/>
    <col min="4" max="4" width="11.81640625" style="12" bestFit="1" customWidth="1"/>
    <col min="5" max="7" width="11.453125" style="12"/>
    <col min="8" max="8" width="20.453125" style="12" bestFit="1" customWidth="1"/>
    <col min="9" max="9" width="24.54296875" style="12" bestFit="1" customWidth="1"/>
    <col min="10" max="10" width="18.81640625" style="12" bestFit="1" customWidth="1"/>
    <col min="11" max="11" width="28.453125" style="12" bestFit="1" customWidth="1"/>
    <col min="12" max="12" width="34.81640625" style="12" bestFit="1" customWidth="1"/>
    <col min="13" max="16384" width="11.453125" style="12"/>
  </cols>
  <sheetData>
    <row r="1" spans="1:18" ht="18.5" x14ac:dyDescent="0.35">
      <c r="A1" s="12" t="s">
        <v>26</v>
      </c>
      <c r="E1" s="13" t="s">
        <v>27</v>
      </c>
      <c r="F1" s="14"/>
      <c r="G1" s="14"/>
      <c r="H1" s="14"/>
      <c r="I1" s="14"/>
    </row>
    <row r="2" spans="1:18" ht="18" x14ac:dyDescent="0.4">
      <c r="A2" s="15" t="s">
        <v>28</v>
      </c>
      <c r="D2" s="276" t="s">
        <v>29</v>
      </c>
      <c r="E2" s="276"/>
      <c r="F2" s="276"/>
      <c r="G2" s="276"/>
      <c r="H2" s="276"/>
      <c r="I2" s="276"/>
      <c r="J2" s="276"/>
      <c r="K2" s="276"/>
      <c r="L2" s="16"/>
      <c r="M2" s="16"/>
      <c r="N2" s="16"/>
      <c r="O2" s="16"/>
      <c r="P2" s="16"/>
      <c r="Q2" s="16"/>
      <c r="R2" s="16"/>
    </row>
    <row r="4" spans="1:18" ht="15" thickBot="1" x14ac:dyDescent="0.4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" thickBot="1" x14ac:dyDescent="0.4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" thickBot="1" x14ac:dyDescent="0.5">
      <c r="H6" s="48">
        <f>SUM(B5,E9,E13,E20,E27,E38,E52,E62)</f>
        <v>30431</v>
      </c>
      <c r="I6" s="44">
        <v>31086</v>
      </c>
      <c r="J6" s="35"/>
      <c r="K6" s="35"/>
      <c r="L6" s="36"/>
    </row>
    <row r="7" spans="1:18" x14ac:dyDescent="0.35">
      <c r="A7" s="18" t="s">
        <v>38</v>
      </c>
      <c r="B7" s="12">
        <v>1</v>
      </c>
      <c r="D7" s="20">
        <v>7700</v>
      </c>
      <c r="E7" s="50">
        <f t="shared" ref="E7:E61" si="0">D7*B7</f>
        <v>7700</v>
      </c>
      <c r="I7" s="27"/>
      <c r="J7" s="27"/>
      <c r="K7" s="27"/>
      <c r="L7" s="27"/>
    </row>
    <row r="8" spans="1:18" x14ac:dyDescent="0.3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3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3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35">
      <c r="A11" s="18" t="s">
        <v>41</v>
      </c>
      <c r="I11" s="27"/>
      <c r="J11" s="27"/>
      <c r="K11" s="27"/>
      <c r="L11" s="27"/>
    </row>
    <row r="12" spans="1:18" x14ac:dyDescent="0.3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3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35">
      <c r="A14" s="25"/>
      <c r="E14" s="25"/>
      <c r="F14" s="25"/>
      <c r="I14" s="27"/>
      <c r="J14" s="27"/>
      <c r="K14" s="28"/>
      <c r="L14" s="27"/>
    </row>
    <row r="15" spans="1:18" x14ac:dyDescent="0.35">
      <c r="A15" s="18" t="s">
        <v>43</v>
      </c>
      <c r="I15" s="277"/>
      <c r="J15" s="28"/>
      <c r="K15" s="28"/>
      <c r="L15" s="28"/>
      <c r="M15" s="28"/>
      <c r="N15" s="28"/>
      <c r="O15" s="29"/>
    </row>
    <row r="16" spans="1:18" ht="15.75" customHeight="1" x14ac:dyDescent="0.3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277"/>
      <c r="J16" s="27"/>
      <c r="K16" s="278"/>
      <c r="L16" s="37"/>
      <c r="M16" s="30"/>
      <c r="N16" s="30"/>
    </row>
    <row r="17" spans="1:12" x14ac:dyDescent="0.35">
      <c r="A17" s="12" t="s">
        <v>45</v>
      </c>
      <c r="B17" s="12">
        <v>144</v>
      </c>
      <c r="D17" s="47"/>
      <c r="E17" s="12">
        <f t="shared" si="0"/>
        <v>0</v>
      </c>
      <c r="F17" s="12">
        <f>C17*D17</f>
        <v>0</v>
      </c>
      <c r="I17" s="27"/>
      <c r="J17" s="37"/>
      <c r="K17" s="278"/>
      <c r="L17" s="27"/>
    </row>
    <row r="18" spans="1:12" x14ac:dyDescent="0.3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278"/>
      <c r="L18" s="27"/>
    </row>
    <row r="19" spans="1:12" x14ac:dyDescent="0.3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278"/>
      <c r="L19" s="27"/>
    </row>
    <row r="20" spans="1:12" x14ac:dyDescent="0.3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35">
      <c r="A21" s="25"/>
      <c r="E21" s="25"/>
      <c r="F21" s="25"/>
      <c r="I21" s="32"/>
      <c r="J21" s="32"/>
    </row>
    <row r="22" spans="1:12" x14ac:dyDescent="0.35">
      <c r="A22" s="18" t="s">
        <v>48</v>
      </c>
      <c r="I22" s="32"/>
      <c r="J22" s="32"/>
    </row>
    <row r="23" spans="1:12" x14ac:dyDescent="0.3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3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3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279"/>
      <c r="J25" s="279"/>
      <c r="K25" s="29"/>
    </row>
    <row r="26" spans="1:12" ht="18" x14ac:dyDescent="0.3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3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35">
      <c r="A28" s="25"/>
      <c r="E28" s="25"/>
      <c r="F28" s="25"/>
    </row>
    <row r="29" spans="1:12" x14ac:dyDescent="0.35">
      <c r="A29" s="18" t="s">
        <v>53</v>
      </c>
    </row>
    <row r="30" spans="1:12" x14ac:dyDescent="0.3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3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3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3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3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35">
      <c r="A35" s="12" t="s">
        <v>59</v>
      </c>
      <c r="B35" s="12">
        <v>798</v>
      </c>
      <c r="D35" s="47"/>
      <c r="E35" s="12">
        <f t="shared" si="0"/>
        <v>0</v>
      </c>
      <c r="F35" s="12">
        <f t="shared" si="1"/>
        <v>0</v>
      </c>
    </row>
    <row r="36" spans="1:6" x14ac:dyDescent="0.3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3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3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35">
      <c r="A39" s="25"/>
      <c r="E39" s="25"/>
      <c r="F39" s="25"/>
    </row>
    <row r="40" spans="1:6" x14ac:dyDescent="0.35">
      <c r="A40" s="18" t="s">
        <v>62</v>
      </c>
    </row>
    <row r="41" spans="1:6" x14ac:dyDescent="0.3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3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3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3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3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3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3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3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3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3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3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3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35">
      <c r="A53" s="25"/>
      <c r="E53" s="25"/>
      <c r="F53" s="25"/>
    </row>
    <row r="54" spans="1:6" x14ac:dyDescent="0.35">
      <c r="A54" s="31" t="s">
        <v>74</v>
      </c>
    </row>
    <row r="55" spans="1:6" x14ac:dyDescent="0.3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35">
      <c r="A56" s="12" t="s">
        <v>76</v>
      </c>
      <c r="B56" s="12">
        <v>203</v>
      </c>
      <c r="D56" s="47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3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3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3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3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3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3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" thickBot="1" x14ac:dyDescent="0.4"/>
    <row r="66" spans="2:7" ht="15.75" customHeight="1" x14ac:dyDescent="0.35">
      <c r="B66" s="280" t="s">
        <v>82</v>
      </c>
      <c r="C66" s="281"/>
      <c r="D66" s="281"/>
      <c r="E66" s="282"/>
      <c r="F66" s="32"/>
      <c r="G66" s="32"/>
    </row>
    <row r="67" spans="2:7" ht="15" thickBot="1" x14ac:dyDescent="0.4">
      <c r="B67" s="283"/>
      <c r="C67" s="284"/>
      <c r="D67" s="284"/>
      <c r="E67" s="285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4.5" x14ac:dyDescent="0.35"/>
  <cols>
    <col min="15" max="15" width="11" bestFit="1" customWidth="1"/>
    <col min="20" max="20" width="10.81640625" bestFit="1" customWidth="1"/>
  </cols>
  <sheetData>
    <row r="3" spans="2:18" x14ac:dyDescent="0.35">
      <c r="B3" s="297" t="s">
        <v>7</v>
      </c>
      <c r="C3" s="293"/>
      <c r="D3" s="294"/>
      <c r="E3" s="1"/>
      <c r="F3" s="292" t="s">
        <v>9</v>
      </c>
      <c r="G3" s="293"/>
      <c r="H3" s="294"/>
      <c r="I3" s="1"/>
      <c r="J3" s="292" t="s">
        <v>11</v>
      </c>
      <c r="K3" s="293"/>
      <c r="L3" s="294"/>
      <c r="N3" s="295" t="s">
        <v>10</v>
      </c>
      <c r="O3" s="295"/>
      <c r="P3" s="295"/>
      <c r="Q3" s="295"/>
      <c r="R3" s="295"/>
    </row>
    <row r="4" spans="2:18" x14ac:dyDescent="0.35">
      <c r="B4" s="286"/>
      <c r="C4" s="287"/>
      <c r="D4" s="288"/>
      <c r="E4" s="1"/>
      <c r="F4" s="286"/>
      <c r="G4" s="287"/>
      <c r="H4" s="288"/>
      <c r="I4" s="1"/>
      <c r="J4" s="286"/>
      <c r="K4" s="287"/>
      <c r="L4" s="288"/>
      <c r="N4" s="296"/>
      <c r="O4" s="296"/>
      <c r="P4" s="296"/>
      <c r="Q4" s="296"/>
      <c r="R4" s="296"/>
    </row>
    <row r="5" spans="2:18" x14ac:dyDescent="0.35">
      <c r="B5" s="286"/>
      <c r="C5" s="287"/>
      <c r="D5" s="288"/>
      <c r="E5" s="1"/>
      <c r="F5" s="286"/>
      <c r="G5" s="287"/>
      <c r="H5" s="288"/>
      <c r="I5" s="1"/>
      <c r="J5" s="286"/>
      <c r="K5" s="287"/>
      <c r="L5" s="288"/>
      <c r="N5" s="296"/>
      <c r="O5" s="296"/>
      <c r="P5" s="296"/>
      <c r="Q5" s="296"/>
      <c r="R5" s="296"/>
    </row>
    <row r="6" spans="2:18" x14ac:dyDescent="0.35">
      <c r="B6" s="286"/>
      <c r="C6" s="287"/>
      <c r="D6" s="288"/>
      <c r="E6" s="1"/>
      <c r="F6" s="286"/>
      <c r="G6" s="287"/>
      <c r="H6" s="288"/>
      <c r="I6" s="1"/>
      <c r="J6" s="286"/>
      <c r="K6" s="287"/>
      <c r="L6" s="288"/>
      <c r="N6" s="296"/>
      <c r="O6" s="296"/>
      <c r="P6" s="296"/>
      <c r="Q6" s="296"/>
      <c r="R6" s="296"/>
    </row>
    <row r="7" spans="2:18" x14ac:dyDescent="0.35">
      <c r="B7" s="286"/>
      <c r="C7" s="287"/>
      <c r="D7" s="288"/>
      <c r="E7" s="1"/>
      <c r="F7" s="286"/>
      <c r="G7" s="287"/>
      <c r="H7" s="288"/>
      <c r="I7" s="1"/>
      <c r="J7" s="286"/>
      <c r="K7" s="287"/>
      <c r="L7" s="288"/>
      <c r="N7" s="296"/>
      <c r="O7" s="296"/>
      <c r="P7" s="296"/>
      <c r="Q7" s="296"/>
      <c r="R7" s="296"/>
    </row>
    <row r="8" spans="2:18" x14ac:dyDescent="0.35">
      <c r="B8" s="286"/>
      <c r="C8" s="287"/>
      <c r="D8" s="288"/>
      <c r="E8" s="1"/>
      <c r="F8" s="286"/>
      <c r="G8" s="287"/>
      <c r="H8" s="288"/>
      <c r="I8" s="1"/>
      <c r="J8" s="286"/>
      <c r="K8" s="287"/>
      <c r="L8" s="288"/>
      <c r="N8" s="296"/>
      <c r="O8" s="296"/>
      <c r="P8" s="296"/>
      <c r="Q8" s="296"/>
      <c r="R8" s="296"/>
    </row>
    <row r="9" spans="2:18" x14ac:dyDescent="0.35">
      <c r="B9" s="286"/>
      <c r="C9" s="287"/>
      <c r="D9" s="288"/>
      <c r="E9" s="1"/>
      <c r="F9" s="286"/>
      <c r="G9" s="287"/>
      <c r="H9" s="288"/>
      <c r="I9" s="1"/>
      <c r="J9" s="286"/>
      <c r="K9" s="287"/>
      <c r="L9" s="288"/>
      <c r="N9" s="296"/>
      <c r="O9" s="296"/>
      <c r="P9" s="296"/>
      <c r="Q9" s="296"/>
      <c r="R9" s="296"/>
    </row>
    <row r="10" spans="2:18" x14ac:dyDescent="0.35">
      <c r="B10" s="289"/>
      <c r="C10" s="290"/>
      <c r="D10" s="291"/>
      <c r="E10" s="1"/>
      <c r="F10" s="289"/>
      <c r="G10" s="290"/>
      <c r="H10" s="291"/>
      <c r="I10" s="1"/>
      <c r="J10" s="289"/>
      <c r="K10" s="290"/>
      <c r="L10" s="291"/>
      <c r="N10" s="296"/>
      <c r="O10" s="296"/>
      <c r="P10" s="296"/>
      <c r="Q10" s="296"/>
      <c r="R10" s="296"/>
    </row>
    <row r="12" spans="2:18" x14ac:dyDescent="0.35">
      <c r="B12" s="297" t="s">
        <v>8</v>
      </c>
      <c r="C12" s="293"/>
      <c r="D12" s="294"/>
      <c r="E12" s="1"/>
      <c r="F12" s="292" t="s">
        <v>6</v>
      </c>
      <c r="G12" s="293"/>
      <c r="H12" s="294"/>
      <c r="I12" s="1"/>
      <c r="J12" s="292" t="s">
        <v>12</v>
      </c>
      <c r="K12" s="293"/>
      <c r="L12" s="294"/>
      <c r="N12" s="295" t="s">
        <v>211</v>
      </c>
      <c r="O12" s="295"/>
      <c r="P12" s="295"/>
      <c r="Q12" s="295"/>
      <c r="R12" s="295"/>
    </row>
    <row r="13" spans="2:18" x14ac:dyDescent="0.35">
      <c r="B13" s="286"/>
      <c r="C13" s="287"/>
      <c r="D13" s="288"/>
      <c r="E13" s="1"/>
      <c r="F13" s="286"/>
      <c r="G13" s="287"/>
      <c r="H13" s="288"/>
      <c r="I13" s="1"/>
      <c r="J13" s="286"/>
      <c r="K13" s="287"/>
      <c r="L13" s="288"/>
      <c r="N13" s="296"/>
      <c r="O13" s="296"/>
      <c r="P13" s="296"/>
      <c r="Q13" s="296"/>
      <c r="R13" s="296"/>
    </row>
    <row r="14" spans="2:18" x14ac:dyDescent="0.35">
      <c r="B14" s="286"/>
      <c r="C14" s="287"/>
      <c r="D14" s="288"/>
      <c r="E14" s="1"/>
      <c r="F14" s="286"/>
      <c r="G14" s="287"/>
      <c r="H14" s="288"/>
      <c r="I14" s="1"/>
      <c r="J14" s="286"/>
      <c r="K14" s="287"/>
      <c r="L14" s="288"/>
      <c r="N14" s="296"/>
      <c r="O14" s="296"/>
      <c r="P14" s="296"/>
      <c r="Q14" s="296"/>
      <c r="R14" s="296"/>
    </row>
    <row r="15" spans="2:18" x14ac:dyDescent="0.35">
      <c r="B15" s="286"/>
      <c r="C15" s="287"/>
      <c r="D15" s="288"/>
      <c r="E15" s="1"/>
      <c r="F15" s="286"/>
      <c r="G15" s="287"/>
      <c r="H15" s="288"/>
      <c r="I15" s="1"/>
      <c r="J15" s="286"/>
      <c r="K15" s="287"/>
      <c r="L15" s="288"/>
      <c r="N15" s="296"/>
      <c r="O15" s="296"/>
      <c r="P15" s="296"/>
      <c r="Q15" s="296"/>
      <c r="R15" s="296"/>
    </row>
    <row r="16" spans="2:18" x14ac:dyDescent="0.35">
      <c r="B16" s="286"/>
      <c r="C16" s="287"/>
      <c r="D16" s="288"/>
      <c r="E16" s="1"/>
      <c r="F16" s="286"/>
      <c r="G16" s="287"/>
      <c r="H16" s="288"/>
      <c r="I16" s="1"/>
      <c r="J16" s="286"/>
      <c r="K16" s="287"/>
      <c r="L16" s="288"/>
      <c r="N16" s="296"/>
      <c r="O16" s="296"/>
      <c r="P16" s="296"/>
      <c r="Q16" s="296"/>
      <c r="R16" s="296"/>
    </row>
    <row r="17" spans="2:20" x14ac:dyDescent="0.35">
      <c r="B17" s="286"/>
      <c r="C17" s="287"/>
      <c r="D17" s="288"/>
      <c r="E17" s="1"/>
      <c r="F17" s="286"/>
      <c r="G17" s="287"/>
      <c r="H17" s="288"/>
      <c r="I17" s="1"/>
      <c r="J17" s="286"/>
      <c r="K17" s="287"/>
      <c r="L17" s="288"/>
      <c r="N17" s="296"/>
      <c r="O17" s="296"/>
      <c r="P17" s="296"/>
      <c r="Q17" s="296"/>
      <c r="R17" s="296"/>
    </row>
    <row r="18" spans="2:20" x14ac:dyDescent="0.35">
      <c r="B18" s="286"/>
      <c r="C18" s="287"/>
      <c r="D18" s="288"/>
      <c r="E18" s="1"/>
      <c r="F18" s="286"/>
      <c r="G18" s="287"/>
      <c r="H18" s="288"/>
      <c r="I18" s="1"/>
      <c r="J18" s="286"/>
      <c r="K18" s="287"/>
      <c r="L18" s="288"/>
      <c r="N18" s="296"/>
      <c r="O18" s="296"/>
      <c r="P18" s="296"/>
      <c r="Q18" s="296"/>
      <c r="R18" s="296"/>
    </row>
    <row r="19" spans="2:20" x14ac:dyDescent="0.35">
      <c r="B19" s="289"/>
      <c r="C19" s="290"/>
      <c r="D19" s="291"/>
      <c r="E19" s="1"/>
      <c r="F19" s="289"/>
      <c r="G19" s="290"/>
      <c r="H19" s="291"/>
      <c r="I19" s="1"/>
      <c r="J19" s="289"/>
      <c r="K19" s="290"/>
      <c r="L19" s="291"/>
      <c r="N19" s="296"/>
      <c r="O19" s="296"/>
      <c r="P19" s="296"/>
      <c r="Q19" s="296"/>
      <c r="R19" s="296"/>
    </row>
    <row r="20" spans="2:20" x14ac:dyDescent="0.35">
      <c r="N20" s="296"/>
      <c r="O20" s="296"/>
      <c r="P20" s="296"/>
      <c r="Q20" s="296"/>
      <c r="R20" s="296"/>
    </row>
    <row r="21" spans="2:20" x14ac:dyDescent="0.35">
      <c r="B21" s="292" t="s">
        <v>16</v>
      </c>
      <c r="C21" s="293"/>
      <c r="D21" s="294"/>
      <c r="E21" s="1"/>
      <c r="F21" s="292" t="s">
        <v>5</v>
      </c>
      <c r="G21" s="293"/>
      <c r="H21" s="294"/>
      <c r="I21" s="1"/>
      <c r="J21" s="292" t="s">
        <v>13</v>
      </c>
      <c r="K21" s="293"/>
      <c r="L21" s="294"/>
      <c r="N21" s="296"/>
      <c r="O21" s="296"/>
      <c r="P21" s="296"/>
      <c r="Q21" s="296"/>
      <c r="R21" s="296"/>
    </row>
    <row r="22" spans="2:20" x14ac:dyDescent="0.35">
      <c r="B22" s="286"/>
      <c r="C22" s="287"/>
      <c r="D22" s="288"/>
      <c r="E22" s="1"/>
      <c r="F22" s="286"/>
      <c r="G22" s="287"/>
      <c r="H22" s="288"/>
      <c r="I22" s="1"/>
      <c r="J22" s="286"/>
      <c r="K22" s="287"/>
      <c r="L22" s="288"/>
      <c r="N22" s="296"/>
      <c r="O22" s="296"/>
      <c r="P22" s="296"/>
      <c r="Q22" s="296"/>
      <c r="R22" s="296"/>
    </row>
    <row r="23" spans="2:20" x14ac:dyDescent="0.35">
      <c r="B23" s="286"/>
      <c r="C23" s="287"/>
      <c r="D23" s="288"/>
      <c r="E23" s="1"/>
      <c r="F23" s="286"/>
      <c r="G23" s="287"/>
      <c r="H23" s="288"/>
      <c r="I23" s="1"/>
      <c r="J23" s="286"/>
      <c r="K23" s="287"/>
      <c r="L23" s="288"/>
      <c r="N23" s="296"/>
      <c r="O23" s="296"/>
      <c r="P23" s="296"/>
      <c r="Q23" s="296"/>
      <c r="R23" s="296"/>
    </row>
    <row r="24" spans="2:20" x14ac:dyDescent="0.35">
      <c r="B24" s="286"/>
      <c r="C24" s="287"/>
      <c r="D24" s="288"/>
      <c r="E24" s="1"/>
      <c r="F24" s="286"/>
      <c r="G24" s="287"/>
      <c r="H24" s="288"/>
      <c r="I24" s="1"/>
      <c r="J24" s="286"/>
      <c r="K24" s="287"/>
      <c r="L24" s="288"/>
    </row>
    <row r="25" spans="2:20" x14ac:dyDescent="0.35">
      <c r="B25" s="286"/>
      <c r="C25" s="287"/>
      <c r="D25" s="288"/>
      <c r="E25" s="1"/>
      <c r="F25" s="286"/>
      <c r="G25" s="287"/>
      <c r="H25" s="288"/>
      <c r="I25" s="1"/>
      <c r="J25" s="286"/>
      <c r="K25" s="287"/>
      <c r="L25" s="288"/>
    </row>
    <row r="26" spans="2:20" x14ac:dyDescent="0.35">
      <c r="B26" s="286"/>
      <c r="C26" s="287"/>
      <c r="D26" s="288"/>
      <c r="E26" s="1"/>
      <c r="F26" s="286"/>
      <c r="G26" s="287"/>
      <c r="H26" s="288"/>
      <c r="I26" s="1"/>
      <c r="J26" s="286"/>
      <c r="K26" s="287"/>
      <c r="L26" s="288"/>
    </row>
    <row r="27" spans="2:20" x14ac:dyDescent="0.35">
      <c r="B27" s="286"/>
      <c r="C27" s="287"/>
      <c r="D27" s="288"/>
      <c r="E27" s="1"/>
      <c r="F27" s="286"/>
      <c r="G27" s="287"/>
      <c r="H27" s="288"/>
      <c r="I27" s="1"/>
      <c r="J27" s="286"/>
      <c r="K27" s="287"/>
      <c r="L27" s="288"/>
      <c r="P27" s="45"/>
      <c r="S27" s="45"/>
    </row>
    <row r="28" spans="2:20" x14ac:dyDescent="0.35">
      <c r="B28" s="289"/>
      <c r="C28" s="290"/>
      <c r="D28" s="291"/>
      <c r="E28" s="1"/>
      <c r="F28" s="289"/>
      <c r="G28" s="290"/>
      <c r="H28" s="291"/>
      <c r="I28" s="1"/>
      <c r="J28" s="289"/>
      <c r="K28" s="290"/>
      <c r="L28" s="291"/>
      <c r="T28" s="45"/>
    </row>
    <row r="29" spans="2:20" x14ac:dyDescent="0.35">
      <c r="T29" s="45"/>
    </row>
    <row r="30" spans="2:20" x14ac:dyDescent="0.35">
      <c r="B30" s="292"/>
      <c r="C30" s="293"/>
      <c r="D30" s="294"/>
      <c r="E30" s="1"/>
      <c r="F30" s="292" t="s">
        <v>15</v>
      </c>
      <c r="G30" s="293"/>
      <c r="H30" s="294"/>
      <c r="I30" s="1"/>
      <c r="J30" s="292" t="s">
        <v>14</v>
      </c>
      <c r="K30" s="293"/>
      <c r="L30" s="294"/>
      <c r="S30" s="74"/>
      <c r="T30" s="45"/>
    </row>
    <row r="31" spans="2:20" x14ac:dyDescent="0.35">
      <c r="B31" s="286"/>
      <c r="C31" s="287"/>
      <c r="D31" s="288"/>
      <c r="E31" s="1"/>
      <c r="F31" s="286"/>
      <c r="G31" s="287"/>
      <c r="H31" s="288"/>
      <c r="I31" s="1"/>
      <c r="J31" s="286"/>
      <c r="K31" s="287"/>
      <c r="L31" s="288"/>
    </row>
    <row r="32" spans="2:20" x14ac:dyDescent="0.35">
      <c r="B32" s="286"/>
      <c r="C32" s="287"/>
      <c r="D32" s="288"/>
      <c r="E32" s="1"/>
      <c r="F32" s="286"/>
      <c r="G32" s="287"/>
      <c r="H32" s="288"/>
      <c r="I32" s="1"/>
      <c r="J32" s="286"/>
      <c r="K32" s="287"/>
      <c r="L32" s="288"/>
    </row>
    <row r="33" spans="2:12" x14ac:dyDescent="0.35">
      <c r="B33" s="286"/>
      <c r="C33" s="287"/>
      <c r="D33" s="288"/>
      <c r="E33" s="1"/>
      <c r="F33" s="286"/>
      <c r="G33" s="287"/>
      <c r="H33" s="288"/>
      <c r="I33" s="1"/>
      <c r="J33" s="286"/>
      <c r="K33" s="287"/>
      <c r="L33" s="288"/>
    </row>
    <row r="34" spans="2:12" x14ac:dyDescent="0.35">
      <c r="B34" s="286"/>
      <c r="C34" s="287"/>
      <c r="D34" s="288"/>
      <c r="E34" s="1"/>
      <c r="F34" s="286"/>
      <c r="G34" s="287"/>
      <c r="H34" s="288"/>
      <c r="I34" s="1"/>
      <c r="J34" s="286"/>
      <c r="K34" s="287"/>
      <c r="L34" s="288"/>
    </row>
    <row r="35" spans="2:12" x14ac:dyDescent="0.35">
      <c r="B35" s="286"/>
      <c r="C35" s="287"/>
      <c r="D35" s="288"/>
      <c r="E35" s="1"/>
      <c r="F35" s="286"/>
      <c r="G35" s="287"/>
      <c r="H35" s="288"/>
      <c r="I35" s="1"/>
      <c r="J35" s="286"/>
      <c r="K35" s="287"/>
      <c r="L35" s="288"/>
    </row>
    <row r="36" spans="2:12" x14ac:dyDescent="0.35">
      <c r="B36" s="286"/>
      <c r="C36" s="287"/>
      <c r="D36" s="288"/>
      <c r="E36" s="1"/>
      <c r="F36" s="286"/>
      <c r="G36" s="287"/>
      <c r="H36" s="288"/>
      <c r="I36" s="1"/>
      <c r="J36" s="286"/>
      <c r="K36" s="287"/>
      <c r="L36" s="288"/>
    </row>
    <row r="37" spans="2:12" x14ac:dyDescent="0.35">
      <c r="B37" s="289"/>
      <c r="C37" s="290"/>
      <c r="D37" s="291"/>
      <c r="E37" s="1"/>
      <c r="F37" s="289"/>
      <c r="G37" s="290"/>
      <c r="H37" s="291"/>
      <c r="I37" s="1"/>
      <c r="J37" s="289"/>
      <c r="K37" s="290"/>
      <c r="L37" s="291"/>
    </row>
  </sheetData>
  <sheetProtection selectLockedCells="1"/>
  <mergeCells count="28"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4.5" x14ac:dyDescent="0.35"/>
  <cols>
    <col min="3" max="3" width="10.1796875" customWidth="1"/>
    <col min="7" max="7" width="9.81640625" customWidth="1"/>
    <col min="9" max="9" width="11" bestFit="1" customWidth="1"/>
    <col min="11" max="11" width="11" bestFit="1" customWidth="1"/>
  </cols>
  <sheetData>
    <row r="3" spans="3:12" x14ac:dyDescent="0.35">
      <c r="C3" s="298" t="s">
        <v>225</v>
      </c>
      <c r="D3" s="298"/>
      <c r="F3" s="299" t="s">
        <v>226</v>
      </c>
      <c r="G3" s="299"/>
    </row>
    <row r="4" spans="3:12" x14ac:dyDescent="0.35">
      <c r="G4" s="45"/>
      <c r="H4" s="45"/>
    </row>
    <row r="5" spans="3:12" x14ac:dyDescent="0.35">
      <c r="C5" s="102">
        <v>450</v>
      </c>
      <c r="D5" s="103" t="s">
        <v>131</v>
      </c>
      <c r="F5" s="87">
        <v>500</v>
      </c>
      <c r="G5" s="11" t="s">
        <v>214</v>
      </c>
      <c r="I5" s="99"/>
      <c r="J5" s="99"/>
      <c r="K5" s="105">
        <v>21</v>
      </c>
      <c r="L5" s="106">
        <f>K5/60</f>
        <v>0.35</v>
      </c>
    </row>
    <row r="6" spans="3:12" x14ac:dyDescent="0.35">
      <c r="C6" s="100" t="s">
        <v>98</v>
      </c>
      <c r="D6" s="100" t="s">
        <v>224</v>
      </c>
      <c r="F6" s="85">
        <v>8</v>
      </c>
      <c r="G6" s="45" t="s">
        <v>220</v>
      </c>
    </row>
    <row r="7" spans="3:12" x14ac:dyDescent="0.35">
      <c r="C7" s="101">
        <f t="shared" ref="C7:C26" si="0">(($C$5/60^3)/24)*D7</f>
        <v>4.3402777777777779E-5</v>
      </c>
      <c r="D7" s="104">
        <v>0.5</v>
      </c>
      <c r="F7" s="87">
        <v>1000</v>
      </c>
      <c r="G7" s="11" t="s">
        <v>215</v>
      </c>
    </row>
    <row r="8" spans="3:12" x14ac:dyDescent="0.35">
      <c r="C8" s="101">
        <f t="shared" si="0"/>
        <v>8.6805555555555559E-5</v>
      </c>
      <c r="D8" s="104">
        <v>1</v>
      </c>
      <c r="F8" s="86">
        <f>ROUNDUP(((((F5*6080)/(60*60))*F6)*(SIN((F11*(PI()/180)))))+F7,-2)</f>
        <v>2200</v>
      </c>
      <c r="G8" s="45" t="s">
        <v>219</v>
      </c>
    </row>
    <row r="9" spans="3:12" x14ac:dyDescent="0.35">
      <c r="C9" s="101">
        <f t="shared" si="0"/>
        <v>1.3020833333333333E-4</v>
      </c>
      <c r="D9" s="104">
        <v>1.5</v>
      </c>
      <c r="F9" s="87">
        <v>2200</v>
      </c>
      <c r="G9" s="11" t="s">
        <v>216</v>
      </c>
    </row>
    <row r="10" spans="3:12" x14ac:dyDescent="0.35">
      <c r="C10" s="101">
        <f t="shared" si="0"/>
        <v>1.7361111111111112E-4</v>
      </c>
      <c r="D10" s="104">
        <v>2</v>
      </c>
      <c r="F10" s="88">
        <f>F9-500</f>
        <v>1700</v>
      </c>
      <c r="G10" s="11" t="s">
        <v>217</v>
      </c>
    </row>
    <row r="11" spans="3:12" x14ac:dyDescent="0.35">
      <c r="C11" s="101">
        <f t="shared" si="0"/>
        <v>2.170138888888889E-4</v>
      </c>
      <c r="D11" s="104">
        <v>2.5</v>
      </c>
      <c r="F11" s="87">
        <v>10</v>
      </c>
      <c r="G11" s="11" t="s">
        <v>127</v>
      </c>
    </row>
    <row r="12" spans="3:12" x14ac:dyDescent="0.35">
      <c r="C12" s="101">
        <f t="shared" si="0"/>
        <v>2.6041666666666666E-4</v>
      </c>
      <c r="D12" s="104">
        <v>3</v>
      </c>
      <c r="F12" s="87">
        <v>500</v>
      </c>
      <c r="G12" s="11" t="s">
        <v>218</v>
      </c>
    </row>
    <row r="13" spans="3:12" x14ac:dyDescent="0.35">
      <c r="C13" s="101">
        <f t="shared" si="0"/>
        <v>3.0381944444444445E-4</v>
      </c>
      <c r="D13" s="104">
        <v>3.5</v>
      </c>
      <c r="F13" s="87">
        <v>20</v>
      </c>
      <c r="G13" s="11" t="s">
        <v>128</v>
      </c>
    </row>
    <row r="14" spans="3:12" x14ac:dyDescent="0.35">
      <c r="C14" s="101">
        <f t="shared" si="0"/>
        <v>3.4722222222222224E-4</v>
      </c>
      <c r="D14" s="104">
        <v>4</v>
      </c>
      <c r="F14" s="89">
        <f>((F9-F12)/6080)/TAN(F13*(PI()/180))+((F9/TAN(F11*(PI()/180)))/6080)</f>
        <v>2.8203177000381281</v>
      </c>
      <c r="G14" s="11" t="s">
        <v>129</v>
      </c>
    </row>
    <row r="15" spans="3:12" x14ac:dyDescent="0.35">
      <c r="C15" s="101">
        <f t="shared" si="0"/>
        <v>3.9062500000000002E-4</v>
      </c>
      <c r="D15" s="104">
        <v>4.5</v>
      </c>
    </row>
    <row r="16" spans="3:12" x14ac:dyDescent="0.35">
      <c r="C16" s="101">
        <f t="shared" si="0"/>
        <v>4.3402777777777781E-4</v>
      </c>
      <c r="D16" s="104">
        <v>5</v>
      </c>
    </row>
    <row r="17" spans="3:11" x14ac:dyDescent="0.35">
      <c r="C17" s="101">
        <f t="shared" si="0"/>
        <v>4.7743055555555559E-4</v>
      </c>
      <c r="D17" s="104">
        <v>5.5</v>
      </c>
      <c r="K17" s="99"/>
    </row>
    <row r="18" spans="3:11" x14ac:dyDescent="0.35">
      <c r="C18" s="101">
        <f t="shared" si="0"/>
        <v>5.2083333333333333E-4</v>
      </c>
      <c r="D18" s="104">
        <v>6</v>
      </c>
    </row>
    <row r="19" spans="3:11" x14ac:dyDescent="0.35">
      <c r="C19" s="101">
        <f t="shared" si="0"/>
        <v>5.6423611111111117E-4</v>
      </c>
      <c r="D19" s="104">
        <v>6.5</v>
      </c>
    </row>
    <row r="20" spans="3:11" x14ac:dyDescent="0.35">
      <c r="C20" s="101">
        <f t="shared" si="0"/>
        <v>6.076388888888889E-4</v>
      </c>
      <c r="D20" s="104">
        <v>7</v>
      </c>
    </row>
    <row r="21" spans="3:11" x14ac:dyDescent="0.35">
      <c r="C21" s="101">
        <f t="shared" si="0"/>
        <v>6.5104166666666674E-4</v>
      </c>
      <c r="D21" s="104">
        <v>7.5</v>
      </c>
    </row>
    <row r="22" spans="3:11" x14ac:dyDescent="0.35">
      <c r="C22" s="101">
        <f t="shared" si="0"/>
        <v>6.9444444444444447E-4</v>
      </c>
      <c r="D22" s="104">
        <v>8</v>
      </c>
    </row>
    <row r="23" spans="3:11" x14ac:dyDescent="0.35">
      <c r="C23" s="101">
        <f t="shared" si="0"/>
        <v>7.378472222222222E-4</v>
      </c>
      <c r="D23" s="104">
        <v>8.5</v>
      </c>
    </row>
    <row r="24" spans="3:11" x14ac:dyDescent="0.35">
      <c r="C24" s="101">
        <f t="shared" si="0"/>
        <v>7.8125000000000004E-4</v>
      </c>
      <c r="D24" s="104">
        <v>9</v>
      </c>
    </row>
    <row r="25" spans="3:11" x14ac:dyDescent="0.35">
      <c r="C25" s="101">
        <f t="shared" si="0"/>
        <v>8.2465277777777778E-4</v>
      </c>
      <c r="D25" s="104">
        <v>9.5</v>
      </c>
    </row>
    <row r="26" spans="3:11" x14ac:dyDescent="0.35">
      <c r="C26" s="101">
        <f t="shared" si="0"/>
        <v>8.6805555555555562E-4</v>
      </c>
      <c r="D26" s="104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4.5" x14ac:dyDescent="0.35"/>
  <cols>
    <col min="1" max="1" width="12" bestFit="1" customWidth="1"/>
    <col min="3" max="3" width="11.1796875" bestFit="1" customWidth="1"/>
    <col min="5" max="5" width="18.81640625" bestFit="1" customWidth="1"/>
    <col min="6" max="6" width="15" bestFit="1" customWidth="1"/>
    <col min="7" max="7" width="10" bestFit="1" customWidth="1"/>
    <col min="8" max="8" width="14.81640625" bestFit="1" customWidth="1"/>
  </cols>
  <sheetData>
    <row r="1" spans="1:8" x14ac:dyDescent="0.35">
      <c r="A1" s="79" t="s">
        <v>134</v>
      </c>
      <c r="B1" s="79" t="s">
        <v>135</v>
      </c>
      <c r="C1" s="11" t="s">
        <v>144</v>
      </c>
      <c r="D1" s="79" t="s">
        <v>163</v>
      </c>
      <c r="E1" s="79" t="s">
        <v>201</v>
      </c>
      <c r="F1" s="79" t="s">
        <v>179</v>
      </c>
      <c r="G1" s="79" t="s">
        <v>183</v>
      </c>
      <c r="H1" s="79" t="s">
        <v>191</v>
      </c>
    </row>
    <row r="2" spans="1:8" x14ac:dyDescent="0.35">
      <c r="A2" s="45" t="s">
        <v>137</v>
      </c>
      <c r="B2" s="80">
        <v>50</v>
      </c>
      <c r="C2" s="45" t="s">
        <v>145</v>
      </c>
      <c r="D2" s="81" t="s">
        <v>164</v>
      </c>
      <c r="E2" s="45" t="s">
        <v>167</v>
      </c>
      <c r="F2" s="43" t="s">
        <v>104</v>
      </c>
      <c r="G2" s="45" t="s">
        <v>118</v>
      </c>
      <c r="H2" s="45" t="s">
        <v>86</v>
      </c>
    </row>
    <row r="3" spans="1:8" x14ac:dyDescent="0.35">
      <c r="A3" s="45" t="s">
        <v>109</v>
      </c>
      <c r="B3" s="81">
        <v>51</v>
      </c>
      <c r="C3" s="45" t="s">
        <v>146</v>
      </c>
      <c r="D3" s="81" t="s">
        <v>105</v>
      </c>
      <c r="E3" s="45" t="s">
        <v>168</v>
      </c>
      <c r="F3" s="43" t="s">
        <v>180</v>
      </c>
      <c r="G3" s="45" t="s">
        <v>86</v>
      </c>
      <c r="H3" s="45" t="s">
        <v>115</v>
      </c>
    </row>
    <row r="4" spans="1:8" x14ac:dyDescent="0.35">
      <c r="A4" s="45" t="s">
        <v>138</v>
      </c>
      <c r="B4" s="80">
        <v>52</v>
      </c>
      <c r="C4" s="45" t="s">
        <v>147</v>
      </c>
      <c r="D4" s="81" t="s">
        <v>165</v>
      </c>
      <c r="E4" s="45" t="s">
        <v>117</v>
      </c>
      <c r="F4" s="43" t="s">
        <v>181</v>
      </c>
      <c r="G4" s="45" t="s">
        <v>115</v>
      </c>
      <c r="H4" s="45" t="s">
        <v>193</v>
      </c>
    </row>
    <row r="5" spans="1:8" x14ac:dyDescent="0.35">
      <c r="A5" s="45" t="s">
        <v>142</v>
      </c>
      <c r="B5" s="6">
        <v>53</v>
      </c>
      <c r="C5" s="45" t="s">
        <v>148</v>
      </c>
      <c r="D5" s="81" t="s">
        <v>166</v>
      </c>
      <c r="E5" s="45" t="s">
        <v>99</v>
      </c>
      <c r="F5" s="43" t="s">
        <v>182</v>
      </c>
      <c r="G5" s="45" t="s">
        <v>120</v>
      </c>
      <c r="H5" s="45" t="s">
        <v>192</v>
      </c>
    </row>
    <row r="6" spans="1:8" x14ac:dyDescent="0.35">
      <c r="A6" s="45" t="s">
        <v>139</v>
      </c>
      <c r="B6" s="80">
        <v>54</v>
      </c>
      <c r="C6" s="45" t="s">
        <v>111</v>
      </c>
      <c r="D6" s="6"/>
      <c r="E6" s="45" t="s">
        <v>122</v>
      </c>
      <c r="G6" s="45" t="s">
        <v>189</v>
      </c>
      <c r="H6" s="45" t="s">
        <v>164</v>
      </c>
    </row>
    <row r="7" spans="1:8" x14ac:dyDescent="0.35">
      <c r="A7" s="45" t="s">
        <v>143</v>
      </c>
      <c r="B7" s="6">
        <v>55</v>
      </c>
      <c r="C7" s="45" t="s">
        <v>110</v>
      </c>
      <c r="D7" s="6"/>
      <c r="E7" s="45" t="s">
        <v>169</v>
      </c>
      <c r="G7" s="45" t="s">
        <v>190</v>
      </c>
      <c r="H7" s="45" t="s">
        <v>125</v>
      </c>
    </row>
    <row r="8" spans="1:8" x14ac:dyDescent="0.35">
      <c r="A8" s="45" t="s">
        <v>112</v>
      </c>
      <c r="B8" s="80">
        <v>56</v>
      </c>
      <c r="C8" s="45" t="s">
        <v>151</v>
      </c>
      <c r="D8" s="6"/>
      <c r="E8" s="45" t="s">
        <v>170</v>
      </c>
      <c r="G8" s="45" t="s">
        <v>121</v>
      </c>
      <c r="H8" s="45" t="s">
        <v>126</v>
      </c>
    </row>
    <row r="9" spans="1:8" x14ac:dyDescent="0.35">
      <c r="A9" s="45" t="s">
        <v>141</v>
      </c>
      <c r="B9" s="6">
        <v>57</v>
      </c>
      <c r="C9" s="45" t="s">
        <v>152</v>
      </c>
      <c r="D9" s="6"/>
      <c r="E9" s="45" t="s">
        <v>171</v>
      </c>
      <c r="G9" s="45" t="s">
        <v>130</v>
      </c>
      <c r="H9" s="45" t="s">
        <v>105</v>
      </c>
    </row>
    <row r="10" spans="1:8" x14ac:dyDescent="0.35">
      <c r="A10" s="45" t="s">
        <v>140</v>
      </c>
      <c r="B10" s="6">
        <v>58</v>
      </c>
      <c r="C10" s="45" t="s">
        <v>149</v>
      </c>
      <c r="D10" s="6"/>
      <c r="E10" s="45" t="s">
        <v>123</v>
      </c>
      <c r="G10" s="45" t="s">
        <v>187</v>
      </c>
      <c r="H10" s="45" t="s">
        <v>121</v>
      </c>
    </row>
    <row r="11" spans="1:8" x14ac:dyDescent="0.35">
      <c r="A11" s="45" t="s">
        <v>159</v>
      </c>
      <c r="B11" s="6">
        <v>59</v>
      </c>
      <c r="C11" s="45" t="s">
        <v>150</v>
      </c>
      <c r="D11" s="6"/>
      <c r="E11" s="45" t="s">
        <v>172</v>
      </c>
      <c r="G11" s="45" t="s">
        <v>186</v>
      </c>
      <c r="H11" s="45" t="s">
        <v>116</v>
      </c>
    </row>
    <row r="12" spans="1:8" x14ac:dyDescent="0.35">
      <c r="A12" s="45" t="s">
        <v>136</v>
      </c>
      <c r="B12" s="80">
        <v>60</v>
      </c>
      <c r="C12" s="45" t="s">
        <v>153</v>
      </c>
      <c r="D12" s="6"/>
      <c r="E12" s="45" t="s">
        <v>124</v>
      </c>
      <c r="G12" s="45" t="s">
        <v>184</v>
      </c>
      <c r="H12" s="45" t="s">
        <v>165</v>
      </c>
    </row>
    <row r="13" spans="1:8" x14ac:dyDescent="0.35">
      <c r="A13" s="45" t="s">
        <v>160</v>
      </c>
      <c r="B13" s="6">
        <v>61</v>
      </c>
      <c r="C13" s="45" t="s">
        <v>154</v>
      </c>
      <c r="D13" s="6"/>
      <c r="E13" s="45" t="s">
        <v>174</v>
      </c>
      <c r="G13" s="45" t="s">
        <v>185</v>
      </c>
      <c r="H13" s="45" t="s">
        <v>194</v>
      </c>
    </row>
    <row r="14" spans="1:8" x14ac:dyDescent="0.35">
      <c r="A14" s="45" t="s">
        <v>161</v>
      </c>
      <c r="B14" s="6">
        <v>62</v>
      </c>
      <c r="C14" s="45" t="s">
        <v>155</v>
      </c>
      <c r="D14" s="6"/>
      <c r="E14" s="45" t="s">
        <v>175</v>
      </c>
      <c r="G14" s="45" t="s">
        <v>188</v>
      </c>
      <c r="H14" s="45" t="s">
        <v>195</v>
      </c>
    </row>
    <row r="15" spans="1:8" x14ac:dyDescent="0.35">
      <c r="A15" s="45" t="s">
        <v>162</v>
      </c>
      <c r="B15" s="6">
        <v>63</v>
      </c>
      <c r="C15" s="45" t="s">
        <v>156</v>
      </c>
      <c r="D15" s="6"/>
      <c r="E15" s="45" t="s">
        <v>173</v>
      </c>
      <c r="G15" s="45" t="s">
        <v>213</v>
      </c>
      <c r="H15" s="45" t="s">
        <v>196</v>
      </c>
    </row>
    <row r="16" spans="1:8" x14ac:dyDescent="0.35">
      <c r="B16" s="6"/>
      <c r="C16" s="45" t="s">
        <v>157</v>
      </c>
      <c r="D16" s="6"/>
      <c r="E16" s="45" t="s">
        <v>176</v>
      </c>
      <c r="H16" s="45" t="s">
        <v>197</v>
      </c>
    </row>
    <row r="17" spans="2:5" x14ac:dyDescent="0.35">
      <c r="B17" s="6"/>
      <c r="C17" s="45" t="s">
        <v>158</v>
      </c>
      <c r="D17" s="6"/>
      <c r="E17" s="45" t="s">
        <v>177</v>
      </c>
    </row>
    <row r="18" spans="2:5" x14ac:dyDescent="0.35">
      <c r="C18" s="45" t="s">
        <v>228</v>
      </c>
      <c r="E18" s="45" t="s">
        <v>178</v>
      </c>
    </row>
    <row r="19" spans="2:5" x14ac:dyDescent="0.35">
      <c r="E19" s="45" t="s">
        <v>119</v>
      </c>
    </row>
    <row r="20" spans="2:5" x14ac:dyDescent="0.35">
      <c r="E20" s="45" t="s">
        <v>113</v>
      </c>
    </row>
    <row r="21" spans="2:5" x14ac:dyDescent="0.35">
      <c r="E21" s="45" t="s">
        <v>114</v>
      </c>
    </row>
    <row r="22" spans="2:5" x14ac:dyDescent="0.35">
      <c r="E22" s="45" t="s">
        <v>198</v>
      </c>
    </row>
    <row r="23" spans="2:5" x14ac:dyDescent="0.35">
      <c r="E23" s="45" t="s">
        <v>199</v>
      </c>
    </row>
    <row r="24" spans="2:5" x14ac:dyDescent="0.35">
      <c r="E24" s="45" t="s">
        <v>200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MISSION CARDS VMA</vt:lpstr>
      <vt:lpstr>NAV POINTS</vt:lpstr>
      <vt:lpstr>TGT TEMP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2020-08-24T20:03:02Z</cp:lastPrinted>
  <dcterms:created xsi:type="dcterms:W3CDTF">2018-07-16T16:39:08Z</dcterms:created>
  <dcterms:modified xsi:type="dcterms:W3CDTF">2020-08-30T23:01:34Z</dcterms:modified>
</cp:coreProperties>
</file>