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NO_MODS_CAUCASUS\DOC\MDC\"/>
    </mc:Choice>
  </mc:AlternateContent>
  <bookViews>
    <workbookView xWindow="0" yWindow="0" windowWidth="22260" windowHeight="11436"/>
  </bookViews>
  <sheets>
    <sheet name="MISSION CARDS VMA" sheetId="6" r:id="rId1"/>
    <sheet name="ROUTE" sheetId="9" r:id="rId2"/>
    <sheet name="Fuel Planning" sheetId="7" r:id="rId3"/>
    <sheet name="Weight Planning" sheetId="8" r:id="rId4"/>
    <sheet name="OBJECTS" sheetId="5" r:id="rId5"/>
    <sheet name="CALCULATORS" sheetId="12" r:id="rId6"/>
    <sheet name="DATA Validation" sheetId="11" r:id="rId7"/>
  </sheets>
  <definedNames>
    <definedName name="_xlnm.Print_Area" localSheetId="0">'MISSION CARDS VMA'!$A$1:$AJ$51</definedName>
    <definedName name="_xlnm.Print_Area" localSheetId="1">ROUTE!$A$1:$O$25</definedName>
  </definedNames>
  <calcPr calcId="152511"/>
</workbook>
</file>

<file path=xl/calcChain.xml><?xml version="1.0" encoding="utf-8"?>
<calcChain xmlns="http://schemas.openxmlformats.org/spreadsheetml/2006/main">
  <c r="AE1" i="6" l="1"/>
  <c r="Y1" i="6"/>
  <c r="S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<sst xmlns="http://schemas.openxmlformats.org/spreadsheetml/2006/main" count="328" uniqueCount="268">
  <si>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</si>
  <si>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</si>
  <si>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</si>
  <si>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</si>
  <si>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</si>
  <si>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</si>
  <si>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</si>
  <si>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</si>
  <si>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</si>
  <si>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</si>
  <si>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</si>
  <si>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</si>
  <si>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</si>
  <si>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</si>
  <si>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</si>
  <si>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</si>
  <si>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</si>
  <si>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</si>
  <si>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</si>
  <si>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</si>
  <si>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</si>
  <si>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</si>
  <si>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</si>
  <si>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</si>
  <si>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</si>
  <si>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</si>
  <si>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</si>
  <si>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</si>
  <si>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</si>
  <si>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</si>
  <si>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</si>
  <si>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</si>
  <si>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</si>
  <si>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</si>
  <si>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</si>
  <si>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</si>
  <si>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</si>
  <si>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</si>
  <si>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</si>
  <si>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</si>
  <si>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</si>
  <si>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</si>
  <si>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</si>
  <si>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</si>
  <si>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</si>
  <si>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</si>
  <si>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</si>
  <si>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</si>
  <si>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</si>
  <si>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</si>
  <si>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</si>
  <si>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</si>
  <si>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</si>
  <si>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</si>
  <si>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</si>
  <si>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</si>
  <si>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</si>
  <si>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</si>
  <si>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</si>
  <si>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</si>
  <si>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</si>
  <si>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</si>
  <si>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</si>
  <si>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</si>
  <si>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</si>
  <si>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</si>
  <si>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</si>
  <si>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</si>
  <si>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</si>
  <si>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</si>
  <si>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</si>
  <si>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</si>
  <si>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</si>
  <si>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</si>
  <si>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</si>
  <si>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</si>
  <si>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</si>
  <si>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</si>
  <si>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</si>
  <si>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</si>
  <si>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</si>
  <si>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</si>
  <si>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</si>
  <si>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</si>
  <si>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</si>
  <si>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</si>
  <si>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</si>
  <si>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</si>
  <si>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</si>
  <si>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</si>
  <si>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</si>
  <si>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</si>
  <si>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</si>
  <si>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</si>
  <si>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</si>
  <si>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</si>
  <si>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</si>
  <si>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</si>
  <si>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Primary</t>
  </si>
  <si>
    <t>DMPI</t>
  </si>
  <si>
    <t>Coord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</si>
  <si>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</si>
  <si>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</si>
  <si>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</si>
  <si>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</si>
  <si>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</si>
  <si>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</si>
  <si>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</si>
  <si>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</si>
  <si>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</si>
  <si>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</si>
  <si>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</si>
  <si>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</si>
  <si>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</si>
  <si>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</si>
  <si>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</si>
  <si>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</si>
  <si>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</si>
  <si>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</si>
  <si>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</si>
  <si>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</si>
  <si>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</si>
  <si>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</si>
  <si>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</si>
  <si>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</si>
  <si>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</si>
  <si>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</si>
  <si>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</si>
  <si>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</si>
  <si>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</si>
  <si>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</si>
  <si>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</si>
  <si>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</si>
  <si>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</si>
  <si>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</si>
  <si>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</si>
  <si>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</si>
  <si>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</si>
  <si>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</si>
  <si>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</si>
  <si>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</si>
  <si>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</si>
  <si>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</si>
  <si>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</si>
  <si>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</si>
  <si>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</si>
  <si>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</si>
  <si>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</si>
  <si>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</si>
  <si>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</si>
  <si>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</si>
  <si>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</si>
  <si>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</si>
  <si>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</si>
  <si>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</si>
  <si>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</si>
  <si>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</si>
  <si>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</si>
  <si>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</si>
  <si>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</si>
  <si>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</si>
  <si>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</si>
  <si>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</si>
  <si>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</si>
  <si>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</si>
  <si>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</si>
  <si>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</si>
  <si>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</si>
  <si>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</si>
  <si>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</si>
  <si>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</si>
  <si>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</si>
  <si>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</si>
  <si>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</si>
  <si>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</si>
  <si>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</si>
  <si>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</si>
  <si>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</si>
  <si>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</si>
  <si>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</si>
  <si>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</si>
  <si>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</si>
  <si>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</si>
  <si>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</si>
  <si>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</si>
  <si>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</si>
  <si>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</si>
  <si>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</si>
  <si>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</si>
  <si>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</si>
  <si>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</si>
  <si>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</si>
  <si>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</si>
  <si>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</si>
  <si>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</si>
  <si>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</si>
  <si>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</si>
  <si>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</si>
  <si>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</si>
  <si>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</si>
  <si>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</si>
  <si>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</si>
  <si>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</si>
  <si>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</si>
  <si>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</si>
  <si>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</si>
  <si>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</si>
  <si>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</si>
  <si>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</si>
  <si>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</si>
  <si>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</si>
  <si>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</si>
  <si>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</si>
  <si>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</si>
  <si>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</si>
  <si>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</si>
  <si>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</si>
  <si>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</si>
  <si>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</si>
  <si>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</si>
  <si>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</si>
  <si>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</si>
  <si>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</si>
  <si>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</si>
  <si>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</si>
  <si>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</si>
  <si>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</si>
  <si>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</si>
  <si>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</si>
  <si>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</si>
  <si>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TARGETS</t>
  </si>
  <si>
    <t>ALPHA</t>
  </si>
  <si>
    <t>BRAVO</t>
  </si>
  <si>
    <t>CHARLIE</t>
  </si>
  <si>
    <t>DELTA</t>
  </si>
  <si>
    <t>FUN MAP</t>
  </si>
  <si>
    <t>SHANK 5-1</t>
  </si>
  <si>
    <t>ECHO</t>
  </si>
  <si>
    <t>FOXTROT</t>
  </si>
  <si>
    <t>SHANK</t>
  </si>
  <si>
    <t>NOTES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</si>
  <si>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</si>
  <si>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</si>
  <si>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</si>
  <si>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</si>
  <si>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</si>
  <si>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</si>
  <si>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</si>
  <si>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</si>
  <si>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</si>
  <si>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276.5</t>
  </si>
  <si>
    <t>35X</t>
  </si>
  <si>
    <t>TANKER</t>
  </si>
  <si>
    <t>SHELL 1-1</t>
  </si>
  <si>
    <t>317.5</t>
  </si>
  <si>
    <t>115X</t>
  </si>
  <si>
    <t>TANKER TRACKS</t>
  </si>
  <si>
    <t>GOLF</t>
  </si>
  <si>
    <t>HOTEL</t>
  </si>
  <si>
    <t>INDIA</t>
  </si>
  <si>
    <t>JULIET</t>
  </si>
  <si>
    <t>KILO</t>
  </si>
  <si>
    <t>RANGE GG33</t>
  </si>
  <si>
    <t>RANGE NL24</t>
  </si>
  <si>
    <t>TRACK LM / FL160 / KC130</t>
  </si>
  <si>
    <t>TRACK LM / FL200 / KC135</t>
  </si>
  <si>
    <t>N41°03.912 E045°17.335</t>
  </si>
  <si>
    <t>N41°50.511 E041°47.885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</si>
</sst>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11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7" fillId="0" borderId="1" xfId="3"/>
    <xf numFmtId="0" fontId="9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10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10" fillId="7" borderId="1" xfId="2" applyFont="1" applyFill="1"/>
    <xf numFmtId="0" fontId="1" fillId="7" borderId="1" xfId="2" applyFill="1"/>
    <xf numFmtId="9" fontId="0" fillId="0" borderId="1" xfId="4" applyFont="1"/>
    <xf numFmtId="0" fontId="10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10" fillId="0" borderId="1" xfId="2" applyFont="1" applyBorder="1" applyAlignment="1">
      <alignment wrapText="1"/>
    </xf>
    <xf numFmtId="0" fontId="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9" fontId="11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3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4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20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4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7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protection locked="0"/>
    </xf>
    <xf numFmtId="0" fontId="16" fillId="0" borderId="2" xfId="0" applyFont="1" applyBorder="1" applyAlignment="1" applyProtection="1">
      <alignment horizontal="center"/>
      <protection locked="0"/>
    </xf>
    <xf numFmtId="165" fontId="16" fillId="7" borderId="2" xfId="0" applyNumberFormat="1" applyFont="1" applyFill="1" applyBorder="1" applyAlignment="1" applyProtection="1">
      <alignment horizontal="center"/>
    </xf>
    <xf numFmtId="0" fontId="16" fillId="7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19" fillId="7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165" fontId="16" fillId="0" borderId="1" xfId="0" applyNumberFormat="1" applyFont="1" applyFill="1" applyBorder="1" applyAlignment="1" applyProtection="1">
      <alignment horizontal="center"/>
    </xf>
    <xf numFmtId="0" fontId="16" fillId="0" borderId="0" xfId="0" quotePrefix="1" applyFont="1" applyAlignment="1" applyProtection="1">
      <alignment horizontal="righ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6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167" fontId="23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6" fillId="0" borderId="2" xfId="0" applyFont="1" applyFill="1" applyBorder="1" applyAlignment="1" applyProtection="1">
      <alignment horizontal="center"/>
      <protection locked="0"/>
    </xf>
    <xf numFmtId="0" fontId="19" fillId="0" borderId="2" xfId="0" applyFont="1" applyFill="1" applyBorder="1" applyAlignment="1" applyProtection="1">
      <alignment horizontal="center"/>
      <protection locked="0"/>
    </xf>
    <xf numFmtId="167" fontId="16" fillId="7" borderId="2" xfId="0" applyNumberFormat="1" applyFont="1" applyFill="1" applyBorder="1" applyAlignment="1" applyProtection="1">
      <alignment horizontal="center"/>
      <protection locked="0"/>
    </xf>
    <xf numFmtId="2" fontId="16" fillId="0" borderId="0" xfId="0" applyNumberFormat="1" applyFont="1" applyAlignment="1" applyProtection="1">
      <protection locked="0"/>
    </xf>
    <xf numFmtId="0" fontId="16" fillId="0" borderId="2" xfId="0" applyNumberFormat="1" applyFont="1" applyFill="1" applyBorder="1" applyAlignment="1" applyProtection="1">
      <alignment horizontal="center"/>
    </xf>
    <xf numFmtId="0" fontId="23" fillId="0" borderId="2" xfId="0" applyNumberFormat="1" applyFont="1" applyFill="1" applyBorder="1" applyAlignment="1" applyProtection="1">
      <alignment horizontal="center"/>
    </xf>
    <xf numFmtId="0" fontId="16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0" fontId="23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6" fillId="5" borderId="10" xfId="0" applyNumberFormat="1" applyFont="1" applyFill="1" applyBorder="1" applyAlignment="1" applyProtection="1">
      <alignment horizontal="center" vertical="center"/>
    </xf>
    <xf numFmtId="49" fontId="16" fillId="0" borderId="38" xfId="0" applyNumberFormat="1" applyFont="1" applyBorder="1" applyAlignment="1" applyProtection="1">
      <alignment horizontal="center" vertical="center"/>
      <protection locked="0"/>
    </xf>
    <xf numFmtId="49" fontId="16" fillId="2" borderId="39" xfId="0" applyNumberFormat="1" applyFont="1" applyFill="1" applyBorder="1" applyAlignment="1" applyProtection="1">
      <alignment horizontal="center" vertical="center"/>
      <protection locked="0"/>
    </xf>
    <xf numFmtId="49" fontId="16" fillId="0" borderId="39" xfId="0" applyNumberFormat="1" applyFont="1" applyBorder="1" applyAlignment="1" applyProtection="1">
      <alignment horizontal="center" vertical="center"/>
      <protection locked="0"/>
    </xf>
    <xf numFmtId="49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6" fillId="2" borderId="44" xfId="0" applyNumberFormat="1" applyFont="1" applyFill="1" applyBorder="1" applyAlignment="1" applyProtection="1">
      <alignment horizontal="center" vertical="center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 wrapText="1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25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6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</xf>
    <xf numFmtId="0" fontId="16" fillId="0" borderId="2" xfId="0" applyNumberFormat="1" applyFont="1" applyBorder="1" applyAlignment="1" applyProtection="1">
      <alignment horizontal="center" vertical="center" wrapText="1"/>
    </xf>
    <xf numFmtId="0" fontId="15" fillId="0" borderId="2" xfId="0" applyNumberFormat="1" applyFont="1" applyBorder="1" applyAlignment="1" applyProtection="1">
      <alignment horizontal="center" vertical="center"/>
    </xf>
    <xf numFmtId="49" fontId="18" fillId="4" borderId="3" xfId="0" applyNumberFormat="1" applyFont="1" applyFill="1" applyBorder="1" applyAlignment="1" applyProtection="1">
      <alignment horizontal="center" vertical="center"/>
    </xf>
    <xf numFmtId="49" fontId="18" fillId="4" borderId="4" xfId="0" applyNumberFormat="1" applyFont="1" applyFill="1" applyBorder="1" applyAlignment="1" applyProtection="1">
      <alignment horizontal="center" vertical="center"/>
    </xf>
    <xf numFmtId="49" fontId="18" fillId="4" borderId="10" xfId="0" applyNumberFormat="1" applyFont="1" applyFill="1" applyBorder="1" applyAlignment="1" applyProtection="1">
      <alignment horizontal="center" vertical="center"/>
    </xf>
    <xf numFmtId="49" fontId="16" fillId="2" borderId="39" xfId="0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 applyProtection="1">
      <alignment horizontal="center" vertical="center"/>
      <protection locked="0"/>
    </xf>
    <xf numFmtId="49" fontId="16" fillId="2" borderId="7" xfId="0" applyNumberFormat="1" applyFont="1" applyFill="1" applyBorder="1" applyAlignment="1" applyProtection="1">
      <alignment horizontal="center" vertical="center"/>
      <protection locked="0"/>
    </xf>
    <xf numFmtId="49" fontId="16" fillId="2" borderId="8" xfId="0" applyNumberFormat="1" applyFont="1" applyFill="1" applyBorder="1" applyAlignment="1" applyProtection="1">
      <alignment horizontal="center" vertical="center"/>
      <protection locked="0"/>
    </xf>
    <xf numFmtId="49" fontId="16" fillId="0" borderId="39" xfId="0" applyNumberFormat="1" applyFont="1" applyBorder="1" applyAlignment="1" applyProtection="1">
      <alignment horizontal="center" vertical="center"/>
      <protection locked="0"/>
    </xf>
    <xf numFmtId="49" fontId="16" fillId="0" borderId="14" xfId="0" applyNumberFormat="1" applyFont="1" applyBorder="1" applyAlignment="1" applyProtection="1">
      <alignment horizontal="center" vertical="center"/>
      <protection locked="0"/>
    </xf>
    <xf numFmtId="49" fontId="16" fillId="0" borderId="8" xfId="0" applyNumberFormat="1" applyFont="1" applyBorder="1" applyAlignment="1" applyProtection="1">
      <alignment horizontal="center" vertical="center"/>
      <protection locked="0"/>
    </xf>
    <xf numFmtId="49" fontId="16" fillId="0" borderId="7" xfId="0" applyNumberFormat="1" applyFont="1" applyBorder="1" applyAlignment="1" applyProtection="1">
      <alignment horizontal="center" vertical="center"/>
      <protection locked="0"/>
    </xf>
    <xf numFmtId="49" fontId="16" fillId="5" borderId="3" xfId="0" applyNumberFormat="1" applyFont="1" applyFill="1" applyBorder="1" applyAlignment="1" applyProtection="1">
      <alignment horizontal="center" vertical="center"/>
    </xf>
    <xf numFmtId="49" fontId="16" fillId="5" borderId="10" xfId="0" applyNumberFormat="1" applyFont="1" applyFill="1" applyBorder="1" applyAlignment="1" applyProtection="1">
      <alignment horizontal="center" vertical="center"/>
    </xf>
    <xf numFmtId="49" fontId="16" fillId="5" borderId="2" xfId="0" applyNumberFormat="1" applyFont="1" applyFill="1" applyBorder="1" applyAlignment="1" applyProtection="1">
      <alignment horizontal="center" vertical="center"/>
    </xf>
    <xf numFmtId="49" fontId="16" fillId="5" borderId="4" xfId="0" applyNumberFormat="1" applyFont="1" applyFill="1" applyBorder="1" applyAlignment="1" applyProtection="1">
      <alignment horizontal="center" vertical="center"/>
    </xf>
    <xf numFmtId="49" fontId="16" fillId="0" borderId="38" xfId="0" applyNumberFormat="1" applyFont="1" applyBorder="1" applyAlignment="1" applyProtection="1">
      <alignment horizontal="center" vertical="center"/>
      <protection locked="0"/>
    </xf>
    <xf numFmtId="49" fontId="16" fillId="0" borderId="12" xfId="0" applyNumberFormat="1" applyFont="1" applyBorder="1" applyAlignment="1" applyProtection="1">
      <alignment horizontal="center" vertical="center"/>
      <protection locked="0"/>
    </xf>
    <xf numFmtId="49" fontId="16" fillId="0" borderId="13" xfId="0" applyNumberFormat="1" applyFont="1" applyBorder="1" applyAlignment="1" applyProtection="1">
      <alignment horizontal="center" vertical="center"/>
      <protection locked="0"/>
    </xf>
    <xf numFmtId="49" fontId="16" fillId="0" borderId="19" xfId="0" applyNumberFormat="1" applyFont="1" applyBorder="1" applyAlignment="1" applyProtection="1">
      <alignment horizontal="center" vertical="center"/>
      <protection locked="0"/>
    </xf>
    <xf numFmtId="49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6" fillId="2" borderId="41" xfId="0" applyNumberFormat="1" applyFont="1" applyFill="1" applyBorder="1" applyAlignment="1" applyProtection="1">
      <alignment horizontal="center" vertical="center"/>
      <protection locked="0"/>
    </xf>
    <xf numFmtId="49" fontId="16" fillId="2" borderId="42" xfId="0" applyNumberFormat="1" applyFont="1" applyFill="1" applyBorder="1" applyAlignment="1" applyProtection="1">
      <alignment horizontal="center" vertical="center"/>
      <protection locked="0"/>
    </xf>
    <xf numFmtId="49" fontId="16" fillId="2" borderId="43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Fill="1" applyBorder="1" applyAlignment="1" applyProtection="1">
      <alignment horizontal="center" vertical="center" wrapText="1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49" fontId="16" fillId="2" borderId="44" xfId="0" applyNumberFormat="1" applyFont="1" applyFill="1" applyBorder="1" applyAlignment="1" applyProtection="1">
      <alignment horizontal="center" vertical="center"/>
      <protection locked="0"/>
    </xf>
    <xf numFmtId="49" fontId="16" fillId="2" borderId="34" xfId="0" applyNumberFormat="1" applyFont="1" applyFill="1" applyBorder="1" applyAlignment="1" applyProtection="1">
      <alignment horizontal="center" vertical="center"/>
      <protection locked="0"/>
    </xf>
    <xf numFmtId="49" fontId="16" fillId="2" borderId="37" xfId="0" applyNumberFormat="1" applyFont="1" applyFill="1" applyBorder="1" applyAlignment="1" applyProtection="1">
      <alignment horizontal="center" vertical="center"/>
      <protection locked="0"/>
    </xf>
    <xf numFmtId="49" fontId="16" fillId="2" borderId="35" xfId="0" applyNumberFormat="1" applyFont="1" applyFill="1" applyBorder="1" applyAlignment="1" applyProtection="1">
      <alignment horizontal="center" vertic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1" xfId="2" applyFont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2" fillId="0" borderId="1" xfId="2" applyFont="1" applyBorder="1" applyAlignment="1" applyProtection="1">
      <alignment horizontal="center"/>
      <protection locked="0"/>
    </xf>
    <xf numFmtId="0" fontId="10" fillId="0" borderId="23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  <xf numFmtId="49" fontId="25" fillId="0" borderId="3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3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46" xfId="0" applyNumberFormat="1" applyFont="1" applyFill="1" applyBorder="1" applyAlignment="1" applyProtection="1">
      <alignment horizontal="left" vertical="center" wrapText="1"/>
      <protection locked="0"/>
    </xf>
  </cellXfs>
  <cellStyles count="6">
    <cellStyle name="Comma" xfId="1" builtinId="3"/>
    <cellStyle name="Hyperlink" xfId="3" builtinId="8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187425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abSelected="1" showRuler="0" zoomScale="70" zoomScaleNormal="70" zoomScalePageLayoutView="60" workbookViewId="0">
      <selection activeCell="O67" sqref="O67"/>
    </sheetView>
  </sheetViews>
  <sheetFormatPr defaultColWidth="5.44140625" defaultRowHeight="15" customHeight="1" x14ac:dyDescent="0.25"/>
  <cols>
    <col min="1" max="1" width="5.44140625" style="55" customWidth="1"/>
    <col min="2" max="16384" width="5.44140625" style="55"/>
  </cols>
  <sheetData>
    <row r="1" spans="1:36" ht="35.25" customHeight="1" x14ac:dyDescent="0.25">
      <c r="A1" s="118" t="s">
        <v>235</v>
      </c>
      <c r="B1" s="118"/>
      <c r="C1" s="118"/>
      <c r="D1" s="118"/>
      <c r="E1" s="118"/>
      <c r="F1" s="118"/>
      <c r="G1" s="119" t="s">
        <v>0</v>
      </c>
      <c r="H1" s="119"/>
      <c r="I1" s="119"/>
      <c r="J1" s="119"/>
      <c r="K1" s="119"/>
      <c r="L1" s="119"/>
      <c r="M1" s="120" t="s">
        <v>239</v>
      </c>
      <c r="N1" s="120"/>
      <c r="O1" s="120"/>
      <c r="P1" s="120"/>
      <c r="Q1" s="120"/>
      <c r="R1" s="120"/>
      <c r="S1" s="139" t="str">
        <f>$A$1</f>
        <v>FUN MAP</v>
      </c>
      <c r="T1" s="139"/>
      <c r="U1" s="139"/>
      <c r="V1" s="139"/>
      <c r="W1" s="139"/>
      <c r="X1" s="139"/>
      <c r="Y1" s="140" t="str">
        <f>$G$1</f>
        <v>MISSION DATA CARD</v>
      </c>
      <c r="Z1" s="140"/>
      <c r="AA1" s="140"/>
      <c r="AB1" s="140"/>
      <c r="AC1" s="140"/>
      <c r="AD1" s="140"/>
      <c r="AE1" s="141" t="str">
        <f>$M$1</f>
        <v>SHANK</v>
      </c>
      <c r="AF1" s="141"/>
      <c r="AG1" s="141"/>
      <c r="AH1" s="141"/>
      <c r="AI1" s="141"/>
      <c r="AJ1" s="141"/>
    </row>
    <row r="2" spans="1:36" ht="15" customHeight="1" x14ac:dyDescent="0.25">
      <c r="A2" s="115" t="s">
        <v>230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2" t="s">
        <v>241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4"/>
    </row>
    <row r="3" spans="1:36" ht="15" customHeight="1" x14ac:dyDescent="0.25">
      <c r="A3" s="121" t="s">
        <v>231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53" t="s">
        <v>242</v>
      </c>
      <c r="T3" s="154"/>
      <c r="U3" s="155" t="s">
        <v>243</v>
      </c>
      <c r="V3" s="155"/>
      <c r="W3" s="155"/>
      <c r="X3" s="155" t="s">
        <v>244</v>
      </c>
      <c r="Y3" s="155"/>
      <c r="Z3" s="109" t="s">
        <v>245</v>
      </c>
      <c r="AA3" s="153" t="s">
        <v>246</v>
      </c>
      <c r="AB3" s="154"/>
      <c r="AC3" s="153" t="s">
        <v>247</v>
      </c>
      <c r="AD3" s="154"/>
      <c r="AE3" s="153" t="s">
        <v>248</v>
      </c>
      <c r="AF3" s="156"/>
      <c r="AG3" s="156"/>
      <c r="AH3" s="156"/>
      <c r="AI3" s="156"/>
      <c r="AJ3" s="154"/>
    </row>
    <row r="4" spans="1:36" ht="15" customHeight="1" x14ac:dyDescent="0.25">
      <c r="A4" s="124" t="s">
        <v>98</v>
      </c>
      <c r="B4" s="124"/>
      <c r="C4" s="124"/>
      <c r="D4" s="129" t="s">
        <v>262</v>
      </c>
      <c r="E4" s="130"/>
      <c r="F4" s="130"/>
      <c r="G4" s="130"/>
      <c r="H4" s="130"/>
      <c r="I4" s="131"/>
      <c r="J4" s="132"/>
      <c r="K4" s="132"/>
      <c r="L4" s="132"/>
      <c r="M4" s="132"/>
      <c r="N4" s="132"/>
      <c r="O4" s="132"/>
      <c r="P4" s="132"/>
      <c r="Q4" s="132"/>
      <c r="R4" s="133"/>
      <c r="S4" s="157" t="s">
        <v>252</v>
      </c>
      <c r="T4" s="157"/>
      <c r="U4" s="157" t="s">
        <v>249</v>
      </c>
      <c r="V4" s="157"/>
      <c r="W4" s="157"/>
      <c r="X4" s="157" t="s">
        <v>250</v>
      </c>
      <c r="Y4" s="157"/>
      <c r="Z4" s="110"/>
      <c r="AA4" s="158" t="s">
        <v>251</v>
      </c>
      <c r="AB4" s="159"/>
      <c r="AC4" s="158" t="s">
        <v>86</v>
      </c>
      <c r="AD4" s="159"/>
      <c r="AE4" s="158" t="s">
        <v>264</v>
      </c>
      <c r="AF4" s="160"/>
      <c r="AG4" s="160"/>
      <c r="AH4" s="160"/>
      <c r="AI4" s="160"/>
      <c r="AJ4" s="159"/>
    </row>
    <row r="5" spans="1:36" ht="15" customHeight="1" x14ac:dyDescent="0.25">
      <c r="A5" s="124" t="s">
        <v>99</v>
      </c>
      <c r="B5" s="124"/>
      <c r="C5" s="124"/>
      <c r="D5" s="136"/>
      <c r="E5" s="137"/>
      <c r="F5" s="137"/>
      <c r="G5" s="137"/>
      <c r="H5" s="137"/>
      <c r="I5" s="138"/>
      <c r="J5" s="134"/>
      <c r="K5" s="134"/>
      <c r="L5" s="134"/>
      <c r="M5" s="134"/>
      <c r="N5" s="134"/>
      <c r="O5" s="134"/>
      <c r="P5" s="134"/>
      <c r="Q5" s="134"/>
      <c r="R5" s="135"/>
      <c r="S5" s="145" t="s">
        <v>252</v>
      </c>
      <c r="T5" s="145"/>
      <c r="U5" s="146" t="s">
        <v>253</v>
      </c>
      <c r="V5" s="148"/>
      <c r="W5" s="147"/>
      <c r="X5" s="145" t="s">
        <v>254</v>
      </c>
      <c r="Y5" s="145"/>
      <c r="Z5" s="111"/>
      <c r="AA5" s="146" t="s">
        <v>255</v>
      </c>
      <c r="AB5" s="147"/>
      <c r="AC5" s="146" t="s">
        <v>86</v>
      </c>
      <c r="AD5" s="147"/>
      <c r="AE5" s="146" t="s">
        <v>265</v>
      </c>
      <c r="AF5" s="148"/>
      <c r="AG5" s="148"/>
      <c r="AH5" s="148"/>
      <c r="AI5" s="148"/>
      <c r="AJ5" s="147"/>
    </row>
    <row r="6" spans="1:36" ht="15" customHeight="1" x14ac:dyDescent="0.25">
      <c r="A6" s="125" t="s">
        <v>100</v>
      </c>
      <c r="B6" s="125"/>
      <c r="C6" s="125"/>
      <c r="D6" s="126" t="s">
        <v>267</v>
      </c>
      <c r="E6" s="127"/>
      <c r="F6" s="127"/>
      <c r="G6" s="127"/>
      <c r="H6" s="127"/>
      <c r="I6" s="128"/>
      <c r="J6" s="134"/>
      <c r="K6" s="134"/>
      <c r="L6" s="134"/>
      <c r="M6" s="134"/>
      <c r="N6" s="134"/>
      <c r="O6" s="134"/>
      <c r="P6" s="134"/>
      <c r="Q6" s="134"/>
      <c r="R6" s="135"/>
      <c r="S6" s="149"/>
      <c r="T6" s="149"/>
      <c r="U6" s="150"/>
      <c r="V6" s="151"/>
      <c r="W6" s="152"/>
      <c r="X6" s="149"/>
      <c r="Y6" s="149"/>
      <c r="Z6" s="112"/>
      <c r="AA6" s="150"/>
      <c r="AB6" s="152"/>
      <c r="AC6" s="150"/>
      <c r="AD6" s="152"/>
      <c r="AE6" s="150"/>
      <c r="AF6" s="151"/>
      <c r="AG6" s="151"/>
      <c r="AH6" s="151"/>
      <c r="AI6" s="151"/>
      <c r="AJ6" s="152"/>
    </row>
    <row r="7" spans="1:36" ht="15" customHeight="1" x14ac:dyDescent="0.25">
      <c r="A7" s="121" t="s">
        <v>232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3"/>
      <c r="S7" s="145"/>
      <c r="T7" s="145"/>
      <c r="U7" s="146"/>
      <c r="V7" s="148"/>
      <c r="W7" s="147"/>
      <c r="X7" s="145"/>
      <c r="Y7" s="145"/>
      <c r="Z7" s="111"/>
      <c r="AA7" s="146"/>
      <c r="AB7" s="147"/>
      <c r="AC7" s="146"/>
      <c r="AD7" s="147"/>
      <c r="AE7" s="146"/>
      <c r="AF7" s="148"/>
      <c r="AG7" s="148"/>
      <c r="AH7" s="148"/>
      <c r="AI7" s="148"/>
      <c r="AJ7" s="147"/>
    </row>
    <row r="8" spans="1:36" ht="15" customHeight="1" x14ac:dyDescent="0.25">
      <c r="A8" s="124" t="s">
        <v>98</v>
      </c>
      <c r="B8" s="124"/>
      <c r="C8" s="124"/>
      <c r="D8" s="129" t="s">
        <v>263</v>
      </c>
      <c r="E8" s="130"/>
      <c r="F8" s="130"/>
      <c r="G8" s="130"/>
      <c r="H8" s="130"/>
      <c r="I8" s="131"/>
      <c r="J8" s="132"/>
      <c r="K8" s="132"/>
      <c r="L8" s="132"/>
      <c r="M8" s="132"/>
      <c r="N8" s="132"/>
      <c r="O8" s="132"/>
      <c r="P8" s="132"/>
      <c r="Q8" s="132"/>
      <c r="R8" s="133"/>
      <c r="S8" s="149"/>
      <c r="T8" s="149"/>
      <c r="U8" s="150"/>
      <c r="V8" s="151"/>
      <c r="W8" s="152"/>
      <c r="X8" s="149"/>
      <c r="Y8" s="149"/>
      <c r="Z8" s="112"/>
      <c r="AA8" s="150"/>
      <c r="AB8" s="152"/>
      <c r="AC8" s="150"/>
      <c r="AD8" s="152"/>
      <c r="AE8" s="150"/>
      <c r="AF8" s="151"/>
      <c r="AG8" s="151"/>
      <c r="AH8" s="151"/>
      <c r="AI8" s="151"/>
      <c r="AJ8" s="152"/>
    </row>
    <row r="9" spans="1:36" ht="15" customHeight="1" x14ac:dyDescent="0.25">
      <c r="A9" s="124" t="s">
        <v>99</v>
      </c>
      <c r="B9" s="124"/>
      <c r="C9" s="124"/>
      <c r="D9" s="136"/>
      <c r="E9" s="137"/>
      <c r="F9" s="137"/>
      <c r="G9" s="137"/>
      <c r="H9" s="137"/>
      <c r="I9" s="138"/>
      <c r="J9" s="134"/>
      <c r="K9" s="134"/>
      <c r="L9" s="134"/>
      <c r="M9" s="134"/>
      <c r="N9" s="134"/>
      <c r="O9" s="134"/>
      <c r="P9" s="134"/>
      <c r="Q9" s="134"/>
      <c r="R9" s="135"/>
      <c r="S9" s="161"/>
      <c r="T9" s="161"/>
      <c r="U9" s="162"/>
      <c r="V9" s="163"/>
      <c r="W9" s="164"/>
      <c r="X9" s="161"/>
      <c r="Y9" s="161"/>
      <c r="Z9" s="113"/>
      <c r="AA9" s="162"/>
      <c r="AB9" s="164"/>
      <c r="AC9" s="162"/>
      <c r="AD9" s="164"/>
      <c r="AE9" s="162"/>
      <c r="AF9" s="163"/>
      <c r="AG9" s="163"/>
      <c r="AH9" s="163"/>
      <c r="AI9" s="163"/>
      <c r="AJ9" s="164"/>
    </row>
    <row r="10" spans="1:36" ht="15" customHeight="1" x14ac:dyDescent="0.25">
      <c r="A10" s="125" t="s">
        <v>100</v>
      </c>
      <c r="B10" s="125"/>
      <c r="C10" s="125"/>
      <c r="D10" s="126" t="s">
        <v>266</v>
      </c>
      <c r="E10" s="127"/>
      <c r="F10" s="127"/>
      <c r="G10" s="127"/>
      <c r="H10" s="127"/>
      <c r="I10" s="128"/>
      <c r="J10" s="134"/>
      <c r="K10" s="134"/>
      <c r="L10" s="134"/>
      <c r="M10" s="134"/>
      <c r="N10" s="134"/>
      <c r="O10" s="134"/>
      <c r="P10" s="134"/>
      <c r="Q10" s="134"/>
      <c r="R10" s="135"/>
      <c r="S10" s="149"/>
      <c r="T10" s="149"/>
      <c r="U10" s="150"/>
      <c r="V10" s="151"/>
      <c r="W10" s="152"/>
      <c r="X10" s="149"/>
      <c r="Y10" s="149"/>
      <c r="Z10" s="112"/>
      <c r="AA10" s="150"/>
      <c r="AB10" s="152"/>
      <c r="AC10" s="150"/>
      <c r="AD10" s="152"/>
      <c r="AE10" s="150"/>
      <c r="AF10" s="151"/>
      <c r="AG10" s="151"/>
      <c r="AH10" s="151"/>
      <c r="AI10" s="151"/>
      <c r="AJ10" s="152"/>
    </row>
    <row r="11" spans="1:36" ht="15" customHeight="1" x14ac:dyDescent="0.25">
      <c r="A11" s="121" t="s">
        <v>233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3"/>
      <c r="S11" s="145"/>
      <c r="T11" s="145"/>
      <c r="U11" s="146"/>
      <c r="V11" s="148"/>
      <c r="W11" s="147"/>
      <c r="X11" s="145"/>
      <c r="Y11" s="145"/>
      <c r="Z11" s="111"/>
      <c r="AA11" s="146"/>
      <c r="AB11" s="147"/>
      <c r="AC11" s="146"/>
      <c r="AD11" s="147"/>
      <c r="AE11" s="146"/>
      <c r="AF11" s="148"/>
      <c r="AG11" s="148"/>
      <c r="AH11" s="148"/>
      <c r="AI11" s="148"/>
      <c r="AJ11" s="147"/>
    </row>
    <row r="12" spans="1:36" ht="15" customHeight="1" x14ac:dyDescent="0.25">
      <c r="A12" s="124" t="s">
        <v>98</v>
      </c>
      <c r="B12" s="124"/>
      <c r="C12" s="124"/>
      <c r="D12" s="129"/>
      <c r="E12" s="130"/>
      <c r="F12" s="130"/>
      <c r="G12" s="130"/>
      <c r="H12" s="130"/>
      <c r="I12" s="131"/>
      <c r="J12" s="132"/>
      <c r="K12" s="132"/>
      <c r="L12" s="132"/>
      <c r="M12" s="132"/>
      <c r="N12" s="132"/>
      <c r="O12" s="132"/>
      <c r="P12" s="132"/>
      <c r="Q12" s="132"/>
      <c r="R12" s="133"/>
      <c r="S12" s="149"/>
      <c r="T12" s="149"/>
      <c r="U12" s="150"/>
      <c r="V12" s="151"/>
      <c r="W12" s="152"/>
      <c r="X12" s="149"/>
      <c r="Y12" s="149"/>
      <c r="Z12" s="112"/>
      <c r="AA12" s="150"/>
      <c r="AB12" s="152"/>
      <c r="AC12" s="150"/>
      <c r="AD12" s="152"/>
      <c r="AE12" s="150"/>
      <c r="AF12" s="151"/>
      <c r="AG12" s="151"/>
      <c r="AH12" s="151"/>
      <c r="AI12" s="151"/>
      <c r="AJ12" s="152"/>
    </row>
    <row r="13" spans="1:36" ht="15" customHeight="1" x14ac:dyDescent="0.25">
      <c r="A13" s="124" t="s">
        <v>99</v>
      </c>
      <c r="B13" s="124"/>
      <c r="C13" s="124"/>
      <c r="D13" s="136"/>
      <c r="E13" s="137"/>
      <c r="F13" s="137"/>
      <c r="G13" s="137"/>
      <c r="H13" s="137"/>
      <c r="I13" s="138"/>
      <c r="J13" s="134"/>
      <c r="K13" s="134"/>
      <c r="L13" s="134"/>
      <c r="M13" s="134"/>
      <c r="N13" s="134"/>
      <c r="O13" s="134"/>
      <c r="P13" s="134"/>
      <c r="Q13" s="134"/>
      <c r="R13" s="135"/>
      <c r="S13" s="145"/>
      <c r="T13" s="145"/>
      <c r="U13" s="146"/>
      <c r="V13" s="148"/>
      <c r="W13" s="147"/>
      <c r="X13" s="145"/>
      <c r="Y13" s="145"/>
      <c r="Z13" s="111"/>
      <c r="AA13" s="146"/>
      <c r="AB13" s="147"/>
      <c r="AC13" s="146"/>
      <c r="AD13" s="147"/>
      <c r="AE13" s="146"/>
      <c r="AF13" s="148"/>
      <c r="AG13" s="148"/>
      <c r="AH13" s="148"/>
      <c r="AI13" s="148"/>
      <c r="AJ13" s="147"/>
    </row>
    <row r="14" spans="1:36" ht="15" customHeight="1" x14ac:dyDescent="0.25">
      <c r="A14" s="125" t="s">
        <v>100</v>
      </c>
      <c r="B14" s="125"/>
      <c r="C14" s="125"/>
      <c r="D14" s="126"/>
      <c r="E14" s="127"/>
      <c r="F14" s="127"/>
      <c r="G14" s="127"/>
      <c r="H14" s="127"/>
      <c r="I14" s="128"/>
      <c r="J14" s="134"/>
      <c r="K14" s="134"/>
      <c r="L14" s="134"/>
      <c r="M14" s="134"/>
      <c r="N14" s="134"/>
      <c r="O14" s="134"/>
      <c r="P14" s="134"/>
      <c r="Q14" s="134"/>
      <c r="R14" s="135"/>
      <c r="S14" s="149"/>
      <c r="T14" s="149"/>
      <c r="U14" s="150"/>
      <c r="V14" s="151"/>
      <c r="W14" s="152"/>
      <c r="X14" s="149"/>
      <c r="Y14" s="149"/>
      <c r="Z14" s="112"/>
      <c r="AA14" s="150"/>
      <c r="AB14" s="152"/>
      <c r="AC14" s="150"/>
      <c r="AD14" s="152"/>
      <c r="AE14" s="150"/>
      <c r="AF14" s="151"/>
      <c r="AG14" s="151"/>
      <c r="AH14" s="151"/>
      <c r="AI14" s="151"/>
      <c r="AJ14" s="152"/>
    </row>
    <row r="15" spans="1:36" ht="15" customHeight="1" x14ac:dyDescent="0.25">
      <c r="A15" s="121" t="s">
        <v>234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3"/>
      <c r="S15" s="174"/>
      <c r="T15" s="174"/>
      <c r="U15" s="175"/>
      <c r="V15" s="176"/>
      <c r="W15" s="177"/>
      <c r="X15" s="174"/>
      <c r="Y15" s="174"/>
      <c r="Z15" s="114"/>
      <c r="AA15" s="175"/>
      <c r="AB15" s="177"/>
      <c r="AC15" s="175"/>
      <c r="AD15" s="177"/>
      <c r="AE15" s="175"/>
      <c r="AF15" s="176"/>
      <c r="AG15" s="176"/>
      <c r="AH15" s="176"/>
      <c r="AI15" s="176"/>
      <c r="AJ15" s="177"/>
    </row>
    <row r="16" spans="1:36" ht="15" customHeight="1" x14ac:dyDescent="0.25">
      <c r="A16" s="124" t="s">
        <v>98</v>
      </c>
      <c r="B16" s="124"/>
      <c r="C16" s="124"/>
      <c r="D16" s="129"/>
      <c r="E16" s="130"/>
      <c r="F16" s="130"/>
      <c r="G16" s="130"/>
      <c r="H16" s="130"/>
      <c r="I16" s="131"/>
      <c r="J16" s="132"/>
      <c r="K16" s="132"/>
      <c r="L16" s="132"/>
      <c r="M16" s="132"/>
      <c r="N16" s="132"/>
      <c r="O16" s="132"/>
      <c r="P16" s="132"/>
      <c r="Q16" s="132"/>
      <c r="R16" s="133"/>
      <c r="S16" s="142" t="s">
        <v>256</v>
      </c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4"/>
    </row>
    <row r="17" spans="1:36" ht="15" customHeight="1" x14ac:dyDescent="0.25">
      <c r="A17" s="124" t="s">
        <v>99</v>
      </c>
      <c r="B17" s="124"/>
      <c r="C17" s="124"/>
      <c r="D17" s="136"/>
      <c r="E17" s="137"/>
      <c r="F17" s="137"/>
      <c r="G17" s="137"/>
      <c r="H17" s="137"/>
      <c r="I17" s="138"/>
      <c r="J17" s="134"/>
      <c r="K17" s="134"/>
      <c r="L17" s="134"/>
      <c r="M17" s="134"/>
      <c r="N17" s="134"/>
      <c r="O17" s="134"/>
      <c r="P17" s="134"/>
      <c r="Q17" s="134"/>
      <c r="R17" s="135"/>
      <c r="S17" s="165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7"/>
    </row>
    <row r="18" spans="1:36" ht="15" customHeight="1" x14ac:dyDescent="0.25">
      <c r="A18" s="125" t="s">
        <v>100</v>
      </c>
      <c r="B18" s="125"/>
      <c r="C18" s="125"/>
      <c r="D18" s="126"/>
      <c r="E18" s="127"/>
      <c r="F18" s="127"/>
      <c r="G18" s="127"/>
      <c r="H18" s="127"/>
      <c r="I18" s="128"/>
      <c r="J18" s="134"/>
      <c r="K18" s="134"/>
      <c r="L18" s="134"/>
      <c r="M18" s="134"/>
      <c r="N18" s="134"/>
      <c r="O18" s="134"/>
      <c r="P18" s="134"/>
      <c r="Q18" s="134"/>
      <c r="R18" s="135"/>
      <c r="S18" s="168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70"/>
    </row>
    <row r="19" spans="1:36" ht="15" customHeight="1" x14ac:dyDescent="0.25">
      <c r="A19" s="121" t="s">
        <v>237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3"/>
      <c r="S19" s="168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70"/>
    </row>
    <row r="20" spans="1:36" ht="15" customHeight="1" x14ac:dyDescent="0.25">
      <c r="A20" s="124" t="s">
        <v>98</v>
      </c>
      <c r="B20" s="124"/>
      <c r="C20" s="124"/>
      <c r="D20" s="129"/>
      <c r="E20" s="130"/>
      <c r="F20" s="130"/>
      <c r="G20" s="130"/>
      <c r="H20" s="130"/>
      <c r="I20" s="131"/>
      <c r="J20" s="132"/>
      <c r="K20" s="132"/>
      <c r="L20" s="132"/>
      <c r="M20" s="132"/>
      <c r="N20" s="132"/>
      <c r="O20" s="132"/>
      <c r="P20" s="132"/>
      <c r="Q20" s="132"/>
      <c r="R20" s="133"/>
      <c r="S20" s="168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70"/>
    </row>
    <row r="21" spans="1:36" ht="15" customHeight="1" x14ac:dyDescent="0.25">
      <c r="A21" s="124" t="s">
        <v>99</v>
      </c>
      <c r="B21" s="124"/>
      <c r="C21" s="124"/>
      <c r="D21" s="136"/>
      <c r="E21" s="137"/>
      <c r="F21" s="137"/>
      <c r="G21" s="137"/>
      <c r="H21" s="137"/>
      <c r="I21" s="138"/>
      <c r="J21" s="134"/>
      <c r="K21" s="134"/>
      <c r="L21" s="134"/>
      <c r="M21" s="134"/>
      <c r="N21" s="134"/>
      <c r="O21" s="134"/>
      <c r="P21" s="134"/>
      <c r="Q21" s="134"/>
      <c r="R21" s="135"/>
      <c r="S21" s="168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70"/>
    </row>
    <row r="22" spans="1:36" ht="15" customHeight="1" x14ac:dyDescent="0.25">
      <c r="A22" s="125" t="s">
        <v>100</v>
      </c>
      <c r="B22" s="125"/>
      <c r="C22" s="125"/>
      <c r="D22" s="126"/>
      <c r="E22" s="127"/>
      <c r="F22" s="127"/>
      <c r="G22" s="127"/>
      <c r="H22" s="127"/>
      <c r="I22" s="128"/>
      <c r="J22" s="134"/>
      <c r="K22" s="134"/>
      <c r="L22" s="134"/>
      <c r="M22" s="134"/>
      <c r="N22" s="134"/>
      <c r="O22" s="134"/>
      <c r="P22" s="134"/>
      <c r="Q22" s="134"/>
      <c r="R22" s="135"/>
      <c r="S22" s="168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70"/>
    </row>
    <row r="23" spans="1:36" ht="15" customHeight="1" x14ac:dyDescent="0.25">
      <c r="A23" s="121" t="s">
        <v>238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3"/>
      <c r="S23" s="168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70"/>
    </row>
    <row r="24" spans="1:36" ht="15" customHeight="1" x14ac:dyDescent="0.25">
      <c r="A24" s="124" t="s">
        <v>98</v>
      </c>
      <c r="B24" s="124"/>
      <c r="C24" s="124"/>
      <c r="D24" s="129"/>
      <c r="E24" s="130"/>
      <c r="F24" s="130"/>
      <c r="G24" s="130"/>
      <c r="H24" s="130"/>
      <c r="I24" s="131"/>
      <c r="J24" s="132"/>
      <c r="K24" s="132"/>
      <c r="L24" s="132"/>
      <c r="M24" s="132"/>
      <c r="N24" s="132"/>
      <c r="O24" s="132"/>
      <c r="P24" s="132"/>
      <c r="Q24" s="132"/>
      <c r="R24" s="133"/>
      <c r="S24" s="168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70"/>
    </row>
    <row r="25" spans="1:36" ht="15" customHeight="1" x14ac:dyDescent="0.25">
      <c r="A25" s="124" t="s">
        <v>99</v>
      </c>
      <c r="B25" s="124"/>
      <c r="C25" s="124"/>
      <c r="D25" s="136"/>
      <c r="E25" s="137"/>
      <c r="F25" s="137"/>
      <c r="G25" s="137"/>
      <c r="H25" s="137"/>
      <c r="I25" s="138"/>
      <c r="J25" s="134"/>
      <c r="K25" s="134"/>
      <c r="L25" s="134"/>
      <c r="M25" s="134"/>
      <c r="N25" s="134"/>
      <c r="O25" s="134"/>
      <c r="P25" s="134"/>
      <c r="Q25" s="134"/>
      <c r="R25" s="135"/>
      <c r="S25" s="168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70"/>
    </row>
    <row r="26" spans="1:36" ht="15" customHeight="1" x14ac:dyDescent="0.25">
      <c r="A26" s="125" t="s">
        <v>100</v>
      </c>
      <c r="B26" s="125"/>
      <c r="C26" s="125"/>
      <c r="D26" s="126"/>
      <c r="E26" s="127"/>
      <c r="F26" s="127"/>
      <c r="G26" s="127"/>
      <c r="H26" s="127"/>
      <c r="I26" s="128"/>
      <c r="J26" s="134"/>
      <c r="K26" s="134"/>
      <c r="L26" s="134"/>
      <c r="M26" s="134"/>
      <c r="N26" s="134"/>
      <c r="O26" s="134"/>
      <c r="P26" s="134"/>
      <c r="Q26" s="134"/>
      <c r="R26" s="135"/>
      <c r="S26" s="168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70"/>
    </row>
    <row r="27" spans="1:36" ht="15" customHeight="1" x14ac:dyDescent="0.25">
      <c r="A27" s="121" t="s">
        <v>257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3"/>
      <c r="S27" s="168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70"/>
    </row>
    <row r="28" spans="1:36" ht="15" customHeight="1" x14ac:dyDescent="0.25">
      <c r="A28" s="124" t="s">
        <v>98</v>
      </c>
      <c r="B28" s="124"/>
      <c r="C28" s="124"/>
      <c r="D28" s="129"/>
      <c r="E28" s="130"/>
      <c r="F28" s="130"/>
      <c r="G28" s="130"/>
      <c r="H28" s="130"/>
      <c r="I28" s="131"/>
      <c r="J28" s="132"/>
      <c r="K28" s="132"/>
      <c r="L28" s="132"/>
      <c r="M28" s="132"/>
      <c r="N28" s="132"/>
      <c r="O28" s="132"/>
      <c r="P28" s="132"/>
      <c r="Q28" s="132"/>
      <c r="R28" s="133"/>
      <c r="S28" s="168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70"/>
    </row>
    <row r="29" spans="1:36" ht="15" customHeight="1" x14ac:dyDescent="0.25">
      <c r="A29" s="124" t="s">
        <v>99</v>
      </c>
      <c r="B29" s="124"/>
      <c r="C29" s="124"/>
      <c r="D29" s="136"/>
      <c r="E29" s="137"/>
      <c r="F29" s="137"/>
      <c r="G29" s="137"/>
      <c r="H29" s="137"/>
      <c r="I29" s="138"/>
      <c r="J29" s="134"/>
      <c r="K29" s="134"/>
      <c r="L29" s="134"/>
      <c r="M29" s="134"/>
      <c r="N29" s="134"/>
      <c r="O29" s="134"/>
      <c r="P29" s="134"/>
      <c r="Q29" s="134"/>
      <c r="R29" s="135"/>
      <c r="S29" s="168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70"/>
    </row>
    <row r="30" spans="1:36" ht="15" customHeight="1" x14ac:dyDescent="0.25">
      <c r="A30" s="125" t="s">
        <v>100</v>
      </c>
      <c r="B30" s="125"/>
      <c r="C30" s="125"/>
      <c r="D30" s="126"/>
      <c r="E30" s="127"/>
      <c r="F30" s="127"/>
      <c r="G30" s="127"/>
      <c r="H30" s="127"/>
      <c r="I30" s="128"/>
      <c r="J30" s="134"/>
      <c r="K30" s="134"/>
      <c r="L30" s="134"/>
      <c r="M30" s="134"/>
      <c r="N30" s="134"/>
      <c r="O30" s="134"/>
      <c r="P30" s="134"/>
      <c r="Q30" s="134"/>
      <c r="R30" s="135"/>
      <c r="S30" s="168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70"/>
    </row>
    <row r="31" spans="1:36" ht="15" customHeight="1" x14ac:dyDescent="0.25">
      <c r="A31" s="121" t="s">
        <v>258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3"/>
      <c r="S31" s="168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70"/>
    </row>
    <row r="32" spans="1:36" ht="15" customHeight="1" x14ac:dyDescent="0.25">
      <c r="A32" s="124" t="s">
        <v>98</v>
      </c>
      <c r="B32" s="124"/>
      <c r="C32" s="124"/>
      <c r="D32" s="129"/>
      <c r="E32" s="130"/>
      <c r="F32" s="130"/>
      <c r="G32" s="130"/>
      <c r="H32" s="130"/>
      <c r="I32" s="131"/>
      <c r="J32" s="132"/>
      <c r="K32" s="132"/>
      <c r="L32" s="132"/>
      <c r="M32" s="132"/>
      <c r="N32" s="132"/>
      <c r="O32" s="132"/>
      <c r="P32" s="132"/>
      <c r="Q32" s="132"/>
      <c r="R32" s="133"/>
      <c r="S32" s="168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70"/>
    </row>
    <row r="33" spans="1:36" ht="15" customHeight="1" x14ac:dyDescent="0.25">
      <c r="A33" s="124" t="s">
        <v>99</v>
      </c>
      <c r="B33" s="124"/>
      <c r="C33" s="124"/>
      <c r="D33" s="136"/>
      <c r="E33" s="137"/>
      <c r="F33" s="137"/>
      <c r="G33" s="137"/>
      <c r="H33" s="137"/>
      <c r="I33" s="138"/>
      <c r="J33" s="134"/>
      <c r="K33" s="134"/>
      <c r="L33" s="134"/>
      <c r="M33" s="134"/>
      <c r="N33" s="134"/>
      <c r="O33" s="134"/>
      <c r="P33" s="134"/>
      <c r="Q33" s="134"/>
      <c r="R33" s="135"/>
      <c r="S33" s="168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70"/>
    </row>
    <row r="34" spans="1:36" ht="15" customHeight="1" x14ac:dyDescent="0.25">
      <c r="A34" s="125" t="s">
        <v>100</v>
      </c>
      <c r="B34" s="125"/>
      <c r="C34" s="125"/>
      <c r="D34" s="126"/>
      <c r="E34" s="127"/>
      <c r="F34" s="127"/>
      <c r="G34" s="127"/>
      <c r="H34" s="127"/>
      <c r="I34" s="128"/>
      <c r="J34" s="134"/>
      <c r="K34" s="134"/>
      <c r="L34" s="134"/>
      <c r="M34" s="134"/>
      <c r="N34" s="134"/>
      <c r="O34" s="134"/>
      <c r="P34" s="134"/>
      <c r="Q34" s="134"/>
      <c r="R34" s="135"/>
      <c r="S34" s="168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70"/>
    </row>
    <row r="35" spans="1:36" ht="15" customHeight="1" x14ac:dyDescent="0.25">
      <c r="A35" s="121" t="s">
        <v>259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3"/>
      <c r="S35" s="168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70"/>
    </row>
    <row r="36" spans="1:36" ht="15" customHeight="1" x14ac:dyDescent="0.25">
      <c r="A36" s="124" t="s">
        <v>98</v>
      </c>
      <c r="B36" s="124"/>
      <c r="C36" s="124"/>
      <c r="D36" s="129"/>
      <c r="E36" s="130"/>
      <c r="F36" s="130"/>
      <c r="G36" s="130"/>
      <c r="H36" s="130"/>
      <c r="I36" s="131"/>
      <c r="J36" s="132"/>
      <c r="K36" s="132"/>
      <c r="L36" s="132"/>
      <c r="M36" s="132"/>
      <c r="N36" s="132"/>
      <c r="O36" s="132"/>
      <c r="P36" s="132"/>
      <c r="Q36" s="132"/>
      <c r="R36" s="133"/>
      <c r="S36" s="168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70"/>
    </row>
    <row r="37" spans="1:36" ht="15" customHeight="1" x14ac:dyDescent="0.25">
      <c r="A37" s="124" t="s">
        <v>99</v>
      </c>
      <c r="B37" s="124"/>
      <c r="C37" s="124"/>
      <c r="D37" s="136"/>
      <c r="E37" s="137"/>
      <c r="F37" s="137"/>
      <c r="G37" s="137"/>
      <c r="H37" s="137"/>
      <c r="I37" s="138"/>
      <c r="J37" s="134"/>
      <c r="K37" s="134"/>
      <c r="L37" s="134"/>
      <c r="M37" s="134"/>
      <c r="N37" s="134"/>
      <c r="O37" s="134"/>
      <c r="P37" s="134"/>
      <c r="Q37" s="134"/>
      <c r="R37" s="135"/>
      <c r="S37" s="168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70"/>
    </row>
    <row r="38" spans="1:36" ht="15" customHeight="1" x14ac:dyDescent="0.25">
      <c r="A38" s="125" t="s">
        <v>100</v>
      </c>
      <c r="B38" s="125"/>
      <c r="C38" s="125"/>
      <c r="D38" s="126"/>
      <c r="E38" s="127"/>
      <c r="F38" s="127"/>
      <c r="G38" s="127"/>
      <c r="H38" s="127"/>
      <c r="I38" s="128"/>
      <c r="J38" s="134"/>
      <c r="K38" s="134"/>
      <c r="L38" s="134"/>
      <c r="M38" s="134"/>
      <c r="N38" s="134"/>
      <c r="O38" s="134"/>
      <c r="P38" s="134"/>
      <c r="Q38" s="134"/>
      <c r="R38" s="135"/>
      <c r="S38" s="168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70"/>
    </row>
    <row r="39" spans="1:36" ht="15" customHeight="1" x14ac:dyDescent="0.25">
      <c r="A39" s="121" t="s">
        <v>260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3"/>
      <c r="S39" s="168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70"/>
    </row>
    <row r="40" spans="1:36" ht="15" customHeight="1" x14ac:dyDescent="0.25">
      <c r="A40" s="124" t="s">
        <v>98</v>
      </c>
      <c r="B40" s="124"/>
      <c r="C40" s="124"/>
      <c r="D40" s="129"/>
      <c r="E40" s="130"/>
      <c r="F40" s="130"/>
      <c r="G40" s="130"/>
      <c r="H40" s="130"/>
      <c r="I40" s="131"/>
      <c r="J40" s="132"/>
      <c r="K40" s="132"/>
      <c r="L40" s="132"/>
      <c r="M40" s="132"/>
      <c r="N40" s="132"/>
      <c r="O40" s="132"/>
      <c r="P40" s="132"/>
      <c r="Q40" s="132"/>
      <c r="R40" s="133"/>
      <c r="S40" s="168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70"/>
    </row>
    <row r="41" spans="1:36" ht="15" customHeight="1" x14ac:dyDescent="0.25">
      <c r="A41" s="124" t="s">
        <v>99</v>
      </c>
      <c r="B41" s="124"/>
      <c r="C41" s="124"/>
      <c r="D41" s="136"/>
      <c r="E41" s="137"/>
      <c r="F41" s="137"/>
      <c r="G41" s="137"/>
      <c r="H41" s="137"/>
      <c r="I41" s="138"/>
      <c r="J41" s="134"/>
      <c r="K41" s="134"/>
      <c r="L41" s="134"/>
      <c r="M41" s="134"/>
      <c r="N41" s="134"/>
      <c r="O41" s="134"/>
      <c r="P41" s="134"/>
      <c r="Q41" s="134"/>
      <c r="R41" s="135"/>
      <c r="S41" s="168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70"/>
    </row>
    <row r="42" spans="1:36" ht="15" customHeight="1" x14ac:dyDescent="0.25">
      <c r="A42" s="125" t="s">
        <v>100</v>
      </c>
      <c r="B42" s="125"/>
      <c r="C42" s="125"/>
      <c r="D42" s="126"/>
      <c r="E42" s="127"/>
      <c r="F42" s="127"/>
      <c r="G42" s="127"/>
      <c r="H42" s="127"/>
      <c r="I42" s="128"/>
      <c r="J42" s="134"/>
      <c r="K42" s="134"/>
      <c r="L42" s="134"/>
      <c r="M42" s="134"/>
      <c r="N42" s="134"/>
      <c r="O42" s="134"/>
      <c r="P42" s="134"/>
      <c r="Q42" s="134"/>
      <c r="R42" s="135"/>
      <c r="S42" s="168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70"/>
    </row>
    <row r="43" spans="1:36" ht="15" customHeight="1" x14ac:dyDescent="0.25">
      <c r="A43" s="121" t="s">
        <v>261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3"/>
      <c r="S43" s="168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70"/>
    </row>
    <row r="44" spans="1:36" ht="15" customHeight="1" x14ac:dyDescent="0.25">
      <c r="A44" s="124" t="s">
        <v>98</v>
      </c>
      <c r="B44" s="124"/>
      <c r="C44" s="124"/>
      <c r="D44" s="129"/>
      <c r="E44" s="130"/>
      <c r="F44" s="130"/>
      <c r="G44" s="130"/>
      <c r="H44" s="130"/>
      <c r="I44" s="131"/>
      <c r="J44" s="132"/>
      <c r="K44" s="132"/>
      <c r="L44" s="132"/>
      <c r="M44" s="132"/>
      <c r="N44" s="132"/>
      <c r="O44" s="132"/>
      <c r="P44" s="132"/>
      <c r="Q44" s="132"/>
      <c r="R44" s="133"/>
      <c r="S44" s="168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70"/>
    </row>
    <row r="45" spans="1:36" ht="15" customHeight="1" x14ac:dyDescent="0.25">
      <c r="A45" s="124" t="s">
        <v>99</v>
      </c>
      <c r="B45" s="124"/>
      <c r="C45" s="124"/>
      <c r="D45" s="136"/>
      <c r="E45" s="137"/>
      <c r="F45" s="137"/>
      <c r="G45" s="137"/>
      <c r="H45" s="137"/>
      <c r="I45" s="138"/>
      <c r="J45" s="134"/>
      <c r="K45" s="134"/>
      <c r="L45" s="134"/>
      <c r="M45" s="134"/>
      <c r="N45" s="134"/>
      <c r="O45" s="134"/>
      <c r="P45" s="134"/>
      <c r="Q45" s="134"/>
      <c r="R45" s="135"/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3"/>
    </row>
    <row r="46" spans="1:36" ht="15" customHeight="1" x14ac:dyDescent="0.25">
      <c r="A46" s="125" t="s">
        <v>100</v>
      </c>
      <c r="B46" s="125"/>
      <c r="C46" s="125"/>
      <c r="D46" s="126"/>
      <c r="E46" s="127"/>
      <c r="F46" s="127"/>
      <c r="G46" s="127"/>
      <c r="H46" s="127"/>
      <c r="I46" s="128"/>
      <c r="J46" s="134"/>
      <c r="K46" s="134"/>
      <c r="L46" s="134"/>
      <c r="M46" s="134"/>
      <c r="N46" s="134"/>
      <c r="O46" s="134"/>
      <c r="P46" s="134"/>
      <c r="Q46" s="134"/>
      <c r="R46" s="135"/>
      <c r="S46" s="142" t="s">
        <v>240</v>
      </c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4"/>
    </row>
    <row r="47" spans="1:36" ht="15" customHeight="1" x14ac:dyDescent="0.25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</row>
    <row r="48" spans="1:36" ht="15" customHeight="1" x14ac:dyDescent="0.25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</row>
    <row r="49" spans="1:36" ht="15" customHeight="1" x14ac:dyDescent="0.25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</row>
    <row r="50" spans="1:36" ht="15" customHeight="1" x14ac:dyDescent="0.25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</row>
    <row r="51" spans="1:36" ht="15" customHeight="1" x14ac:dyDescent="0.25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</row>
    <row r="52" spans="1:36" ht="15.9" customHeight="1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36" ht="15.9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</row>
  </sheetData>
  <sheetProtection formatCells="0" formatColumns="0" formatRows="0" insertColumns="0" insertRows="0" insertHyperlinks="0" deleteColumns="0" deleteRows="0" sort="0"/>
  <mergeCells count="179">
    <mergeCell ref="A39:R39"/>
    <mergeCell ref="A40:C40"/>
    <mergeCell ref="D40:I40"/>
    <mergeCell ref="J40:R42"/>
    <mergeCell ref="A41:C41"/>
    <mergeCell ref="D41:I41"/>
    <mergeCell ref="A42:C42"/>
    <mergeCell ref="D42:I42"/>
    <mergeCell ref="A37:C37"/>
    <mergeCell ref="D37:I37"/>
    <mergeCell ref="A31:R31"/>
    <mergeCell ref="A32:C32"/>
    <mergeCell ref="D32:I32"/>
    <mergeCell ref="J32:R34"/>
    <mergeCell ref="A33:C33"/>
    <mergeCell ref="D33:I33"/>
    <mergeCell ref="A34:C34"/>
    <mergeCell ref="D34:I34"/>
    <mergeCell ref="A27:R27"/>
    <mergeCell ref="A28:C28"/>
    <mergeCell ref="D28:I28"/>
    <mergeCell ref="J28:R30"/>
    <mergeCell ref="A29:C29"/>
    <mergeCell ref="D29:I29"/>
    <mergeCell ref="A30:C30"/>
    <mergeCell ref="D30:I30"/>
    <mergeCell ref="A22:C22"/>
    <mergeCell ref="D22:I22"/>
    <mergeCell ref="A24:C24"/>
    <mergeCell ref="D24:I24"/>
    <mergeCell ref="J24:R26"/>
    <mergeCell ref="A25:C25"/>
    <mergeCell ref="D25:I25"/>
    <mergeCell ref="A26:C26"/>
    <mergeCell ref="D26:I26"/>
    <mergeCell ref="S16:AJ16"/>
    <mergeCell ref="S17:AJ45"/>
    <mergeCell ref="AE14:AJ14"/>
    <mergeCell ref="S15:T15"/>
    <mergeCell ref="U15:W15"/>
    <mergeCell ref="X15:Y15"/>
    <mergeCell ref="AA15:AB15"/>
    <mergeCell ref="AC15:AD15"/>
    <mergeCell ref="AE15:AJ15"/>
    <mergeCell ref="S14:T14"/>
    <mergeCell ref="U14:W14"/>
    <mergeCell ref="X14:Y14"/>
    <mergeCell ref="AA14:AB14"/>
    <mergeCell ref="AC14:AD14"/>
    <mergeCell ref="AE12:AJ12"/>
    <mergeCell ref="S13:T13"/>
    <mergeCell ref="U13:W13"/>
    <mergeCell ref="X13:Y13"/>
    <mergeCell ref="AA13:AB13"/>
    <mergeCell ref="AC13:AD13"/>
    <mergeCell ref="AE13:AJ13"/>
    <mergeCell ref="S12:T12"/>
    <mergeCell ref="U12:W12"/>
    <mergeCell ref="X12:Y12"/>
    <mergeCell ref="AA12:AB12"/>
    <mergeCell ref="AC12:AD12"/>
    <mergeCell ref="AE10:AJ10"/>
    <mergeCell ref="S11:T11"/>
    <mergeCell ref="U11:W11"/>
    <mergeCell ref="X11:Y11"/>
    <mergeCell ref="AA11:AB11"/>
    <mergeCell ref="AC11:AD11"/>
    <mergeCell ref="AE11:AJ11"/>
    <mergeCell ref="S10:T10"/>
    <mergeCell ref="U10:W10"/>
    <mergeCell ref="X10:Y10"/>
    <mergeCell ref="AA10:AB10"/>
    <mergeCell ref="AC10:AD10"/>
    <mergeCell ref="U9:W9"/>
    <mergeCell ref="X9:Y9"/>
    <mergeCell ref="AA9:AB9"/>
    <mergeCell ref="AC9:AD9"/>
    <mergeCell ref="AE9:AJ9"/>
    <mergeCell ref="S8:T8"/>
    <mergeCell ref="U8:W8"/>
    <mergeCell ref="X8:Y8"/>
    <mergeCell ref="AA8:AB8"/>
    <mergeCell ref="AC8:AD8"/>
    <mergeCell ref="U7:W7"/>
    <mergeCell ref="X7:Y7"/>
    <mergeCell ref="AA7:AB7"/>
    <mergeCell ref="AC7:AD7"/>
    <mergeCell ref="AE7:AJ7"/>
    <mergeCell ref="S46:AJ46"/>
    <mergeCell ref="S47:AJ51"/>
    <mergeCell ref="S3:T3"/>
    <mergeCell ref="U3:W3"/>
    <mergeCell ref="X3:Y3"/>
    <mergeCell ref="AA3:AB3"/>
    <mergeCell ref="AC3:AD3"/>
    <mergeCell ref="AE3:AJ3"/>
    <mergeCell ref="S4:T4"/>
    <mergeCell ref="U4:W4"/>
    <mergeCell ref="X4:Y4"/>
    <mergeCell ref="AA4:AB4"/>
    <mergeCell ref="AC4:AD4"/>
    <mergeCell ref="AE4:AJ4"/>
    <mergeCell ref="S5:T5"/>
    <mergeCell ref="U5:W5"/>
    <mergeCell ref="S7:T7"/>
    <mergeCell ref="AE8:AJ8"/>
    <mergeCell ref="S9:T9"/>
    <mergeCell ref="S1:X1"/>
    <mergeCell ref="Y1:AD1"/>
    <mergeCell ref="AE1:AJ1"/>
    <mergeCell ref="S2:AJ2"/>
    <mergeCell ref="X5:Y5"/>
    <mergeCell ref="AA5:AB5"/>
    <mergeCell ref="AC5:AD5"/>
    <mergeCell ref="AE5:AJ5"/>
    <mergeCell ref="S6:T6"/>
    <mergeCell ref="U6:W6"/>
    <mergeCell ref="X6:Y6"/>
    <mergeCell ref="AA6:AB6"/>
    <mergeCell ref="AC6:AD6"/>
    <mergeCell ref="AE6:AJ6"/>
    <mergeCell ref="A35:R35"/>
    <mergeCell ref="A36:C36"/>
    <mergeCell ref="D36:I36"/>
    <mergeCell ref="J36:R38"/>
    <mergeCell ref="D12:I12"/>
    <mergeCell ref="J12:R14"/>
    <mergeCell ref="A13:C13"/>
    <mergeCell ref="D13:I13"/>
    <mergeCell ref="A14:C14"/>
    <mergeCell ref="D14:I14"/>
    <mergeCell ref="A15:R15"/>
    <mergeCell ref="A16:C16"/>
    <mergeCell ref="D16:I16"/>
    <mergeCell ref="J16:R18"/>
    <mergeCell ref="A17:C17"/>
    <mergeCell ref="D17:I17"/>
    <mergeCell ref="A18:C18"/>
    <mergeCell ref="D18:I18"/>
    <mergeCell ref="A23:R23"/>
    <mergeCell ref="A20:C20"/>
    <mergeCell ref="D20:I20"/>
    <mergeCell ref="J20:R22"/>
    <mergeCell ref="A21:C21"/>
    <mergeCell ref="D21:I21"/>
    <mergeCell ref="A6:C6"/>
    <mergeCell ref="D6:I6"/>
    <mergeCell ref="A7:R7"/>
    <mergeCell ref="A8:C8"/>
    <mergeCell ref="D8:I8"/>
    <mergeCell ref="J8:R10"/>
    <mergeCell ref="A9:C9"/>
    <mergeCell ref="D9:I9"/>
    <mergeCell ref="A10:C10"/>
    <mergeCell ref="D10:I10"/>
    <mergeCell ref="A2:R2"/>
    <mergeCell ref="A1:F1"/>
    <mergeCell ref="G1:L1"/>
    <mergeCell ref="M1:R1"/>
    <mergeCell ref="A3:R3"/>
    <mergeCell ref="A19:R19"/>
    <mergeCell ref="A11:R11"/>
    <mergeCell ref="A12:C12"/>
    <mergeCell ref="A47:R51"/>
    <mergeCell ref="A38:C38"/>
    <mergeCell ref="D38:I38"/>
    <mergeCell ref="A43:R43"/>
    <mergeCell ref="A44:C44"/>
    <mergeCell ref="D44:I44"/>
    <mergeCell ref="J44:R46"/>
    <mergeCell ref="A45:C45"/>
    <mergeCell ref="D45:I45"/>
    <mergeCell ref="A46:C46"/>
    <mergeCell ref="D46:I46"/>
    <mergeCell ref="A4:C4"/>
    <mergeCell ref="D4:I4"/>
    <mergeCell ref="J4:R6"/>
    <mergeCell ref="A5:C5"/>
    <mergeCell ref="D5:I5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09375" defaultRowHeight="18" x14ac:dyDescent="0.35"/>
  <cols>
    <col min="1" max="1" width="4.88671875" style="60" bestFit="1" customWidth="1"/>
    <col min="2" max="2" width="13.109375" style="60" customWidth="1"/>
    <col min="3" max="4" width="14.6640625" style="60" customWidth="1"/>
    <col min="5" max="5" width="9.88671875" style="60" bestFit="1" customWidth="1"/>
    <col min="6" max="6" width="10.6640625" style="60" customWidth="1"/>
    <col min="7" max="7" width="13" style="60" bestFit="1" customWidth="1"/>
    <col min="8" max="8" width="12.6640625" style="60" bestFit="1" customWidth="1"/>
    <col min="9" max="9" width="10.44140625" style="60" bestFit="1" customWidth="1"/>
    <col min="10" max="10" width="10.44140625" style="60" customWidth="1"/>
    <col min="11" max="11" width="9.33203125" style="60" customWidth="1"/>
    <col min="12" max="15" width="13.109375" style="60" customWidth="1"/>
    <col min="16" max="16" width="10.33203125" style="60" bestFit="1" customWidth="1"/>
    <col min="17" max="16384" width="9.109375" style="61"/>
  </cols>
  <sheetData>
    <row r="1" spans="1:17" x14ac:dyDescent="0.35">
      <c r="A1" s="59" t="s">
        <v>1</v>
      </c>
      <c r="B1" s="59" t="s">
        <v>17</v>
      </c>
      <c r="C1" s="59" t="s">
        <v>103</v>
      </c>
      <c r="D1" s="59" t="s">
        <v>104</v>
      </c>
      <c r="E1" s="59" t="s">
        <v>105</v>
      </c>
      <c r="F1" s="59" t="s">
        <v>18</v>
      </c>
      <c r="G1" s="59" t="s">
        <v>134</v>
      </c>
      <c r="H1" s="59" t="s">
        <v>135</v>
      </c>
      <c r="I1" s="59" t="s">
        <v>136</v>
      </c>
      <c r="J1" s="59" t="s">
        <v>225</v>
      </c>
      <c r="K1" s="59" t="s">
        <v>106</v>
      </c>
      <c r="L1" s="59" t="s">
        <v>213</v>
      </c>
      <c r="M1" s="59" t="s">
        <v>96</v>
      </c>
      <c r="N1" s="59" t="s">
        <v>205</v>
      </c>
      <c r="O1" s="59" t="s">
        <v>97</v>
      </c>
    </row>
    <row r="2" spans="1:17" x14ac:dyDescent="0.3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212</v>
      </c>
    </row>
    <row r="3" spans="1:17" x14ac:dyDescent="0.3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3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3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3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3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3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3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3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3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3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3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3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3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3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3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3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3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3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3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3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35">
      <c r="B23" s="73" t="s">
        <v>109</v>
      </c>
    </row>
    <row r="24" spans="1:16" x14ac:dyDescent="0.35">
      <c r="B24" s="73" t="s">
        <v>110</v>
      </c>
      <c r="K24" s="71" t="s">
        <v>224</v>
      </c>
      <c r="L24" s="64">
        <f>L22+'Fuel Planning'!C6</f>
        <v>900</v>
      </c>
      <c r="P24" s="72"/>
    </row>
    <row r="25" spans="1:16" x14ac:dyDescent="0.35">
      <c r="G25" s="69" t="s">
        <v>215</v>
      </c>
      <c r="H25" s="93">
        <f>SUM(H5:H15)</f>
        <v>0</v>
      </c>
    </row>
    <row r="29" spans="1:16" x14ac:dyDescent="0.35">
      <c r="L29" s="74"/>
    </row>
    <row r="32" spans="1:16" x14ac:dyDescent="0.3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4.4" x14ac:dyDescent="0.3"/>
  <cols>
    <col min="1" max="1" width="9.109375" style="2"/>
    <col min="2" max="2" width="9.6640625" customWidth="1"/>
    <col min="3" max="3" width="11.33203125" bestFit="1" customWidth="1"/>
    <col min="4" max="4" width="9.6640625" customWidth="1"/>
    <col min="5" max="5" width="9.109375" style="2"/>
    <col min="6" max="6" width="7.109375" style="6" customWidth="1"/>
    <col min="7" max="7" width="9.109375" style="4"/>
    <col min="8" max="8" width="11.5546875" bestFit="1" customWidth="1"/>
  </cols>
  <sheetData>
    <row r="1" spans="1:10" ht="15" thickBot="1" x14ac:dyDescent="0.35"/>
    <row r="2" spans="1:10" ht="15.6" thickTop="1" thickBot="1" x14ac:dyDescent="0.35">
      <c r="B2" s="178" t="s">
        <v>83</v>
      </c>
      <c r="C2" s="179"/>
      <c r="D2" s="180"/>
    </row>
    <row r="3" spans="1:10" ht="23.25" customHeight="1" thickTop="1" x14ac:dyDescent="0.3">
      <c r="B3" s="11"/>
    </row>
    <row r="4" spans="1:10" x14ac:dyDescent="0.3">
      <c r="A4"/>
      <c r="B4" s="2" t="s">
        <v>20</v>
      </c>
      <c r="C4" s="56">
        <v>60</v>
      </c>
      <c r="D4" s="4" t="s">
        <v>226</v>
      </c>
      <c r="E4"/>
      <c r="F4"/>
      <c r="G4"/>
    </row>
    <row r="5" spans="1:10" x14ac:dyDescent="0.3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3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3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3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3">
      <c r="A9"/>
      <c r="B9" s="7" t="s">
        <v>208</v>
      </c>
      <c r="C9" s="57">
        <v>5</v>
      </c>
      <c r="D9" s="5" t="s">
        <v>84</v>
      </c>
      <c r="E9" s="57">
        <v>170</v>
      </c>
      <c r="F9" t="s">
        <v>209</v>
      </c>
      <c r="G9" s="8">
        <f>E9*C9</f>
        <v>850</v>
      </c>
      <c r="H9" t="s">
        <v>21</v>
      </c>
    </row>
    <row r="10" spans="1:10" x14ac:dyDescent="0.3">
      <c r="A10"/>
      <c r="B10" s="7" t="s">
        <v>210</v>
      </c>
      <c r="C10" s="57">
        <v>0</v>
      </c>
      <c r="D10" s="83" t="s">
        <v>84</v>
      </c>
      <c r="E10" s="57">
        <v>120</v>
      </c>
      <c r="F10" t="s">
        <v>209</v>
      </c>
      <c r="G10" s="8">
        <f>E10*C10</f>
        <v>0</v>
      </c>
    </row>
    <row r="11" spans="1:10" x14ac:dyDescent="0.3">
      <c r="A11"/>
      <c r="B11" s="7" t="s">
        <v>211</v>
      </c>
      <c r="C11" s="57">
        <v>300</v>
      </c>
      <c r="D11" s="5"/>
      <c r="E11" s="84"/>
      <c r="F11"/>
      <c r="G11"/>
    </row>
    <row r="12" spans="1:10" ht="15" thickBot="1" x14ac:dyDescent="0.35"/>
    <row r="13" spans="1:10" ht="15.6" thickTop="1" thickBot="1" x14ac:dyDescent="0.35">
      <c r="B13" s="178" t="s">
        <v>25</v>
      </c>
      <c r="C13" s="179"/>
      <c r="D13" s="180"/>
    </row>
    <row r="14" spans="1:10" ht="23.25" customHeight="1" thickTop="1" x14ac:dyDescent="0.3">
      <c r="J14" s="45"/>
    </row>
    <row r="15" spans="1:10" x14ac:dyDescent="0.3">
      <c r="B15" s="54" t="s">
        <v>4</v>
      </c>
      <c r="C15" s="8">
        <f>((C4*(C5/10))+C6)</f>
        <v>1500</v>
      </c>
      <c r="D15" t="s">
        <v>21</v>
      </c>
    </row>
    <row r="16" spans="1:10" x14ac:dyDescent="0.3">
      <c r="B16" s="54" t="s">
        <v>3</v>
      </c>
      <c r="C16" s="9">
        <f>C15+C7</f>
        <v>2000</v>
      </c>
      <c r="D16" t="s">
        <v>21</v>
      </c>
    </row>
    <row r="17" spans="2:10" x14ac:dyDescent="0.3">
      <c r="B17" s="54" t="s">
        <v>2</v>
      </c>
      <c r="C17" s="10">
        <f>C16+(C8*E8)</f>
        <v>3500</v>
      </c>
      <c r="D17" t="s">
        <v>21</v>
      </c>
    </row>
    <row r="18" spans="2:10" x14ac:dyDescent="0.3">
      <c r="B18" s="54" t="s">
        <v>96</v>
      </c>
      <c r="C18" s="10">
        <f>ROUTE!L22+'Fuel Planning'!C6</f>
        <v>900</v>
      </c>
      <c r="D18" s="45" t="s">
        <v>111</v>
      </c>
      <c r="E18" s="53"/>
    </row>
    <row r="20" spans="2:10" x14ac:dyDescent="0.3">
      <c r="B20" s="39" t="s">
        <v>206</v>
      </c>
      <c r="C20" s="41">
        <f>IF((C18-11700)&lt;0,0,C18-C22)</f>
        <v>0</v>
      </c>
      <c r="D20" t="s">
        <v>21</v>
      </c>
    </row>
    <row r="22" spans="2:10" x14ac:dyDescent="0.3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3">
      <c r="B23" s="54" t="s">
        <v>207</v>
      </c>
      <c r="C23" s="58">
        <f>ROUTE!N22</f>
        <v>0</v>
      </c>
      <c r="F23" s="52"/>
      <c r="G23" s="5"/>
    </row>
    <row r="24" spans="2:10" x14ac:dyDescent="0.3">
      <c r="B24" s="7" t="s">
        <v>91</v>
      </c>
      <c r="C24" s="8">
        <f>(C22+C23)-C18</f>
        <v>6800</v>
      </c>
      <c r="D24" t="s">
        <v>21</v>
      </c>
    </row>
    <row r="25" spans="2:10" x14ac:dyDescent="0.3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3">
      <c r="B27" s="2" t="s">
        <v>87</v>
      </c>
      <c r="C27" s="40">
        <f>13977+C22</f>
        <v>21677</v>
      </c>
    </row>
    <row r="37" spans="7:7" x14ac:dyDescent="0.3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4140625" defaultRowHeight="14.4" x14ac:dyDescent="0.3"/>
  <cols>
    <col min="1" max="1" width="48.5546875" style="12" bestFit="1" customWidth="1"/>
    <col min="2" max="3" width="11.44140625" style="12"/>
    <col min="4" max="4" width="11.88671875" style="12" bestFit="1" customWidth="1"/>
    <col min="5" max="7" width="11.44140625" style="12"/>
    <col min="8" max="8" width="20.44140625" style="12" bestFit="1" customWidth="1"/>
    <col min="9" max="9" width="24.5546875" style="12" bestFit="1" customWidth="1"/>
    <col min="10" max="10" width="18.88671875" style="12" bestFit="1" customWidth="1"/>
    <col min="11" max="11" width="28.44140625" style="12" bestFit="1" customWidth="1"/>
    <col min="12" max="12" width="34.88671875" style="12" bestFit="1" customWidth="1"/>
    <col min="13" max="16384" width="11.44140625" style="12"/>
  </cols>
  <sheetData>
    <row r="1" spans="1:18" ht="18" x14ac:dyDescent="0.3">
      <c r="A1" s="12" t="s">
        <v>26</v>
      </c>
      <c r="E1" s="13" t="s">
        <v>27</v>
      </c>
      <c r="F1" s="14"/>
      <c r="G1" s="14"/>
      <c r="H1" s="14"/>
      <c r="I1" s="14"/>
    </row>
    <row r="2" spans="1:18" ht="15.6" x14ac:dyDescent="0.3">
      <c r="A2" s="15" t="s">
        <v>28</v>
      </c>
      <c r="D2" s="181" t="s">
        <v>29</v>
      </c>
      <c r="E2" s="181"/>
      <c r="F2" s="181"/>
      <c r="G2" s="181"/>
      <c r="H2" s="181"/>
      <c r="I2" s="181"/>
      <c r="J2" s="181"/>
      <c r="K2" s="181"/>
      <c r="L2" s="16"/>
      <c r="M2" s="16"/>
      <c r="N2" s="16"/>
      <c r="O2" s="16"/>
      <c r="P2" s="16"/>
      <c r="Q2" s="16"/>
      <c r="R2" s="16"/>
    </row>
    <row r="4" spans="1:18" ht="15" thickBot="1" x14ac:dyDescent="0.35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8.600000000000001" thickBot="1" x14ac:dyDescent="0.35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8.600000000000001" thickBot="1" x14ac:dyDescent="0.4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3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3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3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3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3">
      <c r="A11" s="18" t="s">
        <v>41</v>
      </c>
      <c r="I11" s="27"/>
      <c r="J11" s="27"/>
      <c r="K11" s="27"/>
      <c r="L11" s="27"/>
    </row>
    <row r="12" spans="1:18" x14ac:dyDescent="0.3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3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3">
      <c r="A14" s="25"/>
      <c r="E14" s="25"/>
      <c r="F14" s="25"/>
      <c r="I14" s="27"/>
      <c r="J14" s="27"/>
      <c r="K14" s="28"/>
      <c r="L14" s="27"/>
    </row>
    <row r="15" spans="1:18" x14ac:dyDescent="0.3">
      <c r="A15" s="18" t="s">
        <v>43</v>
      </c>
      <c r="I15" s="182"/>
      <c r="J15" s="28"/>
      <c r="K15" s="28"/>
      <c r="L15" s="28"/>
      <c r="M15" s="28"/>
      <c r="N15" s="28"/>
      <c r="O15" s="29"/>
    </row>
    <row r="16" spans="1:18" ht="15.75" customHeight="1" x14ac:dyDescent="0.3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182"/>
      <c r="J16" s="27"/>
      <c r="K16" s="183"/>
      <c r="L16" s="37"/>
      <c r="M16" s="30"/>
      <c r="N16" s="30"/>
    </row>
    <row r="17" spans="1:12" x14ac:dyDescent="0.3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183"/>
      <c r="L17" s="27"/>
    </row>
    <row r="18" spans="1:12" x14ac:dyDescent="0.3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183"/>
      <c r="L18" s="27"/>
    </row>
    <row r="19" spans="1:12" x14ac:dyDescent="0.3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183"/>
      <c r="L19" s="27"/>
    </row>
    <row r="20" spans="1:12" x14ac:dyDescent="0.3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3">
      <c r="A21" s="25"/>
      <c r="E21" s="25"/>
      <c r="F21" s="25"/>
      <c r="I21" s="32"/>
      <c r="J21" s="32"/>
    </row>
    <row r="22" spans="1:12" x14ac:dyDescent="0.3">
      <c r="A22" s="18" t="s">
        <v>48</v>
      </c>
      <c r="I22" s="32"/>
      <c r="J22" s="32"/>
    </row>
    <row r="23" spans="1:12" x14ac:dyDescent="0.3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3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3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184"/>
      <c r="J25" s="184"/>
      <c r="K25" s="29"/>
    </row>
    <row r="26" spans="1:12" x14ac:dyDescent="0.3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3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3">
      <c r="A28" s="25"/>
      <c r="E28" s="25"/>
      <c r="F28" s="25"/>
    </row>
    <row r="29" spans="1:12" x14ac:dyDescent="0.3">
      <c r="A29" s="18" t="s">
        <v>53</v>
      </c>
    </row>
    <row r="30" spans="1:12" x14ac:dyDescent="0.3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3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3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3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3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3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3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3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3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3">
      <c r="A39" s="25"/>
      <c r="E39" s="25"/>
      <c r="F39" s="25"/>
    </row>
    <row r="40" spans="1:6" x14ac:dyDescent="0.3">
      <c r="A40" s="18" t="s">
        <v>62</v>
      </c>
    </row>
    <row r="41" spans="1:6" x14ac:dyDescent="0.3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3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3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3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3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3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3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3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3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3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3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3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3">
      <c r="A53" s="25"/>
      <c r="E53" s="25"/>
      <c r="F53" s="25"/>
    </row>
    <row r="54" spans="1:6" x14ac:dyDescent="0.3">
      <c r="A54" s="31" t="s">
        <v>74</v>
      </c>
    </row>
    <row r="55" spans="1:6" x14ac:dyDescent="0.3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3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3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3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3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3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3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3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" thickBot="1" x14ac:dyDescent="0.35"/>
    <row r="66" spans="2:7" ht="15.75" customHeight="1" x14ac:dyDescent="0.3">
      <c r="B66" s="185" t="s">
        <v>82</v>
      </c>
      <c r="C66" s="186"/>
      <c r="D66" s="186"/>
      <c r="E66" s="187"/>
      <c r="F66" s="32"/>
      <c r="G66" s="32"/>
    </row>
    <row r="67" spans="2:7" ht="15" thickBot="1" x14ac:dyDescent="0.35">
      <c r="B67" s="188"/>
      <c r="C67" s="189"/>
      <c r="D67" s="189"/>
      <c r="E67" s="190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4.4" x14ac:dyDescent="0.3"/>
  <cols>
    <col min="15" max="15" width="11" bestFit="1" customWidth="1"/>
    <col min="20" max="20" width="10.88671875" bestFit="1" customWidth="1"/>
  </cols>
  <sheetData>
    <row r="3" spans="2:18" x14ac:dyDescent="0.3">
      <c r="B3" s="202" t="s">
        <v>7</v>
      </c>
      <c r="C3" s="194"/>
      <c r="D3" s="195"/>
      <c r="E3" s="1"/>
      <c r="F3" s="193" t="s">
        <v>9</v>
      </c>
      <c r="G3" s="194"/>
      <c r="H3" s="195"/>
      <c r="I3" s="1"/>
      <c r="J3" s="193" t="s">
        <v>11</v>
      </c>
      <c r="K3" s="194"/>
      <c r="L3" s="195"/>
      <c r="N3" s="191" t="s">
        <v>10</v>
      </c>
      <c r="O3" s="191"/>
      <c r="P3" s="191"/>
      <c r="Q3" s="191"/>
      <c r="R3" s="191"/>
    </row>
    <row r="4" spans="2:18" x14ac:dyDescent="0.3">
      <c r="B4" s="196"/>
      <c r="C4" s="197"/>
      <c r="D4" s="198"/>
      <c r="E4" s="1"/>
      <c r="F4" s="196"/>
      <c r="G4" s="197"/>
      <c r="H4" s="198"/>
      <c r="I4" s="1"/>
      <c r="J4" s="196"/>
      <c r="K4" s="197"/>
      <c r="L4" s="198"/>
      <c r="N4" s="192"/>
      <c r="O4" s="192"/>
      <c r="P4" s="192"/>
      <c r="Q4" s="192"/>
      <c r="R4" s="192"/>
    </row>
    <row r="5" spans="2:18" x14ac:dyDescent="0.3">
      <c r="B5" s="196"/>
      <c r="C5" s="197"/>
      <c r="D5" s="198"/>
      <c r="E5" s="1"/>
      <c r="F5" s="196"/>
      <c r="G5" s="197"/>
      <c r="H5" s="198"/>
      <c r="I5" s="1"/>
      <c r="J5" s="196"/>
      <c r="K5" s="197"/>
      <c r="L5" s="198"/>
      <c r="N5" s="192"/>
      <c r="O5" s="192"/>
      <c r="P5" s="192"/>
      <c r="Q5" s="192"/>
      <c r="R5" s="192"/>
    </row>
    <row r="6" spans="2:18" x14ac:dyDescent="0.3">
      <c r="B6" s="196"/>
      <c r="C6" s="197"/>
      <c r="D6" s="198"/>
      <c r="E6" s="1"/>
      <c r="F6" s="196"/>
      <c r="G6" s="197"/>
      <c r="H6" s="198"/>
      <c r="I6" s="1"/>
      <c r="J6" s="196"/>
      <c r="K6" s="197"/>
      <c r="L6" s="198"/>
      <c r="N6" s="192"/>
      <c r="O6" s="192"/>
      <c r="P6" s="192"/>
      <c r="Q6" s="192"/>
      <c r="R6" s="192"/>
    </row>
    <row r="7" spans="2:18" x14ac:dyDescent="0.3">
      <c r="B7" s="196"/>
      <c r="C7" s="197"/>
      <c r="D7" s="198"/>
      <c r="E7" s="1"/>
      <c r="F7" s="196"/>
      <c r="G7" s="197"/>
      <c r="H7" s="198"/>
      <c r="I7" s="1"/>
      <c r="J7" s="196"/>
      <c r="K7" s="197"/>
      <c r="L7" s="198"/>
      <c r="N7" s="192"/>
      <c r="O7" s="192"/>
      <c r="P7" s="192"/>
      <c r="Q7" s="192"/>
      <c r="R7" s="192"/>
    </row>
    <row r="8" spans="2:18" x14ac:dyDescent="0.3">
      <c r="B8" s="196"/>
      <c r="C8" s="197"/>
      <c r="D8" s="198"/>
      <c r="E8" s="1"/>
      <c r="F8" s="196"/>
      <c r="G8" s="197"/>
      <c r="H8" s="198"/>
      <c r="I8" s="1"/>
      <c r="J8" s="196"/>
      <c r="K8" s="197"/>
      <c r="L8" s="198"/>
      <c r="N8" s="192"/>
      <c r="O8" s="192"/>
      <c r="P8" s="192"/>
      <c r="Q8" s="192"/>
      <c r="R8" s="192"/>
    </row>
    <row r="9" spans="2:18" x14ac:dyDescent="0.3">
      <c r="B9" s="196"/>
      <c r="C9" s="197"/>
      <c r="D9" s="198"/>
      <c r="E9" s="1"/>
      <c r="F9" s="196"/>
      <c r="G9" s="197"/>
      <c r="H9" s="198"/>
      <c r="I9" s="1"/>
      <c r="J9" s="196"/>
      <c r="K9" s="197"/>
      <c r="L9" s="198"/>
      <c r="N9" s="192"/>
      <c r="O9" s="192"/>
      <c r="P9" s="192"/>
      <c r="Q9" s="192"/>
      <c r="R9" s="192"/>
    </row>
    <row r="10" spans="2:18" x14ac:dyDescent="0.3">
      <c r="B10" s="199"/>
      <c r="C10" s="200"/>
      <c r="D10" s="201"/>
      <c r="E10" s="1"/>
      <c r="F10" s="199"/>
      <c r="G10" s="200"/>
      <c r="H10" s="201"/>
      <c r="I10" s="1"/>
      <c r="J10" s="199"/>
      <c r="K10" s="200"/>
      <c r="L10" s="201"/>
      <c r="N10" s="192"/>
      <c r="O10" s="192"/>
      <c r="P10" s="192"/>
      <c r="Q10" s="192"/>
      <c r="R10" s="192"/>
    </row>
    <row r="12" spans="2:18" x14ac:dyDescent="0.3">
      <c r="B12" s="202" t="s">
        <v>8</v>
      </c>
      <c r="C12" s="194"/>
      <c r="D12" s="195"/>
      <c r="E12" s="1"/>
      <c r="F12" s="193" t="s">
        <v>6</v>
      </c>
      <c r="G12" s="194"/>
      <c r="H12" s="195"/>
      <c r="I12" s="1"/>
      <c r="J12" s="193" t="s">
        <v>12</v>
      </c>
      <c r="K12" s="194"/>
      <c r="L12" s="195"/>
      <c r="N12" s="191" t="s">
        <v>214</v>
      </c>
      <c r="O12" s="191"/>
      <c r="P12" s="191"/>
      <c r="Q12" s="191"/>
      <c r="R12" s="191"/>
    </row>
    <row r="13" spans="2:18" x14ac:dyDescent="0.3">
      <c r="B13" s="196"/>
      <c r="C13" s="197"/>
      <c r="D13" s="198"/>
      <c r="E13" s="1"/>
      <c r="F13" s="196"/>
      <c r="G13" s="197"/>
      <c r="H13" s="198"/>
      <c r="I13" s="1"/>
      <c r="J13" s="196"/>
      <c r="K13" s="197"/>
      <c r="L13" s="198"/>
      <c r="N13" s="192"/>
      <c r="O13" s="192"/>
      <c r="P13" s="192"/>
      <c r="Q13" s="192"/>
      <c r="R13" s="192"/>
    </row>
    <row r="14" spans="2:18" x14ac:dyDescent="0.3">
      <c r="B14" s="196"/>
      <c r="C14" s="197"/>
      <c r="D14" s="198"/>
      <c r="E14" s="1"/>
      <c r="F14" s="196"/>
      <c r="G14" s="197"/>
      <c r="H14" s="198"/>
      <c r="I14" s="1"/>
      <c r="J14" s="196"/>
      <c r="K14" s="197"/>
      <c r="L14" s="198"/>
      <c r="N14" s="192"/>
      <c r="O14" s="192"/>
      <c r="P14" s="192"/>
      <c r="Q14" s="192"/>
      <c r="R14" s="192"/>
    </row>
    <row r="15" spans="2:18" x14ac:dyDescent="0.3">
      <c r="B15" s="196"/>
      <c r="C15" s="197"/>
      <c r="D15" s="198"/>
      <c r="E15" s="1"/>
      <c r="F15" s="196"/>
      <c r="G15" s="197"/>
      <c r="H15" s="198"/>
      <c r="I15" s="1"/>
      <c r="J15" s="196"/>
      <c r="K15" s="197"/>
      <c r="L15" s="198"/>
      <c r="N15" s="192"/>
      <c r="O15" s="192"/>
      <c r="P15" s="192"/>
      <c r="Q15" s="192"/>
      <c r="R15" s="192"/>
    </row>
    <row r="16" spans="2:18" x14ac:dyDescent="0.3">
      <c r="B16" s="196"/>
      <c r="C16" s="197"/>
      <c r="D16" s="198"/>
      <c r="E16" s="1"/>
      <c r="F16" s="196"/>
      <c r="G16" s="197"/>
      <c r="H16" s="198"/>
      <c r="I16" s="1"/>
      <c r="J16" s="196"/>
      <c r="K16" s="197"/>
      <c r="L16" s="198"/>
      <c r="N16" s="192"/>
      <c r="O16" s="192"/>
      <c r="P16" s="192"/>
      <c r="Q16" s="192"/>
      <c r="R16" s="192"/>
    </row>
    <row r="17" spans="2:20" x14ac:dyDescent="0.3">
      <c r="B17" s="196"/>
      <c r="C17" s="197"/>
      <c r="D17" s="198"/>
      <c r="E17" s="1"/>
      <c r="F17" s="196"/>
      <c r="G17" s="197"/>
      <c r="H17" s="198"/>
      <c r="I17" s="1"/>
      <c r="J17" s="196"/>
      <c r="K17" s="197"/>
      <c r="L17" s="198"/>
      <c r="N17" s="192"/>
      <c r="O17" s="192"/>
      <c r="P17" s="192"/>
      <c r="Q17" s="192"/>
      <c r="R17" s="192"/>
    </row>
    <row r="18" spans="2:20" x14ac:dyDescent="0.3">
      <c r="B18" s="196"/>
      <c r="C18" s="197"/>
      <c r="D18" s="198"/>
      <c r="E18" s="1"/>
      <c r="F18" s="196"/>
      <c r="G18" s="197"/>
      <c r="H18" s="198"/>
      <c r="I18" s="1"/>
      <c r="J18" s="196"/>
      <c r="K18" s="197"/>
      <c r="L18" s="198"/>
      <c r="N18" s="192"/>
      <c r="O18" s="192"/>
      <c r="P18" s="192"/>
      <c r="Q18" s="192"/>
      <c r="R18" s="192"/>
    </row>
    <row r="19" spans="2:20" x14ac:dyDescent="0.3">
      <c r="B19" s="199"/>
      <c r="C19" s="200"/>
      <c r="D19" s="201"/>
      <c r="E19" s="1"/>
      <c r="F19" s="199"/>
      <c r="G19" s="200"/>
      <c r="H19" s="201"/>
      <c r="I19" s="1"/>
      <c r="J19" s="199"/>
      <c r="K19" s="200"/>
      <c r="L19" s="201"/>
      <c r="N19" s="192"/>
      <c r="O19" s="192"/>
      <c r="P19" s="192"/>
      <c r="Q19" s="192"/>
      <c r="R19" s="192"/>
    </row>
    <row r="20" spans="2:20" x14ac:dyDescent="0.3">
      <c r="N20" s="192"/>
      <c r="O20" s="192"/>
      <c r="P20" s="192"/>
      <c r="Q20" s="192"/>
      <c r="R20" s="192"/>
    </row>
    <row r="21" spans="2:20" x14ac:dyDescent="0.3">
      <c r="B21" s="193" t="s">
        <v>16</v>
      </c>
      <c r="C21" s="194"/>
      <c r="D21" s="195"/>
      <c r="E21" s="1"/>
      <c r="F21" s="193" t="s">
        <v>5</v>
      </c>
      <c r="G21" s="194"/>
      <c r="H21" s="195"/>
      <c r="I21" s="1"/>
      <c r="J21" s="193" t="s">
        <v>13</v>
      </c>
      <c r="K21" s="194"/>
      <c r="L21" s="195"/>
      <c r="N21" s="192"/>
      <c r="O21" s="192"/>
      <c r="P21" s="192"/>
      <c r="Q21" s="192"/>
      <c r="R21" s="192"/>
    </row>
    <row r="22" spans="2:20" x14ac:dyDescent="0.3">
      <c r="B22" s="196"/>
      <c r="C22" s="197"/>
      <c r="D22" s="198"/>
      <c r="E22" s="1"/>
      <c r="F22" s="196"/>
      <c r="G22" s="197"/>
      <c r="H22" s="198"/>
      <c r="I22" s="1"/>
      <c r="J22" s="196"/>
      <c r="K22" s="197"/>
      <c r="L22" s="198"/>
      <c r="N22" s="192"/>
      <c r="O22" s="192"/>
      <c r="P22" s="192"/>
      <c r="Q22" s="192"/>
      <c r="R22" s="192"/>
    </row>
    <row r="23" spans="2:20" x14ac:dyDescent="0.3">
      <c r="B23" s="196"/>
      <c r="C23" s="197"/>
      <c r="D23" s="198"/>
      <c r="E23" s="1"/>
      <c r="F23" s="196"/>
      <c r="G23" s="197"/>
      <c r="H23" s="198"/>
      <c r="I23" s="1"/>
      <c r="J23" s="196"/>
      <c r="K23" s="197"/>
      <c r="L23" s="198"/>
      <c r="N23" s="192"/>
      <c r="O23" s="192"/>
      <c r="P23" s="192"/>
      <c r="Q23" s="192"/>
      <c r="R23" s="192"/>
    </row>
    <row r="24" spans="2:20" x14ac:dyDescent="0.3">
      <c r="B24" s="196"/>
      <c r="C24" s="197"/>
      <c r="D24" s="198"/>
      <c r="E24" s="1"/>
      <c r="F24" s="196"/>
      <c r="G24" s="197"/>
      <c r="H24" s="198"/>
      <c r="I24" s="1"/>
      <c r="J24" s="196"/>
      <c r="K24" s="197"/>
      <c r="L24" s="198"/>
    </row>
    <row r="25" spans="2:20" x14ac:dyDescent="0.3">
      <c r="B25" s="196"/>
      <c r="C25" s="197"/>
      <c r="D25" s="198"/>
      <c r="E25" s="1"/>
      <c r="F25" s="196"/>
      <c r="G25" s="197"/>
      <c r="H25" s="198"/>
      <c r="I25" s="1"/>
      <c r="J25" s="196"/>
      <c r="K25" s="197"/>
      <c r="L25" s="198"/>
    </row>
    <row r="26" spans="2:20" x14ac:dyDescent="0.3">
      <c r="B26" s="196"/>
      <c r="C26" s="197"/>
      <c r="D26" s="198"/>
      <c r="E26" s="1"/>
      <c r="F26" s="196"/>
      <c r="G26" s="197"/>
      <c r="H26" s="198"/>
      <c r="I26" s="1"/>
      <c r="J26" s="196"/>
      <c r="K26" s="197"/>
      <c r="L26" s="198"/>
    </row>
    <row r="27" spans="2:20" x14ac:dyDescent="0.3">
      <c r="B27" s="196"/>
      <c r="C27" s="197"/>
      <c r="D27" s="198"/>
      <c r="E27" s="1"/>
      <c r="F27" s="196"/>
      <c r="G27" s="197"/>
      <c r="H27" s="198"/>
      <c r="I27" s="1"/>
      <c r="J27" s="196"/>
      <c r="K27" s="197"/>
      <c r="L27" s="198"/>
      <c r="P27" s="45"/>
      <c r="S27" s="45"/>
    </row>
    <row r="28" spans="2:20" x14ac:dyDescent="0.3">
      <c r="B28" s="199"/>
      <c r="C28" s="200"/>
      <c r="D28" s="201"/>
      <c r="E28" s="1"/>
      <c r="F28" s="199"/>
      <c r="G28" s="200"/>
      <c r="H28" s="201"/>
      <c r="I28" s="1"/>
      <c r="J28" s="199"/>
      <c r="K28" s="200"/>
      <c r="L28" s="201"/>
      <c r="T28" s="45"/>
    </row>
    <row r="29" spans="2:20" x14ac:dyDescent="0.3">
      <c r="T29" s="45"/>
    </row>
    <row r="30" spans="2:20" x14ac:dyDescent="0.3">
      <c r="B30" s="193"/>
      <c r="C30" s="194"/>
      <c r="D30" s="195"/>
      <c r="E30" s="1"/>
      <c r="F30" s="193" t="s">
        <v>15</v>
      </c>
      <c r="G30" s="194"/>
      <c r="H30" s="195"/>
      <c r="I30" s="1"/>
      <c r="J30" s="193" t="s">
        <v>14</v>
      </c>
      <c r="K30" s="194"/>
      <c r="L30" s="195"/>
      <c r="S30" s="75"/>
      <c r="T30" s="45"/>
    </row>
    <row r="31" spans="2:20" x14ac:dyDescent="0.3">
      <c r="B31" s="196"/>
      <c r="C31" s="197"/>
      <c r="D31" s="198"/>
      <c r="E31" s="1"/>
      <c r="F31" s="196"/>
      <c r="G31" s="197"/>
      <c r="H31" s="198"/>
      <c r="I31" s="1"/>
      <c r="J31" s="196"/>
      <c r="K31" s="197"/>
      <c r="L31" s="198"/>
    </row>
    <row r="32" spans="2:20" x14ac:dyDescent="0.3">
      <c r="B32" s="196"/>
      <c r="C32" s="197"/>
      <c r="D32" s="198"/>
      <c r="E32" s="1"/>
      <c r="F32" s="196"/>
      <c r="G32" s="197"/>
      <c r="H32" s="198"/>
      <c r="I32" s="1"/>
      <c r="J32" s="196"/>
      <c r="K32" s="197"/>
      <c r="L32" s="198"/>
    </row>
    <row r="33" spans="2:12" x14ac:dyDescent="0.3">
      <c r="B33" s="196"/>
      <c r="C33" s="197"/>
      <c r="D33" s="198"/>
      <c r="E33" s="1"/>
      <c r="F33" s="196"/>
      <c r="G33" s="197"/>
      <c r="H33" s="198"/>
      <c r="I33" s="1"/>
      <c r="J33" s="196"/>
      <c r="K33" s="197"/>
      <c r="L33" s="198"/>
    </row>
    <row r="34" spans="2:12" x14ac:dyDescent="0.3">
      <c r="B34" s="196"/>
      <c r="C34" s="197"/>
      <c r="D34" s="198"/>
      <c r="E34" s="1"/>
      <c r="F34" s="196"/>
      <c r="G34" s="197"/>
      <c r="H34" s="198"/>
      <c r="I34" s="1"/>
      <c r="J34" s="196"/>
      <c r="K34" s="197"/>
      <c r="L34" s="198"/>
    </row>
    <row r="35" spans="2:12" x14ac:dyDescent="0.3">
      <c r="B35" s="196"/>
      <c r="C35" s="197"/>
      <c r="D35" s="198"/>
      <c r="E35" s="1"/>
      <c r="F35" s="196"/>
      <c r="G35" s="197"/>
      <c r="H35" s="198"/>
      <c r="I35" s="1"/>
      <c r="J35" s="196"/>
      <c r="K35" s="197"/>
      <c r="L35" s="198"/>
    </row>
    <row r="36" spans="2:12" x14ac:dyDescent="0.3">
      <c r="B36" s="196"/>
      <c r="C36" s="197"/>
      <c r="D36" s="198"/>
      <c r="E36" s="1"/>
      <c r="F36" s="196"/>
      <c r="G36" s="197"/>
      <c r="H36" s="198"/>
      <c r="I36" s="1"/>
      <c r="J36" s="196"/>
      <c r="K36" s="197"/>
      <c r="L36" s="198"/>
    </row>
    <row r="37" spans="2:12" x14ac:dyDescent="0.3">
      <c r="B37" s="199"/>
      <c r="C37" s="200"/>
      <c r="D37" s="201"/>
      <c r="E37" s="1"/>
      <c r="F37" s="199"/>
      <c r="G37" s="200"/>
      <c r="H37" s="201"/>
      <c r="I37" s="1"/>
      <c r="J37" s="199"/>
      <c r="K37" s="200"/>
      <c r="L37" s="201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6" sqref="K6"/>
    </sheetView>
  </sheetViews>
  <sheetFormatPr defaultRowHeight="14.4" x14ac:dyDescent="0.3"/>
  <cols>
    <col min="3" max="3" width="10.109375" customWidth="1"/>
    <col min="7" max="7" width="9.88671875" customWidth="1"/>
    <col min="9" max="9" width="11" bestFit="1" customWidth="1"/>
    <col min="11" max="11" width="11" bestFit="1" customWidth="1"/>
  </cols>
  <sheetData>
    <row r="3" spans="3:12" x14ac:dyDescent="0.3">
      <c r="C3" s="203" t="s">
        <v>228</v>
      </c>
      <c r="D3" s="203"/>
      <c r="F3" s="204" t="s">
        <v>229</v>
      </c>
      <c r="G3" s="204"/>
    </row>
    <row r="4" spans="3:12" x14ac:dyDescent="0.3">
      <c r="G4" s="45"/>
      <c r="H4" s="45"/>
    </row>
    <row r="5" spans="3:12" x14ac:dyDescent="0.3">
      <c r="C5" s="103">
        <v>450</v>
      </c>
      <c r="D5" s="104" t="s">
        <v>134</v>
      </c>
      <c r="F5" s="88">
        <v>500</v>
      </c>
      <c r="G5" s="11" t="s">
        <v>217</v>
      </c>
      <c r="I5" s="100"/>
      <c r="J5" s="100"/>
      <c r="K5" s="107">
        <v>41</v>
      </c>
      <c r="L5" s="108">
        <f>K5/60</f>
        <v>0.68333333333333335</v>
      </c>
    </row>
    <row r="6" spans="3:12" x14ac:dyDescent="0.3">
      <c r="C6" s="101" t="s">
        <v>101</v>
      </c>
      <c r="D6" s="101" t="s">
        <v>227</v>
      </c>
      <c r="F6" s="86">
        <v>8</v>
      </c>
      <c r="G6" s="45" t="s">
        <v>223</v>
      </c>
    </row>
    <row r="7" spans="3:12" x14ac:dyDescent="0.3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218</v>
      </c>
    </row>
    <row r="8" spans="3:12" x14ac:dyDescent="0.3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222</v>
      </c>
    </row>
    <row r="9" spans="3:12" x14ac:dyDescent="0.3">
      <c r="C9" s="102">
        <f t="shared" si="0"/>
        <v>1.3020833333333333E-4</v>
      </c>
      <c r="D9" s="105">
        <v>1.5</v>
      </c>
      <c r="F9" s="88">
        <v>2200</v>
      </c>
      <c r="G9" s="11" t="s">
        <v>219</v>
      </c>
    </row>
    <row r="10" spans="3:12" x14ac:dyDescent="0.3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220</v>
      </c>
    </row>
    <row r="11" spans="3:12" x14ac:dyDescent="0.3">
      <c r="C11" s="102">
        <f t="shared" si="0"/>
        <v>2.170138888888889E-4</v>
      </c>
      <c r="D11" s="105">
        <v>2.5</v>
      </c>
      <c r="F11" s="88">
        <v>10</v>
      </c>
      <c r="G11" s="11" t="s">
        <v>130</v>
      </c>
    </row>
    <row r="12" spans="3:12" x14ac:dyDescent="0.3">
      <c r="C12" s="102">
        <f t="shared" si="0"/>
        <v>2.6041666666666666E-4</v>
      </c>
      <c r="D12" s="105">
        <v>3</v>
      </c>
      <c r="F12" s="88">
        <v>500</v>
      </c>
      <c r="G12" s="11" t="s">
        <v>221</v>
      </c>
    </row>
    <row r="13" spans="3:12" x14ac:dyDescent="0.3">
      <c r="C13" s="102">
        <f t="shared" si="0"/>
        <v>3.0381944444444445E-4</v>
      </c>
      <c r="D13" s="105">
        <v>3.5</v>
      </c>
      <c r="F13" s="88">
        <v>20</v>
      </c>
      <c r="G13" s="11" t="s">
        <v>131</v>
      </c>
    </row>
    <row r="14" spans="3:12" x14ac:dyDescent="0.3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132</v>
      </c>
    </row>
    <row r="15" spans="3:12" x14ac:dyDescent="0.3">
      <c r="C15" s="102">
        <f t="shared" si="0"/>
        <v>3.9062500000000002E-4</v>
      </c>
      <c r="D15" s="105">
        <v>4.5</v>
      </c>
    </row>
    <row r="16" spans="3:12" x14ac:dyDescent="0.3">
      <c r="C16" s="102">
        <f t="shared" si="0"/>
        <v>4.3402777777777781E-4</v>
      </c>
      <c r="D16" s="105">
        <v>5</v>
      </c>
    </row>
    <row r="17" spans="3:11" x14ac:dyDescent="0.3">
      <c r="C17" s="102">
        <f t="shared" si="0"/>
        <v>4.7743055555555559E-4</v>
      </c>
      <c r="D17" s="105">
        <v>5.5</v>
      </c>
      <c r="K17" s="100"/>
    </row>
    <row r="18" spans="3:11" x14ac:dyDescent="0.3">
      <c r="C18" s="102">
        <f t="shared" si="0"/>
        <v>5.2083333333333333E-4</v>
      </c>
      <c r="D18" s="105">
        <v>6</v>
      </c>
    </row>
    <row r="19" spans="3:11" x14ac:dyDescent="0.3">
      <c r="C19" s="102">
        <f t="shared" si="0"/>
        <v>5.6423611111111117E-4</v>
      </c>
      <c r="D19" s="105">
        <v>6.5</v>
      </c>
    </row>
    <row r="20" spans="3:11" x14ac:dyDescent="0.3">
      <c r="C20" s="102">
        <f t="shared" si="0"/>
        <v>6.076388888888889E-4</v>
      </c>
      <c r="D20" s="105">
        <v>7</v>
      </c>
    </row>
    <row r="21" spans="3:11" x14ac:dyDescent="0.3">
      <c r="C21" s="102">
        <f t="shared" si="0"/>
        <v>6.5104166666666674E-4</v>
      </c>
      <c r="D21" s="105">
        <v>7.5</v>
      </c>
    </row>
    <row r="22" spans="3:11" x14ac:dyDescent="0.3">
      <c r="C22" s="102">
        <f t="shared" si="0"/>
        <v>6.9444444444444447E-4</v>
      </c>
      <c r="D22" s="105">
        <v>8</v>
      </c>
    </row>
    <row r="23" spans="3:11" x14ac:dyDescent="0.3">
      <c r="C23" s="102">
        <f t="shared" si="0"/>
        <v>7.378472222222222E-4</v>
      </c>
      <c r="D23" s="105">
        <v>8.5</v>
      </c>
    </row>
    <row r="24" spans="3:11" x14ac:dyDescent="0.3">
      <c r="C24" s="102">
        <f t="shared" si="0"/>
        <v>7.8125000000000004E-4</v>
      </c>
      <c r="D24" s="105">
        <v>9</v>
      </c>
    </row>
    <row r="25" spans="3:11" x14ac:dyDescent="0.3">
      <c r="C25" s="102">
        <f t="shared" si="0"/>
        <v>8.2465277777777778E-4</v>
      </c>
      <c r="D25" s="105">
        <v>9.5</v>
      </c>
    </row>
    <row r="26" spans="3:11" x14ac:dyDescent="0.3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4.4" x14ac:dyDescent="0.3"/>
  <cols>
    <col min="1" max="1" width="12" bestFit="1" customWidth="1"/>
    <col min="3" max="3" width="11.109375" bestFit="1" customWidth="1"/>
    <col min="5" max="5" width="18.88671875" bestFit="1" customWidth="1"/>
    <col min="6" max="6" width="15" bestFit="1" customWidth="1"/>
    <col min="7" max="7" width="10" bestFit="1" customWidth="1"/>
    <col min="8" max="8" width="14.88671875" bestFit="1" customWidth="1"/>
  </cols>
  <sheetData>
    <row r="1" spans="1:8" x14ac:dyDescent="0.3">
      <c r="A1" s="80" t="s">
        <v>137</v>
      </c>
      <c r="B1" s="80" t="s">
        <v>138</v>
      </c>
      <c r="C1" s="11" t="s">
        <v>147</v>
      </c>
      <c r="D1" s="80" t="s">
        <v>166</v>
      </c>
      <c r="E1" s="80" t="s">
        <v>204</v>
      </c>
      <c r="F1" s="80" t="s">
        <v>182</v>
      </c>
      <c r="G1" s="80" t="s">
        <v>186</v>
      </c>
      <c r="H1" s="80" t="s">
        <v>194</v>
      </c>
    </row>
    <row r="2" spans="1:8" x14ac:dyDescent="0.3">
      <c r="A2" s="45" t="s">
        <v>140</v>
      </c>
      <c r="B2" s="81">
        <v>50</v>
      </c>
      <c r="C2" s="45" t="s">
        <v>148</v>
      </c>
      <c r="D2" s="82" t="s">
        <v>167</v>
      </c>
      <c r="E2" s="45" t="s">
        <v>170</v>
      </c>
      <c r="F2" s="43" t="s">
        <v>107</v>
      </c>
      <c r="G2" s="45" t="s">
        <v>121</v>
      </c>
      <c r="H2" s="45" t="s">
        <v>86</v>
      </c>
    </row>
    <row r="3" spans="1:8" x14ac:dyDescent="0.3">
      <c r="A3" s="45" t="s">
        <v>112</v>
      </c>
      <c r="B3" s="82">
        <v>51</v>
      </c>
      <c r="C3" s="45" t="s">
        <v>149</v>
      </c>
      <c r="D3" s="82" t="s">
        <v>108</v>
      </c>
      <c r="E3" s="45" t="s">
        <v>171</v>
      </c>
      <c r="F3" s="43" t="s">
        <v>183</v>
      </c>
      <c r="G3" s="45" t="s">
        <v>86</v>
      </c>
      <c r="H3" s="45" t="s">
        <v>118</v>
      </c>
    </row>
    <row r="4" spans="1:8" x14ac:dyDescent="0.3">
      <c r="A4" s="45" t="s">
        <v>141</v>
      </c>
      <c r="B4" s="81">
        <v>52</v>
      </c>
      <c r="C4" s="45" t="s">
        <v>150</v>
      </c>
      <c r="D4" s="82" t="s">
        <v>168</v>
      </c>
      <c r="E4" s="45" t="s">
        <v>120</v>
      </c>
      <c r="F4" s="43" t="s">
        <v>184</v>
      </c>
      <c r="G4" s="45" t="s">
        <v>118</v>
      </c>
      <c r="H4" s="45" t="s">
        <v>196</v>
      </c>
    </row>
    <row r="5" spans="1:8" x14ac:dyDescent="0.3">
      <c r="A5" s="45" t="s">
        <v>145</v>
      </c>
      <c r="B5" s="6">
        <v>53</v>
      </c>
      <c r="C5" s="45" t="s">
        <v>151</v>
      </c>
      <c r="D5" s="82" t="s">
        <v>169</v>
      </c>
      <c r="E5" s="45" t="s">
        <v>102</v>
      </c>
      <c r="F5" s="43" t="s">
        <v>185</v>
      </c>
      <c r="G5" s="45" t="s">
        <v>123</v>
      </c>
      <c r="H5" s="45" t="s">
        <v>195</v>
      </c>
    </row>
    <row r="6" spans="1:8" x14ac:dyDescent="0.3">
      <c r="A6" s="45" t="s">
        <v>142</v>
      </c>
      <c r="B6" s="81">
        <v>54</v>
      </c>
      <c r="C6" s="45" t="s">
        <v>114</v>
      </c>
      <c r="D6" s="6"/>
      <c r="E6" s="45" t="s">
        <v>125</v>
      </c>
      <c r="G6" s="45" t="s">
        <v>192</v>
      </c>
      <c r="H6" s="45" t="s">
        <v>167</v>
      </c>
    </row>
    <row r="7" spans="1:8" x14ac:dyDescent="0.3">
      <c r="A7" s="45" t="s">
        <v>146</v>
      </c>
      <c r="B7" s="6">
        <v>55</v>
      </c>
      <c r="C7" s="45" t="s">
        <v>113</v>
      </c>
      <c r="D7" s="6"/>
      <c r="E7" s="45" t="s">
        <v>172</v>
      </c>
      <c r="G7" s="45" t="s">
        <v>193</v>
      </c>
      <c r="H7" s="45" t="s">
        <v>128</v>
      </c>
    </row>
    <row r="8" spans="1:8" x14ac:dyDescent="0.3">
      <c r="A8" s="45" t="s">
        <v>115</v>
      </c>
      <c r="B8" s="81">
        <v>56</v>
      </c>
      <c r="C8" s="45" t="s">
        <v>154</v>
      </c>
      <c r="D8" s="6"/>
      <c r="E8" s="45" t="s">
        <v>173</v>
      </c>
      <c r="G8" s="45" t="s">
        <v>124</v>
      </c>
      <c r="H8" s="45" t="s">
        <v>129</v>
      </c>
    </row>
    <row r="9" spans="1:8" x14ac:dyDescent="0.3">
      <c r="A9" s="45" t="s">
        <v>144</v>
      </c>
      <c r="B9" s="6">
        <v>57</v>
      </c>
      <c r="C9" s="45" t="s">
        <v>155</v>
      </c>
      <c r="D9" s="6"/>
      <c r="E9" s="45" t="s">
        <v>174</v>
      </c>
      <c r="G9" s="45" t="s">
        <v>133</v>
      </c>
      <c r="H9" s="45" t="s">
        <v>108</v>
      </c>
    </row>
    <row r="10" spans="1:8" x14ac:dyDescent="0.3">
      <c r="A10" s="45" t="s">
        <v>143</v>
      </c>
      <c r="B10" s="6">
        <v>58</v>
      </c>
      <c r="C10" s="45" t="s">
        <v>152</v>
      </c>
      <c r="D10" s="6"/>
      <c r="E10" s="45" t="s">
        <v>126</v>
      </c>
      <c r="G10" s="45" t="s">
        <v>190</v>
      </c>
      <c r="H10" s="45" t="s">
        <v>124</v>
      </c>
    </row>
    <row r="11" spans="1:8" x14ac:dyDescent="0.3">
      <c r="A11" s="45" t="s">
        <v>162</v>
      </c>
      <c r="B11" s="6">
        <v>59</v>
      </c>
      <c r="C11" s="45" t="s">
        <v>153</v>
      </c>
      <c r="D11" s="6"/>
      <c r="E11" s="45" t="s">
        <v>175</v>
      </c>
      <c r="G11" s="45" t="s">
        <v>189</v>
      </c>
      <c r="H11" s="45" t="s">
        <v>119</v>
      </c>
    </row>
    <row r="12" spans="1:8" x14ac:dyDescent="0.3">
      <c r="A12" s="45" t="s">
        <v>139</v>
      </c>
      <c r="B12" s="81">
        <v>60</v>
      </c>
      <c r="C12" s="45" t="s">
        <v>156</v>
      </c>
      <c r="D12" s="6"/>
      <c r="E12" s="45" t="s">
        <v>127</v>
      </c>
      <c r="G12" s="45" t="s">
        <v>187</v>
      </c>
      <c r="H12" s="45" t="s">
        <v>168</v>
      </c>
    </row>
    <row r="13" spans="1:8" x14ac:dyDescent="0.3">
      <c r="A13" s="45" t="s">
        <v>163</v>
      </c>
      <c r="B13" s="6">
        <v>61</v>
      </c>
      <c r="C13" s="45" t="s">
        <v>157</v>
      </c>
      <c r="D13" s="6"/>
      <c r="E13" s="45" t="s">
        <v>177</v>
      </c>
      <c r="G13" s="45" t="s">
        <v>188</v>
      </c>
      <c r="H13" s="45" t="s">
        <v>197</v>
      </c>
    </row>
    <row r="14" spans="1:8" x14ac:dyDescent="0.3">
      <c r="A14" s="45" t="s">
        <v>164</v>
      </c>
      <c r="B14" s="6">
        <v>62</v>
      </c>
      <c r="C14" s="45" t="s">
        <v>158</v>
      </c>
      <c r="D14" s="6"/>
      <c r="E14" s="45" t="s">
        <v>178</v>
      </c>
      <c r="G14" s="45" t="s">
        <v>191</v>
      </c>
      <c r="H14" s="45" t="s">
        <v>198</v>
      </c>
    </row>
    <row r="15" spans="1:8" x14ac:dyDescent="0.3">
      <c r="A15" s="45" t="s">
        <v>165</v>
      </c>
      <c r="B15" s="6">
        <v>63</v>
      </c>
      <c r="C15" s="45" t="s">
        <v>159</v>
      </c>
      <c r="D15" s="6"/>
      <c r="E15" s="45" t="s">
        <v>176</v>
      </c>
      <c r="G15" s="45" t="s">
        <v>216</v>
      </c>
      <c r="H15" s="45" t="s">
        <v>199</v>
      </c>
    </row>
    <row r="16" spans="1:8" x14ac:dyDescent="0.3">
      <c r="B16" s="6"/>
      <c r="C16" s="45" t="s">
        <v>160</v>
      </c>
      <c r="D16" s="6"/>
      <c r="E16" s="45" t="s">
        <v>179</v>
      </c>
      <c r="H16" s="45" t="s">
        <v>200</v>
      </c>
    </row>
    <row r="17" spans="2:5" x14ac:dyDescent="0.3">
      <c r="B17" s="6"/>
      <c r="C17" s="45" t="s">
        <v>161</v>
      </c>
      <c r="D17" s="6"/>
      <c r="E17" s="45" t="s">
        <v>180</v>
      </c>
    </row>
    <row r="18" spans="2:5" x14ac:dyDescent="0.3">
      <c r="C18" s="45" t="s">
        <v>236</v>
      </c>
      <c r="E18" s="45" t="s">
        <v>181</v>
      </c>
    </row>
    <row r="19" spans="2:5" x14ac:dyDescent="0.3">
      <c r="E19" s="45" t="s">
        <v>122</v>
      </c>
    </row>
    <row r="20" spans="2:5" x14ac:dyDescent="0.3">
      <c r="E20" s="45" t="s">
        <v>116</v>
      </c>
    </row>
    <row r="21" spans="2:5" x14ac:dyDescent="0.3">
      <c r="E21" s="45" t="s">
        <v>117</v>
      </c>
    </row>
    <row r="22" spans="2:5" x14ac:dyDescent="0.3">
      <c r="E22" s="45" t="s">
        <v>201</v>
      </c>
    </row>
    <row r="23" spans="2:5" x14ac:dyDescent="0.3">
      <c r="E23" s="45" t="s">
        <v>202</v>
      </c>
    </row>
    <row r="24" spans="2:5" x14ac:dyDescent="0.3">
      <c r="E24" s="45" t="s">
        <v>203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MISSION CARDS VMA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2022-04-25T16:07:17Z</cp:lastPrinted>
  <dcterms:created xsi:type="dcterms:W3CDTF">2018-07-16T16:39:08Z</dcterms:created>
  <dcterms:modified xsi:type="dcterms:W3CDTF">2022-04-25T16:07:21Z</dcterms:modified>
</cp:coreProperties>
</file>