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6200" tabRatio="500" activeTab="7"/>
  </bookViews>
  <sheets>
    <sheet name="bat" sheetId="1" r:id="rId1"/>
    <sheet name="pit" sheetId="2" r:id="rId2"/>
    <sheet name="pfx" sheetId="5" r:id="rId3"/>
    <sheet name="Sheet2" sheetId="3" r:id="rId4"/>
    <sheet name="Sheet3" sheetId="4" r:id="rId5"/>
    <sheet name="Sheet5" sheetId="6" r:id="rId6"/>
    <sheet name="xbabip" sheetId="7" r:id="rId7"/>
    <sheet name="r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8" i="8" l="1"/>
  <c r="AG28" i="8"/>
  <c r="AC28" i="8"/>
  <c r="Y28" i="8"/>
  <c r="U28" i="8"/>
  <c r="Q28" i="8"/>
  <c r="M28" i="8"/>
  <c r="I28" i="8"/>
  <c r="E28" i="8"/>
  <c r="AK27" i="8"/>
  <c r="AG27" i="8"/>
  <c r="AC27" i="8"/>
  <c r="Y27" i="8"/>
  <c r="U27" i="8"/>
  <c r="Q27" i="8"/>
  <c r="M27" i="8"/>
  <c r="I27" i="8"/>
  <c r="E27" i="8"/>
  <c r="AK26" i="8"/>
  <c r="AG26" i="8"/>
  <c r="AC26" i="8"/>
  <c r="Y26" i="8"/>
  <c r="U26" i="8"/>
  <c r="Q26" i="8"/>
  <c r="M26" i="8"/>
  <c r="I26" i="8"/>
  <c r="E26" i="8"/>
  <c r="AK24" i="8"/>
  <c r="AG24" i="8"/>
  <c r="AC24" i="8"/>
  <c r="Y24" i="8"/>
  <c r="U24" i="8"/>
  <c r="Q24" i="8"/>
  <c r="M24" i="8"/>
  <c r="I24" i="8"/>
  <c r="E24" i="8"/>
  <c r="AK22" i="8"/>
  <c r="AG22" i="8"/>
  <c r="AC22" i="8"/>
  <c r="Y22" i="8"/>
  <c r="U22" i="8"/>
  <c r="Q22" i="8"/>
  <c r="M22" i="8"/>
  <c r="I22" i="8"/>
  <c r="E22" i="8"/>
  <c r="AK21" i="8"/>
  <c r="AG21" i="8"/>
  <c r="AC21" i="8"/>
  <c r="Y21" i="8"/>
  <c r="U21" i="8"/>
  <c r="Q21" i="8"/>
  <c r="M21" i="8"/>
  <c r="I21" i="8"/>
  <c r="E21" i="8"/>
  <c r="AK19" i="8"/>
  <c r="AG19" i="8"/>
  <c r="AC19" i="8"/>
  <c r="Y19" i="8"/>
  <c r="U19" i="8"/>
  <c r="Q19" i="8"/>
  <c r="M19" i="8"/>
  <c r="I19" i="8"/>
  <c r="E19" i="8"/>
  <c r="AK17" i="8"/>
  <c r="AG17" i="8"/>
  <c r="AC17" i="8"/>
  <c r="Y17" i="8"/>
  <c r="U17" i="8"/>
  <c r="Q17" i="8"/>
  <c r="M17" i="8"/>
  <c r="I17" i="8"/>
  <c r="E17" i="8"/>
  <c r="AK16" i="8"/>
  <c r="AG16" i="8"/>
  <c r="AC16" i="8"/>
  <c r="Y16" i="8"/>
  <c r="U16" i="8"/>
  <c r="Q16" i="8"/>
  <c r="M16" i="8"/>
  <c r="I16" i="8"/>
  <c r="E16" i="8"/>
  <c r="AK15" i="8"/>
  <c r="AG15" i="8"/>
  <c r="AC15" i="8"/>
  <c r="Y15" i="8"/>
  <c r="U15" i="8"/>
  <c r="Q15" i="8"/>
  <c r="M15" i="8"/>
  <c r="I15" i="8"/>
  <c r="E15" i="8"/>
  <c r="AK14" i="8"/>
  <c r="AG14" i="8"/>
  <c r="AC14" i="8"/>
  <c r="Y14" i="8"/>
  <c r="U14" i="8"/>
  <c r="Q14" i="8"/>
  <c r="M14" i="8"/>
  <c r="I14" i="8"/>
  <c r="E14" i="8"/>
  <c r="AK12" i="8"/>
  <c r="AG12" i="8"/>
  <c r="AC12" i="8"/>
  <c r="Y12" i="8"/>
  <c r="U12" i="8"/>
  <c r="Q12" i="8"/>
  <c r="M12" i="8"/>
  <c r="I12" i="8"/>
  <c r="E12" i="8"/>
  <c r="AK10" i="8"/>
  <c r="AG10" i="8"/>
  <c r="AC10" i="8"/>
  <c r="Y10" i="8"/>
  <c r="U10" i="8"/>
  <c r="Q10" i="8"/>
  <c r="M10" i="8"/>
  <c r="I10" i="8"/>
  <c r="E10" i="8"/>
  <c r="AK9" i="8"/>
  <c r="AG9" i="8"/>
  <c r="AC9" i="8"/>
  <c r="Y9" i="8"/>
  <c r="U9" i="8"/>
  <c r="Q9" i="8"/>
  <c r="M9" i="8"/>
  <c r="I9" i="8"/>
  <c r="E9" i="8"/>
  <c r="AK8" i="8"/>
  <c r="AG8" i="8"/>
  <c r="AC8" i="8"/>
  <c r="Y8" i="8"/>
  <c r="U8" i="8"/>
  <c r="Q8" i="8"/>
  <c r="M8" i="8"/>
  <c r="I8" i="8"/>
  <c r="E8" i="8"/>
  <c r="AK7" i="8"/>
  <c r="AG7" i="8"/>
  <c r="AC7" i="8"/>
  <c r="Y7" i="8"/>
  <c r="U7" i="8"/>
  <c r="Q7" i="8"/>
  <c r="M7" i="8"/>
  <c r="I7" i="8"/>
  <c r="E7" i="8"/>
  <c r="AK6" i="8"/>
  <c r="AG6" i="8"/>
  <c r="AC6" i="8"/>
  <c r="Y6" i="8"/>
  <c r="U6" i="8"/>
  <c r="Q6" i="8"/>
  <c r="M6" i="8"/>
  <c r="I6" i="8"/>
  <c r="E6" i="8"/>
  <c r="AK5" i="8"/>
  <c r="AG5" i="8"/>
  <c r="AC5" i="8"/>
  <c r="Y5" i="8"/>
  <c r="U5" i="8"/>
  <c r="Q5" i="8"/>
  <c r="M5" i="8"/>
  <c r="I5" i="8"/>
  <c r="E5" i="8"/>
  <c r="L3" i="5"/>
  <c r="L4" i="5"/>
  <c r="L5" i="5"/>
  <c r="L6" i="5"/>
  <c r="L7" i="5"/>
  <c r="L9" i="5"/>
  <c r="L10" i="5"/>
  <c r="L11" i="5"/>
  <c r="L14" i="5"/>
  <c r="L16" i="5"/>
  <c r="L18" i="5"/>
  <c r="L20" i="5"/>
  <c r="L23" i="5"/>
  <c r="L24" i="5"/>
  <c r="L25" i="5"/>
  <c r="L2" i="5"/>
  <c r="F3" i="5"/>
  <c r="F4" i="5"/>
  <c r="F5" i="5"/>
  <c r="F6" i="5"/>
  <c r="F7" i="5"/>
  <c r="F9" i="5"/>
  <c r="F10" i="5"/>
  <c r="F11" i="5"/>
  <c r="F14" i="5"/>
  <c r="F16" i="5"/>
  <c r="F18" i="5"/>
  <c r="F20" i="5"/>
  <c r="F23" i="5"/>
  <c r="F24" i="5"/>
  <c r="F25" i="5"/>
  <c r="F3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4" i="2"/>
  <c r="F25" i="2"/>
  <c r="F26" i="2"/>
  <c r="F27" i="2"/>
  <c r="F2" i="2"/>
  <c r="F2" i="5"/>
  <c r="AD2" i="6"/>
  <c r="AF2" i="6"/>
  <c r="AC2" i="6"/>
  <c r="AE2" i="6"/>
  <c r="AB2" i="4"/>
  <c r="AD2" i="4"/>
  <c r="AA2" i="4"/>
  <c r="AC2" i="4"/>
</calcChain>
</file>

<file path=xl/sharedStrings.xml><?xml version="1.0" encoding="utf-8"?>
<sst xmlns="http://schemas.openxmlformats.org/spreadsheetml/2006/main" count="290" uniqueCount="248">
  <si>
    <t>stat</t>
  </si>
  <si>
    <t>eqn</t>
  </si>
  <si>
    <t>(iffb)/(gb + ld + fb)</t>
  </si>
  <si>
    <t>y = 0.6739x - 1.1301
R² = 0.4282</t>
  </si>
  <si>
    <t>(fb - iffb)/(gb + ld + fb)</t>
  </si>
  <si>
    <t>y = 0.7799x - 0.1624
R² = 0.56393</t>
  </si>
  <si>
    <t>(fb)/(gb + ld + fb)</t>
  </si>
  <si>
    <t>y = 0.8092x - 0.1119
R² = 0.61449</t>
  </si>
  <si>
    <t>(gb)/(gb + ld + fb)</t>
  </si>
  <si>
    <t>y = 0.7902x - 0.0582
R² = 0.6078</t>
  </si>
  <si>
    <t>(ld)/(gb + ld + fb)</t>
  </si>
  <si>
    <t>y = 0.348x - 0.9118
R² = 0.10772</t>
  </si>
  <si>
    <t>(ld)/(gb + ld)</t>
  </si>
  <si>
    <t>y = 0.5043x - 0.3801
R² = 0.24199</t>
  </si>
  <si>
    <t>(ld)/(ld + fb)</t>
  </si>
  <si>
    <t>y = 0.636x - 0.2137
R² = 0.36158</t>
  </si>
  <si>
    <t>(ld)/(ld + fb - iffb)</t>
  </si>
  <si>
    <t>y = 0.592x - 0.1994
R² = 0.30992</t>
  </si>
  <si>
    <t>Linear Regression</t>
  </si>
  <si>
    <t>Regression Statistics</t>
  </si>
  <si>
    <t>R</t>
  </si>
  <si>
    <t>R Square</t>
  </si>
  <si>
    <t>Adjusted R Square</t>
  </si>
  <si>
    <t>Standard Error</t>
  </si>
  <si>
    <t>Total Number Of Cases</t>
  </si>
  <si>
    <t>h =- 1.4154 + 0.2529 * gb-ifh + 0.6209 * nhr_lds + 0.2160 * nhr_ns_offb - 0.2719 * iffb</t>
  </si>
  <si>
    <t>ANOVA</t>
  </si>
  <si>
    <t/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</si>
  <si>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</si>
  <si>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</si>
  <si>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</si>
  <si>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</si>
  <si>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</si>
  <si>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</si>
  <si>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</si>
  <si>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</si>
  <si>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Coefficients</t>
  </si>
  <si>
    <t>LCL</t>
  </si>
  <si>
    <t>UCL</t>
  </si>
  <si>
    <t>t Stat</t>
  </si>
  <si>
    <t>H0 (2%) rejected?</t>
  </si>
  <si>
    <t>Intercept</t>
  </si>
  <si>
    <t>Yes</t>
  </si>
  <si>
    <t>gb-ifh</t>
  </si>
  <si>
    <t>nhr_lds</t>
  </si>
  <si>
    <t>nhr_ns_offb</t>
  </si>
  <si>
    <t>iffb</t>
  </si>
  <si>
    <t>T (2%)</t>
  </si>
  <si>
    <t>y = 0.7737x - 0.3801
R² = 0.54829</t>
  </si>
  <si>
    <t>(so)/(tbf)</t>
  </si>
  <si>
    <t>season</t>
  </si>
  <si>
    <t>lag</t>
  </si>
  <si>
    <t>y = 0.6491x - 0.8991
R² = 0.4111</t>
  </si>
  <si>
    <t>(bb)/(tbf)</t>
  </si>
  <si>
    <t>y = 0.7734x - 0.3713
R² = 0.54642</t>
  </si>
  <si>
    <t>(so)/(so+bb-ibb+gb+ld+fb)</t>
  </si>
  <si>
    <t>y = 0.656x - 0.8929
R² = 0.41993</t>
  </si>
  <si>
    <t>(bb-ibb)/(so+bb-ibb+gb+ld+fb)</t>
  </si>
  <si>
    <t>y = 0.7773x + 0.2613
R² = 0.59687</t>
  </si>
  <si>
    <t>(gb+ld+fb)/(so+bb-ibb+gb+ld+fb)</t>
  </si>
  <si>
    <t>y = 0.8215x - 0.1273
R² = 0.66139</t>
  </si>
  <si>
    <t>(gb)/(so+bb-ibb+gb+ld+fb)</t>
  </si>
  <si>
    <t>y = 0.3195x - 1.183
R² = 0.09456</t>
  </si>
  <si>
    <t>(ld)/(so+bb-ibb+gb+ld+fb)</t>
  </si>
  <si>
    <t>y = 0.7702x - 0.2338
R² = 0.55237</t>
  </si>
  <si>
    <t>(fb)/(so+bb-ibb+gb+ld+fb)</t>
  </si>
  <si>
    <t>y = 0.7267x - 0.3119
R² = 0.48843</t>
  </si>
  <si>
    <t>(fb-iffb)/(so+bb-ibb+gb+ld+fb)</t>
  </si>
  <si>
    <t>y = 0.505x - 1.8593
R² = 0.21395</t>
  </si>
  <si>
    <t>(iffb)/(so+bb-ibb+gb+ld+fb)</t>
  </si>
  <si>
    <t>y = 0.3153x - 2.4512
R² = 0.08567</t>
  </si>
  <si>
    <t>(hr)/(so+bb-ibb+gb+ld+fb)</t>
  </si>
  <si>
    <t>fg_id</t>
  </si>
  <si>
    <t>name</t>
  </si>
  <si>
    <t>tbf</t>
  </si>
  <si>
    <t>so</t>
  </si>
  <si>
    <t>bb</t>
  </si>
  <si>
    <t>ibb</t>
  </si>
  <si>
    <t>hbp</t>
  </si>
  <si>
    <t>bu</t>
  </si>
  <si>
    <t>hr</t>
  </si>
  <si>
    <t>gb</t>
  </si>
  <si>
    <t>ld</t>
  </si>
  <si>
    <t>fb</t>
  </si>
  <si>
    <t>lag_reqd</t>
  </si>
  <si>
    <t>tbf_lag</t>
  </si>
  <si>
    <t>so_lag</t>
  </si>
  <si>
    <t>bb_lag</t>
  </si>
  <si>
    <t>ibb_lag</t>
  </si>
  <si>
    <t>hbp_lag</t>
  </si>
  <si>
    <t>bu_lag</t>
  </si>
  <si>
    <t>hr_lag</t>
  </si>
  <si>
    <t>gb_lag</t>
  </si>
  <si>
    <t>ld_lag</t>
  </si>
  <si>
    <t>fb_lag</t>
  </si>
  <si>
    <t>iffb_lag</t>
  </si>
  <si>
    <t>pct_lag</t>
  </si>
  <si>
    <t>pct</t>
  </si>
  <si>
    <t>A.J. Burnett</t>
  </si>
  <si>
    <t>y = 0.8194x - 0.0488
R² = 0.6417</t>
  </si>
  <si>
    <t>(gb)/(gb+ld+fb)</t>
  </si>
  <si>
    <t>y = 1.1084x + 0.3072
R² = 0.09459</t>
  </si>
  <si>
    <t>(ld)/(gb+ld+fb)</t>
  </si>
  <si>
    <t>y = 0.7574x - 0.1849
R² = 0.54329</t>
  </si>
  <si>
    <t>(fb-iffb)/(gb+ld+fb)</t>
  </si>
  <si>
    <t>y = 0.5806x - 1.4574
R² = 0.288</t>
  </si>
  <si>
    <t>(iffb)/(gb+ld+fb)</t>
  </si>
  <si>
    <t>y = 0.8001x - 0.1258
R² = 0.60787</t>
  </si>
  <si>
    <t>(fb)/(gb+ld+fb)</t>
  </si>
  <si>
    <t>y = 0.7764x + 0.0298
R² = 0.57661</t>
  </si>
  <si>
    <t>(fb+ld-iffb)/(gb+ld+fb)</t>
  </si>
  <si>
    <t>(fb+ld)/(gb+ld+fb)</t>
  </si>
  <si>
    <t>y = 0.292x - 2.336
R² = 0.07204</t>
  </si>
  <si>
    <t>(hr)/(gb+ld+fb)</t>
  </si>
  <si>
    <t>y = 0.2232x - 2.0865
R² = 0.04055</t>
  </si>
  <si>
    <t>(hr)/(ld+fb)</t>
  </si>
  <si>
    <t>y = 0.5094x - 0.2733
R² = 0.21295</t>
  </si>
  <si>
    <t>(ld)/(ld+fb)</t>
  </si>
  <si>
    <t>(fb-iffb)/(ld+fb)</t>
  </si>
  <si>
    <t>y = 0.2794x + 0.2235
R² = 0.05995</t>
  </si>
  <si>
    <t>y = 0.5167x - 1.3633
R² = 0.18787</t>
  </si>
  <si>
    <t>(iffb)/(ld+fb)</t>
  </si>
  <si>
    <t>(z_sw_cont)/(pitches)</t>
  </si>
  <si>
    <t>y = 0.5838x - 0.4034
R² = 0.34155</t>
  </si>
  <si>
    <t>y = 0.6565x - 1.1753
R² = 0.43811</t>
  </si>
  <si>
    <t>(z_sw_miss)/(pitches)</t>
  </si>
  <si>
    <t>y = 0.5376x - 0.6689
R² = 0.30875</t>
  </si>
  <si>
    <t>(z_look)/(pitches)</t>
  </si>
  <si>
    <t>(o_sw_cont)/(pitches)</t>
  </si>
  <si>
    <t>(o_sw_miss)/(pitches)</t>
  </si>
  <si>
    <t>(o_look)/(pitches)</t>
  </si>
  <si>
    <t>y = 0.4346x - 1.2806
R² = 0.20373</t>
  </si>
  <si>
    <t>y = 0.6477x - 1.0571
R² = 0.43642</t>
  </si>
  <si>
    <t>y = 0.6514x - 0.2064
R² = 0.41833</t>
  </si>
  <si>
    <t>(z_sw_cont+z_sw_miss+z_look)/(pitches)</t>
  </si>
  <si>
    <t>y = 0.6856x - 0.0011
R² = 0.44207</t>
  </si>
  <si>
    <t>y = 0.5857x - 0.079
R² = 0.3606</t>
  </si>
  <si>
    <t>(z_sw_cont+z_sw_miss+o_sw_cont+o_sw_miss)/(pitches)</t>
  </si>
  <si>
    <t>fp_str</t>
  </si>
  <si>
    <t>sw_str</t>
  </si>
  <si>
    <t>balls</t>
  </si>
  <si>
    <t>strikes</t>
  </si>
  <si>
    <t>pitches</t>
  </si>
  <si>
    <t>z_sw_cont</t>
  </si>
  <si>
    <t>z_sw_miss</t>
  </si>
  <si>
    <t>z_look</t>
  </si>
  <si>
    <t>o_sw_cont</t>
  </si>
  <si>
    <t>o_sw_miss</t>
  </si>
  <si>
    <t>o_look</t>
  </si>
  <si>
    <t>fp_str_lag</t>
  </si>
  <si>
    <t>sw_str_lag</t>
  </si>
  <si>
    <t>balls_lag</t>
  </si>
  <si>
    <t>strikes_lag</t>
  </si>
  <si>
    <t>pitches_lag</t>
  </si>
  <si>
    <t>z_sw_cont_lag</t>
  </si>
  <si>
    <t>z_sw_miss_lag</t>
  </si>
  <si>
    <t>z_look_lag</t>
  </si>
  <si>
    <t>o_sw_cont_lag</t>
  </si>
  <si>
    <t>o_sw_miss_lag</t>
  </si>
  <si>
    <t>o_look_lag</t>
  </si>
  <si>
    <t>Adam Wainwright</t>
  </si>
  <si>
    <t>(z_sw_cont+z_sw_miss)/(z_sw_cont+z_sw_miss+z_look)</t>
  </si>
  <si>
    <t>y = 0.4704x + 0.2537
R² = 0.25407</t>
  </si>
  <si>
    <t>y = 0.5201x - 0.4386
R² = 0.27137</t>
  </si>
  <si>
    <t>(o_sw_cont+o_sw_miss)/(o_sw_cont+o_sw_miss+o_look)</t>
  </si>
  <si>
    <t>(z_sw_cont)/(z_sw_cont+z_sw_miss)</t>
  </si>
  <si>
    <t>y = 0.6395x + 0.7784
R² = 0.41058</t>
  </si>
  <si>
    <t>(o_sw_cont)/(o_sw_cont+o_sw_miss)</t>
  </si>
  <si>
    <t>y = 0.7276x + 0.1757
R² = 0.53901</t>
  </si>
  <si>
    <t>z_swing/z</t>
  </si>
  <si>
    <t>o_swing/o</t>
  </si>
  <si>
    <t>swing/pitches</t>
  </si>
  <si>
    <t>zone/pitches</t>
  </si>
  <si>
    <t>z_cont/z_swing</t>
  </si>
  <si>
    <t>o_cont/o_swing</t>
  </si>
  <si>
    <t>y = 0.7141x + 0.1598
R² = 0.47918</t>
  </si>
  <si>
    <t>(strikes)/(pitches)</t>
  </si>
  <si>
    <t>(strikes - z_sw_miss - o_sw_miss - (z_look - (balls - o_look))/(pitches)</t>
  </si>
  <si>
    <t>y = 0.5816x - 0.2555
R² = 0.36952</t>
  </si>
  <si>
    <t>fl_str/pitches</t>
  </si>
  <si>
    <t>str/pitches</t>
  </si>
  <si>
    <t>y = 0.6736x - 0.7965
R² = 0.47773</t>
  </si>
  <si>
    <t>(z_sw_miss+o_sw_miss)/(pitches)</t>
  </si>
  <si>
    <t>sw_str/pitches</t>
  </si>
  <si>
    <t>y = 0.6093x - 0.2076
R² = 0.39003</t>
  </si>
  <si>
    <t>(z_sw_cont+o_sw_cont)/(pitches)</t>
  </si>
  <si>
    <t>contact/pitches</t>
  </si>
  <si>
    <t>y = 0.6038x - 0.3862
R² = 0.36291</t>
  </si>
  <si>
    <t>y = 0.7207x - 0.954
R² = 0.5057</t>
  </si>
  <si>
    <t>y = 0.5389x - 0.6691
R² = 0.34664</t>
  </si>
  <si>
    <t>y = 0.4407x - 1.2601
R² = 0.22013</t>
  </si>
  <si>
    <t>y = 0.7298x - 0.8017
R² = 0.52893</t>
  </si>
  <si>
    <t>y = 0.6768x - 0.1917
R² = 0.45934</t>
  </si>
  <si>
    <t>y = 0.6889x - 0.0037
R² = 0.46092</t>
  </si>
  <si>
    <t>y = 0.6006x - 0.0733
R² = 0.38245</t>
  </si>
  <si>
    <t>y = 0.6201x - 0.202
R² = 0.41356</t>
  </si>
  <si>
    <t>y = 0.7165x + 0.1619
R² = 0.48619</t>
  </si>
  <si>
    <t>y = 0.7296x - 0.6534
R² = 0.54702</t>
  </si>
  <si>
    <t>y = 0.6206x - 0.2018
R² = 0.41465</t>
  </si>
  <si>
    <t>y = 0.5033x + 0.24
R² = 0.29354</t>
  </si>
  <si>
    <t>y = 0.539x - 0.411
R² = 0.29795</t>
  </si>
  <si>
    <t>y = 0.7238x + 0.1503
R² = 0.55578</t>
  </si>
  <si>
    <t>y = 0.725x + 0.583
R² = 0.52564</t>
  </si>
  <si>
    <t>2009 HARDBALL TIMES</t>
  </si>
  <si>
    <t>LD%</t>
  </si>
  <si>
    <t>(GB% - (GB%*IFH%))</t>
  </si>
  <si>
    <t>(FB% - FB%*HR/FB - FB%*IFFB%)</t>
  </si>
  <si>
    <t>(IFFB%*FB%)</t>
  </si>
  <si>
    <t>(GB%*IFH%)</t>
  </si>
  <si>
    <t>500/1500x3</t>
  </si>
  <si>
    <t>500/1000x3</t>
  </si>
  <si>
    <t>500/750x3</t>
  </si>
  <si>
    <t>500/250/250/250</t>
  </si>
  <si>
    <t>500/250/250</t>
  </si>
  <si>
    <t>500/500/500</t>
  </si>
  <si>
    <t>375/500/500</t>
  </si>
  <si>
    <t>250/500/500</t>
  </si>
  <si>
    <t>125/500/500</t>
  </si>
  <si>
    <t>m</t>
  </si>
  <si>
    <t>b</t>
  </si>
  <si>
    <t>r</t>
  </si>
  <si>
    <t>so/rpa</t>
  </si>
  <si>
    <t>ubb/rpa</t>
  </si>
  <si>
    <t>gb/rpa</t>
  </si>
  <si>
    <t>ld/rpa</t>
  </si>
  <si>
    <t>offb/rpa</t>
  </si>
  <si>
    <t>iffb/rpa</t>
  </si>
  <si>
    <t>batted/rpa</t>
  </si>
  <si>
    <t>gb/batted</t>
  </si>
  <si>
    <t>ld/batted</t>
  </si>
  <si>
    <t>offb/batted</t>
  </si>
  <si>
    <t>iffb/batted</t>
  </si>
  <si>
    <t>nonbatted/rpa</t>
  </si>
  <si>
    <t>so/nonbatted</t>
  </si>
  <si>
    <t>ubb/nonbatted</t>
  </si>
  <si>
    <t>nongb/batted</t>
  </si>
  <si>
    <t>ld/nongb</t>
  </si>
  <si>
    <t>offb/nongb</t>
  </si>
  <si>
    <t>iffb/nongb</t>
  </si>
  <si>
    <t>500 vs (1000/2)</t>
  </si>
  <si>
    <t>rpa</t>
  </si>
  <si>
    <t>batted</t>
  </si>
  <si>
    <t>ld+offb+iffb</t>
  </si>
  <si>
    <t>ld+offb</t>
  </si>
  <si>
    <t>offb</t>
  </si>
  <si>
    <t>500 vs 500+500</t>
  </si>
  <si>
    <t>500 vs 250+250+250</t>
  </si>
  <si>
    <t>500 vs 500+500+500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</si>
</sst>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"/>
    <numFmt numFmtId="165" formatCode="0.#####E+#0"/>
    <numFmt numFmtId="166" formatCode="0.0%"/>
    <numFmt numFmtId="167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164" fontId="0" fillId="0" borderId="0" xfId="0" applyNumberForma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0" fontId="4" fillId="0" borderId="1" xfId="0" applyFont="1" applyBorder="1"/>
    <xf numFmtId="164" fontId="0" fillId="0" borderId="1" xfId="0" applyNumberFormat="1" applyBorder="1"/>
    <xf numFmtId="0" fontId="4" fillId="0" borderId="3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/>
    <xf numFmtId="164" fontId="0" fillId="0" borderId="4" xfId="0" applyNumberFormat="1" applyBorder="1"/>
    <xf numFmtId="0" fontId="0" fillId="0" borderId="4" xfId="0" applyBorder="1"/>
    <xf numFmtId="166" fontId="0" fillId="0" borderId="0" xfId="0" applyNumberFormat="1"/>
    <xf numFmtId="167" fontId="0" fillId="0" borderId="0" xfId="0" applyNumberFormat="1"/>
    <xf numFmtId="167" fontId="0" fillId="0" borderId="5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3" sqref="H3"/>
    </sheetView>
  </sheetViews>
  <sheetFormatPr baseColWidth="10" defaultRowHeight="15" x14ac:dyDescent="0"/>
  <cols>
    <col min="1" max="1" width="19.33203125" bestFit="1" customWidth="1"/>
    <col min="2" max="2" width="25" customWidth="1"/>
  </cols>
  <sheetData>
    <row r="1" spans="1:2">
      <c r="A1" t="s">
        <v>0</v>
      </c>
      <c r="B1" t="s">
        <v>1</v>
      </c>
    </row>
    <row r="2" spans="1:2" ht="30">
      <c r="A2" t="s">
        <v>2</v>
      </c>
      <c r="B2" s="1" t="s">
        <v>3</v>
      </c>
    </row>
    <row r="3" spans="1:2" ht="30">
      <c r="A3" t="s">
        <v>4</v>
      </c>
      <c r="B3" s="1" t="s">
        <v>5</v>
      </c>
    </row>
    <row r="4" spans="1:2" ht="30">
      <c r="A4" t="s">
        <v>6</v>
      </c>
      <c r="B4" s="1" t="s">
        <v>7</v>
      </c>
    </row>
    <row r="5" spans="1:2" ht="30">
      <c r="A5" t="s">
        <v>8</v>
      </c>
      <c r="B5" s="1" t="s">
        <v>9</v>
      </c>
    </row>
    <row r="6" spans="1:2" ht="30">
      <c r="A6" t="s">
        <v>10</v>
      </c>
      <c r="B6" s="1" t="s">
        <v>11</v>
      </c>
    </row>
    <row r="7" spans="1:2" ht="30">
      <c r="A7" t="s">
        <v>12</v>
      </c>
      <c r="B7" s="1" t="s">
        <v>13</v>
      </c>
    </row>
    <row r="8" spans="1:2" ht="30">
      <c r="A8" t="s">
        <v>14</v>
      </c>
      <c r="B8" s="1" t="s">
        <v>15</v>
      </c>
    </row>
    <row r="9" spans="1:2" ht="30">
      <c r="A9" t="s">
        <v>16</v>
      </c>
      <c r="B9" s="1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5" sqref="A5"/>
    </sheetView>
  </sheetViews>
  <sheetFormatPr baseColWidth="10" defaultRowHeight="15" x14ac:dyDescent="0"/>
  <cols>
    <col min="1" max="1" width="27.83203125" bestFit="1" customWidth="1"/>
    <col min="2" max="2" width="25" customWidth="1"/>
  </cols>
  <sheetData>
    <row r="1" spans="1:6">
      <c r="A1" t="s">
        <v>0</v>
      </c>
      <c r="B1" t="s">
        <v>1</v>
      </c>
      <c r="C1" t="s">
        <v>50</v>
      </c>
      <c r="D1" t="s">
        <v>51</v>
      </c>
      <c r="F1" s="18"/>
    </row>
    <row r="2" spans="1:6" ht="30">
      <c r="A2" t="s">
        <v>49</v>
      </c>
      <c r="B2" s="1" t="s">
        <v>48</v>
      </c>
      <c r="C2">
        <v>200</v>
      </c>
      <c r="D2">
        <v>300</v>
      </c>
      <c r="F2" s="19">
        <f>RIGHT(B2,LEN(B2)-SEARCH("R",B2)-4)+0</f>
        <v>0.54829000000000006</v>
      </c>
    </row>
    <row r="3" spans="1:6" ht="30">
      <c r="A3" t="s">
        <v>53</v>
      </c>
      <c r="B3" s="1" t="s">
        <v>52</v>
      </c>
      <c r="C3">
        <v>200</v>
      </c>
      <c r="D3">
        <v>300</v>
      </c>
      <c r="F3" s="19">
        <f t="shared" ref="F3:F27" si="0">RIGHT(B3,LEN(B3)-SEARCH("R",B3)-4)+0</f>
        <v>0.41110000000000002</v>
      </c>
    </row>
    <row r="5" spans="1:6" ht="30">
      <c r="A5" t="s">
        <v>55</v>
      </c>
      <c r="B5" s="1" t="s">
        <v>54</v>
      </c>
      <c r="C5">
        <v>200</v>
      </c>
      <c r="D5">
        <v>300</v>
      </c>
      <c r="F5" s="19">
        <f t="shared" si="0"/>
        <v>0.54642000000000002</v>
      </c>
    </row>
    <row r="6" spans="1:6" ht="30">
      <c r="A6" t="s">
        <v>57</v>
      </c>
      <c r="B6" s="1" t="s">
        <v>56</v>
      </c>
      <c r="C6">
        <v>200</v>
      </c>
      <c r="D6">
        <v>300</v>
      </c>
      <c r="F6" s="19">
        <f t="shared" si="0"/>
        <v>0.41993000000000003</v>
      </c>
    </row>
    <row r="7" spans="1:6" ht="30">
      <c r="A7" t="s">
        <v>59</v>
      </c>
      <c r="B7" s="1" t="s">
        <v>58</v>
      </c>
      <c r="C7">
        <v>200</v>
      </c>
      <c r="D7">
        <v>300</v>
      </c>
      <c r="F7" s="19">
        <f t="shared" si="0"/>
        <v>0.59687000000000001</v>
      </c>
    </row>
    <row r="8" spans="1:6" ht="30">
      <c r="A8" t="s">
        <v>61</v>
      </c>
      <c r="B8" s="1" t="s">
        <v>60</v>
      </c>
      <c r="C8">
        <v>200</v>
      </c>
      <c r="D8">
        <v>300</v>
      </c>
      <c r="F8" s="19">
        <f t="shared" si="0"/>
        <v>0.66139000000000003</v>
      </c>
    </row>
    <row r="9" spans="1:6" ht="30">
      <c r="A9" t="s">
        <v>63</v>
      </c>
      <c r="B9" s="1" t="s">
        <v>62</v>
      </c>
      <c r="C9">
        <v>200</v>
      </c>
      <c r="D9">
        <v>300</v>
      </c>
      <c r="F9" s="19">
        <f t="shared" si="0"/>
        <v>9.4560000000000005E-2</v>
      </c>
    </row>
    <row r="10" spans="1:6" ht="30">
      <c r="A10" t="s">
        <v>65</v>
      </c>
      <c r="B10" s="1" t="s">
        <v>64</v>
      </c>
      <c r="C10">
        <v>200</v>
      </c>
      <c r="D10">
        <v>300</v>
      </c>
      <c r="F10" s="19">
        <f t="shared" si="0"/>
        <v>0.55237000000000003</v>
      </c>
    </row>
    <row r="11" spans="1:6" ht="30">
      <c r="A11" t="s">
        <v>67</v>
      </c>
      <c r="B11" s="1" t="s">
        <v>66</v>
      </c>
      <c r="C11">
        <v>200</v>
      </c>
      <c r="D11">
        <v>300</v>
      </c>
      <c r="F11" s="19">
        <f t="shared" si="0"/>
        <v>0.48842999999999998</v>
      </c>
    </row>
    <row r="12" spans="1:6" ht="30">
      <c r="A12" t="s">
        <v>69</v>
      </c>
      <c r="B12" s="1" t="s">
        <v>68</v>
      </c>
      <c r="C12">
        <v>200</v>
      </c>
      <c r="D12">
        <v>300</v>
      </c>
      <c r="F12" s="19">
        <f t="shared" si="0"/>
        <v>0.21395</v>
      </c>
    </row>
    <row r="13" spans="1:6" ht="30">
      <c r="A13" t="s">
        <v>71</v>
      </c>
      <c r="B13" s="1" t="s">
        <v>70</v>
      </c>
      <c r="C13">
        <v>200</v>
      </c>
      <c r="D13">
        <v>300</v>
      </c>
      <c r="F13" s="19">
        <f t="shared" si="0"/>
        <v>8.5669999999999996E-2</v>
      </c>
    </row>
    <row r="15" spans="1:6" ht="30">
      <c r="A15" t="s">
        <v>100</v>
      </c>
      <c r="B15" s="1" t="s">
        <v>99</v>
      </c>
      <c r="C15">
        <v>200</v>
      </c>
      <c r="D15">
        <v>300</v>
      </c>
      <c r="F15" s="19">
        <f t="shared" si="0"/>
        <v>0.64170000000000005</v>
      </c>
    </row>
    <row r="16" spans="1:6" ht="30">
      <c r="A16" t="s">
        <v>102</v>
      </c>
      <c r="B16" s="1" t="s">
        <v>101</v>
      </c>
      <c r="C16">
        <v>200</v>
      </c>
      <c r="D16">
        <v>300</v>
      </c>
      <c r="F16" s="19">
        <f t="shared" si="0"/>
        <v>9.4589999999999994E-2</v>
      </c>
    </row>
    <row r="17" spans="1:6" ht="30">
      <c r="A17" t="s">
        <v>104</v>
      </c>
      <c r="B17" s="1" t="s">
        <v>103</v>
      </c>
      <c r="C17">
        <v>200</v>
      </c>
      <c r="D17">
        <v>300</v>
      </c>
      <c r="F17" s="19">
        <f t="shared" si="0"/>
        <v>0.54329000000000005</v>
      </c>
    </row>
    <row r="18" spans="1:6" ht="30">
      <c r="A18" t="s">
        <v>106</v>
      </c>
      <c r="B18" s="1" t="s">
        <v>105</v>
      </c>
      <c r="C18">
        <v>200</v>
      </c>
      <c r="D18">
        <v>300</v>
      </c>
      <c r="F18" s="19">
        <f t="shared" si="0"/>
        <v>0.28799999999999998</v>
      </c>
    </row>
    <row r="19" spans="1:6" ht="30">
      <c r="A19" t="s">
        <v>111</v>
      </c>
      <c r="B19" s="1" t="s">
        <v>99</v>
      </c>
      <c r="F19" s="19">
        <f t="shared" si="0"/>
        <v>0.64170000000000005</v>
      </c>
    </row>
    <row r="20" spans="1:6" ht="30">
      <c r="A20" t="s">
        <v>108</v>
      </c>
      <c r="B20" s="1" t="s">
        <v>107</v>
      </c>
      <c r="F20" s="19">
        <f t="shared" si="0"/>
        <v>0.60787000000000002</v>
      </c>
    </row>
    <row r="21" spans="1:6" ht="30">
      <c r="A21" t="s">
        <v>110</v>
      </c>
      <c r="B21" s="1" t="s">
        <v>109</v>
      </c>
      <c r="F21" s="19">
        <f t="shared" si="0"/>
        <v>0.57660999999999996</v>
      </c>
    </row>
    <row r="22" spans="1:6" ht="30">
      <c r="A22" t="s">
        <v>113</v>
      </c>
      <c r="B22" s="1" t="s">
        <v>112</v>
      </c>
      <c r="F22" s="19">
        <f t="shared" si="0"/>
        <v>7.2040000000000007E-2</v>
      </c>
    </row>
    <row r="24" spans="1:6" ht="30">
      <c r="A24" t="s">
        <v>115</v>
      </c>
      <c r="B24" s="1" t="s">
        <v>114</v>
      </c>
      <c r="C24">
        <v>200</v>
      </c>
      <c r="D24">
        <v>300</v>
      </c>
      <c r="F24" s="19">
        <f t="shared" si="0"/>
        <v>4.0550000000000003E-2</v>
      </c>
    </row>
    <row r="25" spans="1:6" ht="30">
      <c r="A25" t="s">
        <v>117</v>
      </c>
      <c r="B25" s="1" t="s">
        <v>116</v>
      </c>
      <c r="C25">
        <v>200</v>
      </c>
      <c r="D25">
        <v>300</v>
      </c>
      <c r="F25" s="19">
        <f t="shared" si="0"/>
        <v>0.21295</v>
      </c>
    </row>
    <row r="26" spans="1:6" ht="30">
      <c r="A26" t="s">
        <v>118</v>
      </c>
      <c r="B26" s="1" t="s">
        <v>119</v>
      </c>
      <c r="C26">
        <v>200</v>
      </c>
      <c r="D26">
        <v>300</v>
      </c>
      <c r="F26" s="19">
        <f t="shared" si="0"/>
        <v>5.9950000000000003E-2</v>
      </c>
    </row>
    <row r="27" spans="1:6" ht="30">
      <c r="A27" t="s">
        <v>121</v>
      </c>
      <c r="B27" s="1" t="s">
        <v>120</v>
      </c>
      <c r="C27">
        <v>200</v>
      </c>
      <c r="D27">
        <v>300</v>
      </c>
      <c r="F27" s="19">
        <f t="shared" si="0"/>
        <v>0.18787000000000001</v>
      </c>
    </row>
  </sheetData>
  <conditionalFormatting sqref="F1:F3 F24:F27 F15:F22 F5:F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" sqref="B2"/>
    </sheetView>
  </sheetViews>
  <sheetFormatPr baseColWidth="10" defaultRowHeight="15" x14ac:dyDescent="0"/>
  <cols>
    <col min="1" max="1" width="48.33203125" bestFit="1" customWidth="1"/>
    <col min="2" max="2" width="25" customWidth="1"/>
    <col min="6" max="6" width="10.83203125" style="18"/>
    <col min="7" max="7" width="14.33203125" bestFit="1" customWidth="1"/>
    <col min="8" max="8" width="25" customWidth="1"/>
  </cols>
  <sheetData>
    <row r="1" spans="1:12">
      <c r="A1" t="s">
        <v>0</v>
      </c>
      <c r="B1" t="s">
        <v>1</v>
      </c>
      <c r="C1" t="s">
        <v>50</v>
      </c>
      <c r="D1" t="s">
        <v>51</v>
      </c>
    </row>
    <row r="2" spans="1:12" ht="30">
      <c r="A2" t="s">
        <v>122</v>
      </c>
      <c r="B2" s="1" t="s">
        <v>123</v>
      </c>
      <c r="C2">
        <v>800</v>
      </c>
      <c r="D2">
        <v>800</v>
      </c>
      <c r="F2" s="19">
        <f>RIGHT(B2,LEN(B2)-SEARCH("R",B2)-4)+0</f>
        <v>0.34155000000000002</v>
      </c>
      <c r="H2" s="1" t="s">
        <v>187</v>
      </c>
      <c r="I2">
        <v>1600</v>
      </c>
      <c r="J2">
        <v>1600</v>
      </c>
      <c r="L2" s="19">
        <f>RIGHT(H2,LEN(H2)-SEARCH("R",H2)-4)+0</f>
        <v>0.36291000000000001</v>
      </c>
    </row>
    <row r="3" spans="1:12" ht="30">
      <c r="A3" t="s">
        <v>125</v>
      </c>
      <c r="B3" s="1" t="s">
        <v>124</v>
      </c>
      <c r="C3">
        <v>800</v>
      </c>
      <c r="D3">
        <v>800</v>
      </c>
      <c r="F3" s="19">
        <f t="shared" ref="F3:F25" si="0">RIGHT(B3,LEN(B3)-SEARCH("R",B3)-4)+0</f>
        <v>0.43811</v>
      </c>
      <c r="H3" s="1" t="s">
        <v>188</v>
      </c>
      <c r="I3">
        <v>1600</v>
      </c>
      <c r="J3">
        <v>1600</v>
      </c>
      <c r="L3" s="19">
        <f t="shared" ref="L3:L25" si="1">RIGHT(H3,LEN(H3)-SEARCH("R",H3)-4)+0</f>
        <v>0.50570000000000004</v>
      </c>
    </row>
    <row r="4" spans="1:12" ht="30">
      <c r="A4" t="s">
        <v>127</v>
      </c>
      <c r="B4" s="1" t="s">
        <v>126</v>
      </c>
      <c r="C4">
        <v>800</v>
      </c>
      <c r="D4">
        <v>800</v>
      </c>
      <c r="F4" s="19">
        <f t="shared" si="0"/>
        <v>0.30875000000000002</v>
      </c>
      <c r="H4" s="1" t="s">
        <v>189</v>
      </c>
      <c r="I4">
        <v>1600</v>
      </c>
      <c r="J4">
        <v>1600</v>
      </c>
      <c r="L4" s="19">
        <f t="shared" si="1"/>
        <v>0.34664</v>
      </c>
    </row>
    <row r="5" spans="1:12" ht="30">
      <c r="A5" t="s">
        <v>128</v>
      </c>
      <c r="B5" s="1" t="s">
        <v>131</v>
      </c>
      <c r="C5">
        <v>800</v>
      </c>
      <c r="D5">
        <v>800</v>
      </c>
      <c r="F5" s="19">
        <f t="shared" si="0"/>
        <v>0.20372999999999999</v>
      </c>
      <c r="H5" s="1" t="s">
        <v>190</v>
      </c>
      <c r="I5">
        <v>1600</v>
      </c>
      <c r="J5">
        <v>1600</v>
      </c>
      <c r="L5" s="19">
        <f t="shared" si="1"/>
        <v>0.22012999999999999</v>
      </c>
    </row>
    <row r="6" spans="1:12" ht="30">
      <c r="A6" t="s">
        <v>129</v>
      </c>
      <c r="B6" s="1" t="s">
        <v>132</v>
      </c>
      <c r="C6">
        <v>800</v>
      </c>
      <c r="D6">
        <v>800</v>
      </c>
      <c r="F6" s="19">
        <f t="shared" si="0"/>
        <v>0.43641999999999997</v>
      </c>
      <c r="H6" s="1" t="s">
        <v>191</v>
      </c>
      <c r="I6">
        <v>1600</v>
      </c>
      <c r="J6">
        <v>1600</v>
      </c>
      <c r="L6" s="19">
        <f t="shared" si="1"/>
        <v>0.52893000000000001</v>
      </c>
    </row>
    <row r="7" spans="1:12" ht="30">
      <c r="A7" t="s">
        <v>130</v>
      </c>
      <c r="B7" s="1" t="s">
        <v>133</v>
      </c>
      <c r="C7">
        <v>800</v>
      </c>
      <c r="D7">
        <v>800</v>
      </c>
      <c r="F7" s="19">
        <f t="shared" si="0"/>
        <v>0.41832999999999998</v>
      </c>
      <c r="H7" s="1" t="s">
        <v>192</v>
      </c>
      <c r="I7">
        <v>1600</v>
      </c>
      <c r="J7">
        <v>1600</v>
      </c>
      <c r="L7" s="19">
        <f t="shared" si="1"/>
        <v>0.45934000000000003</v>
      </c>
    </row>
    <row r="9" spans="1:12" ht="30">
      <c r="A9" t="s">
        <v>134</v>
      </c>
      <c r="B9" s="1" t="s">
        <v>135</v>
      </c>
      <c r="C9">
        <v>800</v>
      </c>
      <c r="D9">
        <v>800</v>
      </c>
      <c r="F9" s="19">
        <f t="shared" si="0"/>
        <v>0.44207000000000002</v>
      </c>
      <c r="G9" t="s">
        <v>172</v>
      </c>
      <c r="H9" s="1" t="s">
        <v>193</v>
      </c>
      <c r="I9">
        <v>1600</v>
      </c>
      <c r="J9">
        <v>1600</v>
      </c>
      <c r="L9" s="19">
        <f t="shared" si="1"/>
        <v>0.46092</v>
      </c>
    </row>
    <row r="10" spans="1:12" ht="30">
      <c r="A10" t="s">
        <v>137</v>
      </c>
      <c r="B10" s="1" t="s">
        <v>136</v>
      </c>
      <c r="C10">
        <v>800</v>
      </c>
      <c r="D10">
        <v>800</v>
      </c>
      <c r="F10" s="19">
        <f t="shared" si="0"/>
        <v>0.36059999999999998</v>
      </c>
      <c r="G10" t="s">
        <v>171</v>
      </c>
      <c r="H10" s="1" t="s">
        <v>194</v>
      </c>
      <c r="I10">
        <v>1600</v>
      </c>
      <c r="J10">
        <v>1600</v>
      </c>
      <c r="L10" s="19">
        <f t="shared" si="1"/>
        <v>0.38245000000000001</v>
      </c>
    </row>
    <row r="11" spans="1:12" ht="30">
      <c r="A11" t="s">
        <v>185</v>
      </c>
      <c r="B11" s="1" t="s">
        <v>184</v>
      </c>
      <c r="C11">
        <v>800</v>
      </c>
      <c r="D11">
        <v>800</v>
      </c>
      <c r="F11" s="19">
        <f t="shared" si="0"/>
        <v>0.39002999999999999</v>
      </c>
      <c r="G11" t="s">
        <v>186</v>
      </c>
      <c r="H11" s="1" t="s">
        <v>195</v>
      </c>
      <c r="I11">
        <v>1600</v>
      </c>
      <c r="J11">
        <v>1600</v>
      </c>
      <c r="L11" s="19">
        <f t="shared" si="1"/>
        <v>0.41355999999999998</v>
      </c>
    </row>
    <row r="14" spans="1:12" ht="30">
      <c r="A14" t="s">
        <v>161</v>
      </c>
      <c r="B14" s="1" t="s">
        <v>162</v>
      </c>
      <c r="C14">
        <v>400</v>
      </c>
      <c r="D14">
        <v>400</v>
      </c>
      <c r="F14" s="19">
        <f t="shared" si="0"/>
        <v>0.25407000000000002</v>
      </c>
      <c r="G14" t="s">
        <v>169</v>
      </c>
      <c r="H14" s="1" t="s">
        <v>199</v>
      </c>
      <c r="I14">
        <v>800</v>
      </c>
      <c r="J14">
        <v>800</v>
      </c>
      <c r="L14" s="19">
        <f t="shared" si="1"/>
        <v>0.29354000000000002</v>
      </c>
    </row>
    <row r="16" spans="1:12" ht="30">
      <c r="A16" t="s">
        <v>164</v>
      </c>
      <c r="B16" s="1" t="s">
        <v>163</v>
      </c>
      <c r="C16">
        <v>400</v>
      </c>
      <c r="D16">
        <v>400</v>
      </c>
      <c r="F16" s="19">
        <f t="shared" si="0"/>
        <v>0.27137</v>
      </c>
      <c r="G16" t="s">
        <v>170</v>
      </c>
      <c r="H16" s="1" t="s">
        <v>200</v>
      </c>
      <c r="I16">
        <v>800</v>
      </c>
      <c r="J16">
        <v>800</v>
      </c>
      <c r="L16" s="19">
        <f t="shared" si="1"/>
        <v>0.29794999999999999</v>
      </c>
    </row>
    <row r="18" spans="1:12" ht="30">
      <c r="A18" t="s">
        <v>165</v>
      </c>
      <c r="B18" s="1" t="s">
        <v>166</v>
      </c>
      <c r="C18">
        <v>300</v>
      </c>
      <c r="D18">
        <v>300</v>
      </c>
      <c r="F18" s="19">
        <f t="shared" si="0"/>
        <v>0.41058</v>
      </c>
      <c r="G18" t="s">
        <v>173</v>
      </c>
      <c r="H18" s="1" t="s">
        <v>202</v>
      </c>
      <c r="I18">
        <v>700</v>
      </c>
      <c r="J18">
        <v>700</v>
      </c>
      <c r="L18" s="19">
        <f t="shared" si="1"/>
        <v>0.52564</v>
      </c>
    </row>
    <row r="20" spans="1:12" ht="30">
      <c r="A20" t="s">
        <v>167</v>
      </c>
      <c r="B20" s="1" t="s">
        <v>168</v>
      </c>
      <c r="C20">
        <v>300</v>
      </c>
      <c r="D20">
        <v>300</v>
      </c>
      <c r="F20" s="19">
        <f t="shared" si="0"/>
        <v>0.53900999999999999</v>
      </c>
      <c r="G20" t="s">
        <v>174</v>
      </c>
      <c r="H20" s="1" t="s">
        <v>201</v>
      </c>
      <c r="I20">
        <v>400</v>
      </c>
      <c r="J20">
        <v>400</v>
      </c>
      <c r="L20" s="19">
        <f t="shared" si="1"/>
        <v>0.55578000000000005</v>
      </c>
    </row>
    <row r="23" spans="1:12" ht="30">
      <c r="A23" t="s">
        <v>176</v>
      </c>
      <c r="B23" s="1" t="s">
        <v>175</v>
      </c>
      <c r="C23">
        <v>800</v>
      </c>
      <c r="D23">
        <v>800</v>
      </c>
      <c r="F23" s="19">
        <f t="shared" si="0"/>
        <v>0.47917999999999999</v>
      </c>
      <c r="G23" t="s">
        <v>180</v>
      </c>
      <c r="H23" s="1" t="s">
        <v>196</v>
      </c>
      <c r="I23">
        <v>1600</v>
      </c>
      <c r="J23">
        <v>1600</v>
      </c>
      <c r="L23" s="19">
        <f t="shared" si="1"/>
        <v>0.48619000000000001</v>
      </c>
    </row>
    <row r="24" spans="1:12" ht="30">
      <c r="A24" t="s">
        <v>177</v>
      </c>
      <c r="B24" s="1" t="s">
        <v>178</v>
      </c>
      <c r="C24">
        <v>800</v>
      </c>
      <c r="D24">
        <v>800</v>
      </c>
      <c r="F24" s="19">
        <f t="shared" si="0"/>
        <v>0.36952000000000002</v>
      </c>
      <c r="G24" t="s">
        <v>179</v>
      </c>
      <c r="H24" s="1" t="s">
        <v>198</v>
      </c>
      <c r="I24">
        <v>1600</v>
      </c>
      <c r="J24">
        <v>1600</v>
      </c>
      <c r="L24" s="19">
        <f t="shared" si="1"/>
        <v>0.41465000000000002</v>
      </c>
    </row>
    <row r="25" spans="1:12" ht="30">
      <c r="A25" t="s">
        <v>182</v>
      </c>
      <c r="B25" s="1" t="s">
        <v>181</v>
      </c>
      <c r="C25">
        <v>800</v>
      </c>
      <c r="D25">
        <v>800</v>
      </c>
      <c r="F25" s="19">
        <f t="shared" si="0"/>
        <v>0.47772999999999999</v>
      </c>
      <c r="G25" t="s">
        <v>183</v>
      </c>
      <c r="H25" s="1" t="s">
        <v>197</v>
      </c>
      <c r="I25">
        <v>1600</v>
      </c>
      <c r="J25">
        <v>1600</v>
      </c>
      <c r="L25" s="19">
        <f t="shared" si="1"/>
        <v>0.54701999999999995</v>
      </c>
    </row>
  </sheetData>
  <conditionalFormatting sqref="F23:F1048576 F1:F7 F20 F18 F16 F14 F9:F11">
    <cfRule type="colorScale" priority="20">
      <colorScale>
        <cfvo type="min"/>
        <cfvo type="max"/>
        <color rgb="FFFCFCFF"/>
        <color rgb="FF63BE7B"/>
      </colorScale>
    </cfRule>
  </conditionalFormatting>
  <conditionalFormatting sqref="F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F22">
    <cfRule type="colorScale" priority="12">
      <colorScale>
        <cfvo type="min"/>
        <cfvo type="max"/>
        <color rgb="FFFCFCFF"/>
        <color rgb="FF63BE7B"/>
      </colorScale>
    </cfRule>
  </conditionalFormatting>
  <conditionalFormatting sqref="F19 F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F15">
    <cfRule type="colorScale" priority="9">
      <colorScale>
        <cfvo type="min"/>
        <cfvo type="max"/>
        <color rgb="FFFCFCFF"/>
        <color rgb="FF63BE7B"/>
      </colorScale>
    </cfRule>
  </conditionalFormatting>
  <conditionalFormatting sqref="F12">
    <cfRule type="colorScale" priority="8">
      <colorScale>
        <cfvo type="min"/>
        <cfvo type="max"/>
        <color rgb="FFFCFCFF"/>
        <color rgb="FF63BE7B"/>
      </colorScale>
    </cfRule>
  </conditionalFormatting>
  <conditionalFormatting sqref="F13">
    <cfRule type="colorScale" priority="7">
      <colorScale>
        <cfvo type="min"/>
        <cfvo type="max"/>
        <color rgb="FFFCFCFF"/>
        <color rgb="FF63BE7B"/>
      </colorScale>
    </cfRule>
  </conditionalFormatting>
  <conditionalFormatting sqref="F8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7 L9:L11 L14 L16 L18 L20 L23:L25">
    <cfRule type="colorScale" priority="3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5" sqref="L5"/>
    </sheetView>
  </sheetViews>
  <sheetFormatPr baseColWidth="10" defaultRowHeight="15" x14ac:dyDescent="0"/>
  <sheetData>
    <row r="1" spans="1:8" ht="16" thickBot="1">
      <c r="A1" s="20" t="s">
        <v>18</v>
      </c>
      <c r="B1" s="21"/>
      <c r="C1" s="21"/>
      <c r="D1" s="21"/>
      <c r="E1" s="21"/>
      <c r="F1" s="21"/>
      <c r="G1" s="21"/>
      <c r="H1" s="21"/>
    </row>
    <row r="3" spans="1:8" ht="16" thickBot="1">
      <c r="A3" s="2" t="s">
        <v>19</v>
      </c>
      <c r="B3" s="3"/>
      <c r="C3" s="3"/>
      <c r="D3" s="3"/>
      <c r="E3" s="3"/>
      <c r="F3" s="3"/>
      <c r="G3" s="3"/>
      <c r="H3" s="3"/>
    </row>
    <row r="4" spans="1:8">
      <c r="A4" s="4" t="s">
        <v>20</v>
      </c>
      <c r="B4" s="5">
        <v>0.98017877861443048</v>
      </c>
    </row>
    <row r="5" spans="1:8">
      <c r="A5" s="4" t="s">
        <v>21</v>
      </c>
      <c r="B5" s="5">
        <v>0.96075043804607674</v>
      </c>
    </row>
    <row r="6" spans="1:8">
      <c r="A6" s="4" t="s">
        <v>22</v>
      </c>
      <c r="B6" s="5">
        <v>0.9607165803260389</v>
      </c>
    </row>
    <row r="7" spans="1:8">
      <c r="A7" s="4" t="s">
        <v>23</v>
      </c>
      <c r="B7" s="5">
        <v>8.5067370128018993</v>
      </c>
    </row>
    <row r="8" spans="1:8">
      <c r="A8" s="4" t="s">
        <v>24</v>
      </c>
      <c r="B8">
        <v>4642</v>
      </c>
    </row>
    <row r="9" spans="1:8" ht="16" thickBot="1">
      <c r="A9" s="20" t="s">
        <v>25</v>
      </c>
      <c r="B9" s="21"/>
      <c r="C9" s="21"/>
      <c r="D9" s="21"/>
      <c r="E9" s="21"/>
      <c r="F9" s="21"/>
      <c r="G9" s="21"/>
      <c r="H9" s="21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 ht="16" thickBot="1">
      <c r="A11" s="2" t="s">
        <v>26</v>
      </c>
      <c r="B11" s="3"/>
      <c r="C11" s="3"/>
      <c r="D11" s="3"/>
      <c r="E11" s="3"/>
      <c r="F11" s="3"/>
      <c r="G11" s="3"/>
      <c r="H11" s="3"/>
    </row>
    <row r="12" spans="1:8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8"/>
      <c r="H12" s="8"/>
    </row>
    <row r="13" spans="1:8">
      <c r="A13" s="4" t="s">
        <v>33</v>
      </c>
      <c r="B13" s="5">
        <v>4</v>
      </c>
      <c r="C13" s="5">
        <v>8213700.9429983562</v>
      </c>
      <c r="D13" s="5">
        <v>2053425.235749589</v>
      </c>
      <c r="E13" s="5">
        <v>28376.111473865454</v>
      </c>
      <c r="F13" s="9">
        <v>0</v>
      </c>
    </row>
    <row r="14" spans="1:8">
      <c r="A14" s="4" t="s">
        <v>34</v>
      </c>
      <c r="B14" s="5">
        <v>4637</v>
      </c>
      <c r="C14" s="5">
        <v>335554.53244326339</v>
      </c>
      <c r="D14" s="5">
        <v>72.364574604973768</v>
      </c>
    </row>
    <row r="15" spans="1:8" ht="16" thickBot="1">
      <c r="A15" s="10" t="s">
        <v>35</v>
      </c>
      <c r="B15" s="11">
        <v>4641</v>
      </c>
      <c r="C15" s="11">
        <v>8549255.4754416198</v>
      </c>
      <c r="D15" s="3"/>
      <c r="E15" s="3"/>
      <c r="F15" s="3"/>
      <c r="G15" s="3"/>
      <c r="H15" s="3"/>
    </row>
    <row r="16" spans="1:8" ht="16" thickBot="1">
      <c r="A16" s="3"/>
      <c r="B16" s="3"/>
      <c r="C16" s="3"/>
      <c r="D16" s="3"/>
      <c r="E16" s="3"/>
      <c r="F16" s="3"/>
      <c r="G16" s="3"/>
      <c r="H16" s="3"/>
    </row>
    <row r="17" spans="1:8">
      <c r="A17" s="7" t="s">
        <v>27</v>
      </c>
      <c r="B17" s="7" t="s">
        <v>36</v>
      </c>
      <c r="C17" s="7" t="s">
        <v>23</v>
      </c>
      <c r="D17" s="7" t="s">
        <v>37</v>
      </c>
      <c r="E17" s="7" t="s">
        <v>38</v>
      </c>
      <c r="F17" s="7" t="s">
        <v>39</v>
      </c>
      <c r="G17" s="12" t="s">
        <v>32</v>
      </c>
      <c r="H17" s="12" t="s">
        <v>40</v>
      </c>
    </row>
    <row r="18" spans="1:8">
      <c r="A18" s="13" t="s">
        <v>41</v>
      </c>
      <c r="B18" s="5">
        <v>-1.4153915750450028</v>
      </c>
      <c r="C18" s="5">
        <v>0.26036416781629834</v>
      </c>
      <c r="D18" s="5">
        <v>-2.021298657397292</v>
      </c>
      <c r="E18" s="5">
        <v>-0.80948449269271372</v>
      </c>
      <c r="F18" s="5">
        <v>-5.4361995620059425</v>
      </c>
      <c r="G18" s="5">
        <v>5.7220784999145735E-8</v>
      </c>
      <c r="H18" s="4" t="s">
        <v>42</v>
      </c>
    </row>
    <row r="19" spans="1:8">
      <c r="A19" s="13" t="s">
        <v>43</v>
      </c>
      <c r="B19" s="5">
        <v>0.25289674680541585</v>
      </c>
      <c r="C19" s="5">
        <v>4.8329360811398278E-3</v>
      </c>
      <c r="D19" s="5">
        <v>0.24164976829574386</v>
      </c>
      <c r="E19" s="5">
        <v>0.26414372531508784</v>
      </c>
      <c r="F19" s="5">
        <v>52.327765681058047</v>
      </c>
      <c r="G19" s="9">
        <v>0</v>
      </c>
      <c r="H19" s="4" t="s">
        <v>42</v>
      </c>
    </row>
    <row r="20" spans="1:8">
      <c r="A20" s="13" t="s">
        <v>44</v>
      </c>
      <c r="B20" s="5">
        <v>0.62086287539918716</v>
      </c>
      <c r="C20" s="5">
        <v>1.1823150851985197E-2</v>
      </c>
      <c r="D20" s="5">
        <v>0.59334860222934094</v>
      </c>
      <c r="E20" s="5">
        <v>0.64837714856903339</v>
      </c>
      <c r="F20" s="5">
        <v>52.512471774386569</v>
      </c>
      <c r="G20" s="9">
        <v>0</v>
      </c>
      <c r="H20" s="4" t="s">
        <v>42</v>
      </c>
    </row>
    <row r="21" spans="1:8">
      <c r="A21" s="13" t="s">
        <v>45</v>
      </c>
      <c r="B21" s="5">
        <v>0.21597801064049649</v>
      </c>
      <c r="C21" s="5">
        <v>7.0685589915279656E-3</v>
      </c>
      <c r="D21" s="5">
        <v>0.19952839704384531</v>
      </c>
      <c r="E21" s="5">
        <v>0.23242762423714766</v>
      </c>
      <c r="F21" s="5">
        <v>30.554744029066931</v>
      </c>
      <c r="G21" s="9">
        <v>0</v>
      </c>
      <c r="H21" s="4" t="s">
        <v>42</v>
      </c>
    </row>
    <row r="22" spans="1:8">
      <c r="A22" s="13" t="s">
        <v>46</v>
      </c>
      <c r="B22" s="5">
        <v>-0.2718871069540898</v>
      </c>
      <c r="C22" s="5">
        <v>2.3205133011269814E-2</v>
      </c>
      <c r="D22" s="5">
        <v>-0.32588898653828635</v>
      </c>
      <c r="E22" s="5">
        <v>-0.21788522736989327</v>
      </c>
      <c r="F22" s="5">
        <v>-11.716679530431694</v>
      </c>
      <c r="G22" s="9">
        <v>0</v>
      </c>
      <c r="H22" s="4" t="s">
        <v>42</v>
      </c>
    </row>
    <row r="23" spans="1:8">
      <c r="A23" s="14" t="s">
        <v>47</v>
      </c>
      <c r="B23" s="15">
        <v>2.3271523398710947</v>
      </c>
      <c r="C23" s="16"/>
      <c r="D23" s="16"/>
      <c r="E23" s="16"/>
      <c r="F23" s="16"/>
      <c r="G23" s="16"/>
      <c r="H23" s="16"/>
    </row>
  </sheetData>
  <mergeCells count="2">
    <mergeCell ref="A1:H1"/>
    <mergeCell ref="A9:H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M1" workbookViewId="0">
      <selection activeCell="AD2" sqref="AA2:AD2"/>
    </sheetView>
  </sheetViews>
  <sheetFormatPr baseColWidth="10" defaultRowHeight="15" x14ac:dyDescent="0"/>
  <sheetData>
    <row r="1" spans="1:30">
      <c r="A1" t="s">
        <v>72</v>
      </c>
      <c r="B1" t="s">
        <v>73</v>
      </c>
      <c r="C1" t="s">
        <v>50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46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s="17" t="s">
        <v>96</v>
      </c>
      <c r="AB1" s="17" t="s">
        <v>97</v>
      </c>
    </row>
    <row r="2" spans="1:30">
      <c r="A2">
        <v>512</v>
      </c>
      <c r="B2" t="s">
        <v>98</v>
      </c>
      <c r="C2">
        <v>2005</v>
      </c>
      <c r="D2">
        <v>873</v>
      </c>
      <c r="E2">
        <v>198</v>
      </c>
      <c r="F2">
        <v>79</v>
      </c>
      <c r="G2">
        <v>1</v>
      </c>
      <c r="H2">
        <v>7</v>
      </c>
      <c r="I2">
        <v>14</v>
      </c>
      <c r="J2">
        <v>12</v>
      </c>
      <c r="K2">
        <v>336</v>
      </c>
      <c r="L2">
        <v>111</v>
      </c>
      <c r="M2">
        <v>128</v>
      </c>
      <c r="N2">
        <v>10</v>
      </c>
      <c r="O2">
        <v>1</v>
      </c>
      <c r="P2">
        <v>483</v>
      </c>
      <c r="Q2">
        <v>109</v>
      </c>
      <c r="R2">
        <v>38</v>
      </c>
      <c r="S2">
        <v>0</v>
      </c>
      <c r="T2">
        <v>4</v>
      </c>
      <c r="U2">
        <v>12</v>
      </c>
      <c r="V2">
        <v>9</v>
      </c>
      <c r="W2">
        <v>160</v>
      </c>
      <c r="X2">
        <v>54</v>
      </c>
      <c r="Y2">
        <v>106</v>
      </c>
      <c r="Z2">
        <v>13</v>
      </c>
      <c r="AA2" s="17">
        <f>(V2)/(Q2+R2-S2+W2+X2+Y2)</f>
        <v>1.9271948608137045E-2</v>
      </c>
      <c r="AB2" s="17">
        <f>(J2)/(E2+F2-G2+K2+L2+M2)</f>
        <v>1.4101057579318449E-2</v>
      </c>
      <c r="AC2">
        <f>LN(AA2)-LN(1-AA2)</f>
        <v>-3.9296446067779653</v>
      </c>
      <c r="AD2">
        <f>LN(AB2)-LN(1-AB2)</f>
        <v>-4.247304056679206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O1" workbookViewId="0">
      <selection activeCell="O1" sqref="A1:XFD2"/>
    </sheetView>
  </sheetViews>
  <sheetFormatPr baseColWidth="10" defaultRowHeight="15" x14ac:dyDescent="0"/>
  <sheetData>
    <row r="1" spans="1:32">
      <c r="A1" t="s">
        <v>72</v>
      </c>
      <c r="B1" t="s">
        <v>73</v>
      </c>
      <c r="C1" t="s">
        <v>50</v>
      </c>
      <c r="D1" t="s">
        <v>74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84</v>
      </c>
      <c r="Q1" t="s">
        <v>85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s="17" t="s">
        <v>96</v>
      </c>
      <c r="AD1" s="17" t="s">
        <v>97</v>
      </c>
    </row>
    <row r="2" spans="1:32">
      <c r="A2">
        <v>2233</v>
      </c>
      <c r="B2" t="s">
        <v>160</v>
      </c>
      <c r="C2">
        <v>2013</v>
      </c>
      <c r="D2">
        <v>956</v>
      </c>
      <c r="E2">
        <v>617</v>
      </c>
      <c r="F2">
        <v>339</v>
      </c>
      <c r="G2">
        <v>1149</v>
      </c>
      <c r="H2">
        <v>2384</v>
      </c>
      <c r="I2">
        <v>3533</v>
      </c>
      <c r="J2">
        <v>968</v>
      </c>
      <c r="K2">
        <v>96</v>
      </c>
      <c r="L2">
        <v>663</v>
      </c>
      <c r="M2">
        <v>381</v>
      </c>
      <c r="N2">
        <v>242</v>
      </c>
      <c r="O2">
        <v>1183</v>
      </c>
      <c r="P2">
        <v>1</v>
      </c>
      <c r="Q2">
        <v>831</v>
      </c>
      <c r="R2">
        <v>533</v>
      </c>
      <c r="S2">
        <v>266</v>
      </c>
      <c r="T2">
        <v>1072</v>
      </c>
      <c r="U2">
        <v>2019</v>
      </c>
      <c r="V2">
        <v>3091</v>
      </c>
      <c r="W2">
        <v>814</v>
      </c>
      <c r="X2">
        <v>103</v>
      </c>
      <c r="Y2">
        <v>604</v>
      </c>
      <c r="Z2">
        <v>322</v>
      </c>
      <c r="AA2">
        <v>167</v>
      </c>
      <c r="AB2">
        <v>1082</v>
      </c>
      <c r="AC2" s="17">
        <f>(W2+X2+Z2+AA2)/V2</f>
        <v>0.4548689744419282</v>
      </c>
      <c r="AD2" s="17">
        <f>(J2+K2+M2+N2)/I2</f>
        <v>0.47749787715822245</v>
      </c>
      <c r="AE2">
        <f>LN(AC2)-LN(1-AC2)</f>
        <v>-0.18101677041585185</v>
      </c>
      <c r="AF2">
        <f>LN(AD2)-LN(1-AD2)</f>
        <v>-9.0069332516829248E-2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E3" sqref="E3"/>
    </sheetView>
  </sheetViews>
  <sheetFormatPr baseColWidth="10" defaultRowHeight="15" x14ac:dyDescent="0"/>
  <cols>
    <col min="4" max="4" width="27.83203125" bestFit="1" customWidth="1"/>
  </cols>
  <sheetData>
    <row r="4" spans="3:4">
      <c r="D4" t="s">
        <v>203</v>
      </c>
    </row>
    <row r="6" spans="3:4">
      <c r="C6">
        <v>0.39159725200000001</v>
      </c>
      <c r="D6">
        <v>1</v>
      </c>
    </row>
    <row r="7" spans="3:4">
      <c r="C7">
        <v>0.28770943599999999</v>
      </c>
      <c r="D7" t="s">
        <v>204</v>
      </c>
    </row>
    <row r="8" spans="3:4">
      <c r="C8">
        <v>-0.151969035</v>
      </c>
      <c r="D8" t="s">
        <v>205</v>
      </c>
    </row>
    <row r="9" spans="3:4">
      <c r="C9">
        <v>-0.18753277600000001</v>
      </c>
      <c r="D9" t="s">
        <v>206</v>
      </c>
    </row>
    <row r="10" spans="3:4">
      <c r="C10">
        <v>-0.83451246400000001</v>
      </c>
      <c r="D10" t="s">
        <v>207</v>
      </c>
    </row>
    <row r="11" spans="3:4">
      <c r="C11">
        <v>0.49971919999999997</v>
      </c>
      <c r="D11" t="s"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8"/>
  <sheetViews>
    <sheetView tabSelected="1" topLeftCell="M1" workbookViewId="0">
      <selection activeCell="AM1" sqref="AM1"/>
    </sheetView>
  </sheetViews>
  <sheetFormatPr baseColWidth="10" defaultRowHeight="15" x14ac:dyDescent="0"/>
  <cols>
    <col min="1" max="1" width="13.6640625" bestFit="1" customWidth="1"/>
    <col min="2" max="2" width="6.83203125" style="18" bestFit="1" customWidth="1"/>
    <col min="3" max="3" width="7.33203125" style="18" customWidth="1"/>
    <col min="4" max="4" width="6.83203125" style="18" bestFit="1" customWidth="1"/>
    <col min="5" max="5" width="2.83203125" customWidth="1"/>
    <col min="6" max="6" width="6.83203125" style="18" bestFit="1" customWidth="1"/>
    <col min="7" max="7" width="7.33203125" style="18" customWidth="1"/>
    <col min="8" max="8" width="6.83203125" style="18" bestFit="1" customWidth="1"/>
    <col min="9" max="9" width="2.83203125" customWidth="1"/>
    <col min="10" max="10" width="6.83203125" style="18" bestFit="1" customWidth="1"/>
    <col min="11" max="11" width="7.33203125" style="18" customWidth="1"/>
    <col min="12" max="12" width="6.83203125" style="18" bestFit="1" customWidth="1"/>
    <col min="13" max="13" width="2.83203125" customWidth="1"/>
    <col min="14" max="14" width="6.83203125" style="18" bestFit="1" customWidth="1"/>
    <col min="15" max="15" width="7.33203125" style="18" customWidth="1"/>
    <col min="16" max="16" width="6.83203125" style="18" bestFit="1" customWidth="1"/>
    <col min="17" max="17" width="2.83203125" customWidth="1"/>
    <col min="18" max="18" width="6.83203125" style="18" bestFit="1" customWidth="1"/>
    <col min="19" max="19" width="7.33203125" style="18" customWidth="1"/>
    <col min="20" max="20" width="6.83203125" style="18" bestFit="1" customWidth="1"/>
    <col min="21" max="21" width="2.83203125" customWidth="1"/>
    <col min="22" max="22" width="6.83203125" style="18" bestFit="1" customWidth="1"/>
    <col min="23" max="23" width="7.33203125" style="18" customWidth="1"/>
    <col min="24" max="24" width="6.83203125" style="18" bestFit="1" customWidth="1"/>
    <col min="25" max="25" width="2.83203125" customWidth="1"/>
    <col min="26" max="26" width="6.83203125" style="18" bestFit="1" customWidth="1"/>
    <col min="27" max="27" width="7.33203125" style="18" bestFit="1" customWidth="1"/>
    <col min="28" max="28" width="6.83203125" style="18" bestFit="1" customWidth="1"/>
    <col min="29" max="29" width="2.83203125" customWidth="1"/>
    <col min="30" max="30" width="6.83203125" style="18" bestFit="1" customWidth="1"/>
    <col min="31" max="31" width="7.33203125" style="18" bestFit="1" customWidth="1"/>
    <col min="32" max="32" width="6.83203125" style="18" bestFit="1" customWidth="1"/>
    <col min="33" max="33" width="2.83203125" customWidth="1"/>
    <col min="34" max="34" width="6.83203125" style="18" bestFit="1" customWidth="1"/>
    <col min="35" max="35" width="7.33203125" style="18" bestFit="1" customWidth="1"/>
    <col min="36" max="36" width="6.83203125" style="18" bestFit="1" customWidth="1"/>
    <col min="37" max="37" width="2.83203125" customWidth="1"/>
  </cols>
  <sheetData>
    <row r="2" spans="1:42">
      <c r="B2" s="18" t="s">
        <v>209</v>
      </c>
      <c r="F2" s="18" t="s">
        <v>210</v>
      </c>
      <c r="J2" s="18" t="s">
        <v>211</v>
      </c>
      <c r="N2" s="18" t="s">
        <v>212</v>
      </c>
      <c r="R2" s="18" t="s">
        <v>213</v>
      </c>
      <c r="V2" s="18" t="s">
        <v>214</v>
      </c>
      <c r="Z2" s="18" t="s">
        <v>215</v>
      </c>
      <c r="AD2" s="18" t="s">
        <v>216</v>
      </c>
      <c r="AH2" s="18" t="s">
        <v>217</v>
      </c>
    </row>
    <row r="4" spans="1:42">
      <c r="B4" s="18" t="s">
        <v>218</v>
      </c>
      <c r="C4" s="18" t="s">
        <v>219</v>
      </c>
      <c r="D4" s="18" t="s">
        <v>220</v>
      </c>
      <c r="F4" s="18" t="s">
        <v>218</v>
      </c>
      <c r="G4" s="18" t="s">
        <v>219</v>
      </c>
      <c r="H4" s="18" t="s">
        <v>220</v>
      </c>
      <c r="AM4" t="s">
        <v>239</v>
      </c>
    </row>
    <row r="5" spans="1:42">
      <c r="A5" t="s">
        <v>221</v>
      </c>
      <c r="B5" s="18">
        <v>0.92640985508399998</v>
      </c>
      <c r="C5" s="18">
        <v>-0.109581969871</v>
      </c>
      <c r="D5" s="18">
        <v>0.88227024916600005</v>
      </c>
      <c r="E5">
        <f>RANK(D5,D$5:D$28)</f>
        <v>4</v>
      </c>
      <c r="F5" s="18">
        <v>0.92589338422699996</v>
      </c>
      <c r="G5" s="18">
        <v>-0.113692694244</v>
      </c>
      <c r="H5" s="18">
        <v>0.88346748461199998</v>
      </c>
      <c r="I5">
        <f>RANK(H5,H$5:H$28)</f>
        <v>3</v>
      </c>
      <c r="J5" s="18">
        <v>0.92238960574999995</v>
      </c>
      <c r="K5" s="18">
        <v>-0.12221681168</v>
      </c>
      <c r="L5" s="18">
        <v>0.88269584054899997</v>
      </c>
      <c r="M5">
        <f>RANK(L5,L$5:L$28)</f>
        <v>3</v>
      </c>
      <c r="N5" s="18">
        <v>0.92473635184000003</v>
      </c>
      <c r="O5" s="18">
        <v>-0.11268620049899999</v>
      </c>
      <c r="P5" s="18">
        <v>0.88098684251600001</v>
      </c>
      <c r="Q5">
        <f>RANK(P5,P$5:P$28)</f>
        <v>3</v>
      </c>
      <c r="R5" s="18">
        <v>0.91877221613000004</v>
      </c>
      <c r="S5" s="18">
        <v>-0.12620472290699999</v>
      </c>
      <c r="T5" s="18">
        <v>0.88458328201000003</v>
      </c>
      <c r="U5">
        <f>RANK(T5,T$5:T$28)</f>
        <v>3</v>
      </c>
      <c r="V5" s="18">
        <v>0.92190675903899999</v>
      </c>
      <c r="W5" s="18">
        <v>-0.118682937305</v>
      </c>
      <c r="X5" s="18">
        <v>0.89517492756899997</v>
      </c>
      <c r="Y5">
        <f>RANK(X5,X$5:X$28)</f>
        <v>3</v>
      </c>
      <c r="Z5" s="18">
        <v>0.93019662816000004</v>
      </c>
      <c r="AA5" s="18">
        <v>-0.102358159992</v>
      </c>
      <c r="AB5" s="18">
        <v>0.89370537729699995</v>
      </c>
      <c r="AC5">
        <f>RANK(AB5,AB$5:AB$28)</f>
        <v>3</v>
      </c>
      <c r="AD5" s="18">
        <v>0.92489709257399999</v>
      </c>
      <c r="AE5" s="18">
        <v>-0.105744036173</v>
      </c>
      <c r="AF5" s="18">
        <v>0.88807157707999995</v>
      </c>
      <c r="AG5">
        <f>RANK(AF5,AF$5:AF$28)</f>
        <v>3</v>
      </c>
      <c r="AH5" s="18">
        <v>0.93051311652400004</v>
      </c>
      <c r="AI5" s="18">
        <v>-9.4420881869799994E-2</v>
      </c>
      <c r="AJ5" s="18">
        <v>0.88587398064199996</v>
      </c>
      <c r="AK5">
        <f>RANK(AJ5,AJ$5:AJ$28)</f>
        <v>3</v>
      </c>
      <c r="AM5">
        <v>0.84052174612200004</v>
      </c>
      <c r="AN5">
        <v>-0.60134648088099996</v>
      </c>
      <c r="AO5">
        <v>0.79327923115499999</v>
      </c>
      <c r="AP5" t="s">
        <v>240</v>
      </c>
    </row>
    <row r="6" spans="1:42">
      <c r="A6" t="s">
        <v>222</v>
      </c>
      <c r="B6" s="18">
        <v>0.94055587617000003</v>
      </c>
      <c r="C6" s="18">
        <v>-0.165194011866</v>
      </c>
      <c r="D6" s="18">
        <v>0.82202431810700005</v>
      </c>
      <c r="E6">
        <f t="shared" ref="E6:E28" si="0">RANK(D6,D$5:D$28)</f>
        <v>7</v>
      </c>
      <c r="F6" s="18">
        <v>0.91432087612299995</v>
      </c>
      <c r="G6" s="18">
        <v>-0.22001159112099999</v>
      </c>
      <c r="H6" s="18">
        <v>0.80827778973300002</v>
      </c>
      <c r="I6">
        <f t="shared" ref="I6:I28" si="1">RANK(H6,H$5:H$28)</f>
        <v>7</v>
      </c>
      <c r="J6" s="18">
        <v>0.90808139380300001</v>
      </c>
      <c r="K6" s="18">
        <v>-0.23578313689200001</v>
      </c>
      <c r="L6" s="18">
        <v>0.80499768122199999</v>
      </c>
      <c r="M6">
        <f t="shared" ref="M6:M28" si="2">RANK(L6,L$5:L$28)</f>
        <v>7</v>
      </c>
      <c r="N6" s="18">
        <v>0.93058605365500002</v>
      </c>
      <c r="O6" s="18">
        <v>-0.189964492313</v>
      </c>
      <c r="P6" s="18">
        <v>0.81332071101699999</v>
      </c>
      <c r="Q6">
        <f t="shared" ref="Q6:Q28" si="3">RANK(P6,P$5:P$28)</f>
        <v>7</v>
      </c>
      <c r="R6" s="18">
        <v>0.87281520469700002</v>
      </c>
      <c r="S6" s="18">
        <v>-0.31767915284499998</v>
      </c>
      <c r="T6" s="18">
        <v>0.80126556831100004</v>
      </c>
      <c r="U6">
        <f t="shared" ref="U6:U28" si="4">RANK(T6,T$5:T$28)</f>
        <v>7</v>
      </c>
      <c r="V6" s="18">
        <v>0.90941588547800001</v>
      </c>
      <c r="W6" s="18">
        <v>-0.23545849976800001</v>
      </c>
      <c r="X6" s="18">
        <v>0.817612277996</v>
      </c>
      <c r="Y6">
        <f t="shared" ref="Y6:Y28" si="5">RANK(X6,X$5:X$28)</f>
        <v>7</v>
      </c>
      <c r="Z6" s="18">
        <v>0.89518935738700001</v>
      </c>
      <c r="AA6" s="18">
        <v>-0.273794974887</v>
      </c>
      <c r="AB6" s="18">
        <v>0.80922448725200002</v>
      </c>
      <c r="AC6">
        <f t="shared" ref="AC6:AC28" si="6">RANK(AB6,AB$5:AB$28)</f>
        <v>7</v>
      </c>
      <c r="AD6" s="18">
        <v>0.88934524223699996</v>
      </c>
      <c r="AE6" s="18">
        <v>-0.29341660418299997</v>
      </c>
      <c r="AF6" s="18">
        <v>0.79850176441200005</v>
      </c>
      <c r="AG6">
        <f t="shared" ref="AG6:AG28" si="7">RANK(AF6,AF$5:AF$28)</f>
        <v>7</v>
      </c>
      <c r="AH6" s="18">
        <v>0.88855268316000002</v>
      </c>
      <c r="AI6" s="18">
        <v>-0.29925275356199998</v>
      </c>
      <c r="AJ6" s="18">
        <v>0.79002958491300002</v>
      </c>
      <c r="AK6">
        <f t="shared" ref="AK6:AK28" si="8">RANK(AJ6,AJ$5:AJ$28)</f>
        <v>8</v>
      </c>
      <c r="AM6">
        <v>0.86010167877599997</v>
      </c>
      <c r="AN6">
        <v>-0.48682233896499999</v>
      </c>
      <c r="AO6">
        <v>0.81538905981499998</v>
      </c>
      <c r="AP6" t="s">
        <v>241</v>
      </c>
    </row>
    <row r="7" spans="1:42">
      <c r="A7" t="s">
        <v>223</v>
      </c>
      <c r="B7" s="18">
        <v>0.91835165850599998</v>
      </c>
      <c r="C7" s="18">
        <v>-6.4373933606200001E-2</v>
      </c>
      <c r="D7" s="18">
        <v>0.88530764532899997</v>
      </c>
      <c r="E7">
        <f t="shared" si="0"/>
        <v>3</v>
      </c>
      <c r="F7" s="18">
        <v>0.91377829215299999</v>
      </c>
      <c r="G7" s="18">
        <v>-7.3735917700900003E-2</v>
      </c>
      <c r="H7" s="18">
        <v>0.86663266977499998</v>
      </c>
      <c r="I7">
        <f t="shared" si="1"/>
        <v>4</v>
      </c>
      <c r="J7" s="18">
        <v>0.91310907566099997</v>
      </c>
      <c r="K7" s="18">
        <v>-7.3336419849899998E-2</v>
      </c>
      <c r="L7" s="18">
        <v>0.86637677781</v>
      </c>
      <c r="M7">
        <f t="shared" si="2"/>
        <v>4</v>
      </c>
      <c r="N7" s="18">
        <v>0.918318509733</v>
      </c>
      <c r="O7" s="18">
        <v>-6.67995202905E-2</v>
      </c>
      <c r="P7" s="18">
        <v>0.87970078989599998</v>
      </c>
      <c r="Q7">
        <f t="shared" si="3"/>
        <v>4</v>
      </c>
      <c r="R7" s="18">
        <v>0.89272385519399999</v>
      </c>
      <c r="S7" s="18">
        <v>-8.8138848406199996E-2</v>
      </c>
      <c r="T7" s="18">
        <v>0.861503006982</v>
      </c>
      <c r="U7">
        <f t="shared" si="4"/>
        <v>4</v>
      </c>
      <c r="V7" s="18">
        <v>0.91212434736199999</v>
      </c>
      <c r="W7" s="18">
        <v>-6.8259887343700004E-2</v>
      </c>
      <c r="X7" s="18">
        <v>0.88477586039099998</v>
      </c>
      <c r="Y7">
        <f t="shared" si="5"/>
        <v>4</v>
      </c>
      <c r="Z7" s="18">
        <v>0.907352411049</v>
      </c>
      <c r="AA7" s="18">
        <v>-6.9879086179100006E-2</v>
      </c>
      <c r="AB7" s="18">
        <v>0.87997355636399999</v>
      </c>
      <c r="AC7">
        <f t="shared" si="6"/>
        <v>4</v>
      </c>
      <c r="AD7" s="18">
        <v>0.90741611971699998</v>
      </c>
      <c r="AE7" s="18">
        <v>-6.6423902636099999E-2</v>
      </c>
      <c r="AF7" s="18">
        <v>0.875726611855</v>
      </c>
      <c r="AG7">
        <f t="shared" si="7"/>
        <v>4</v>
      </c>
      <c r="AH7" s="18">
        <v>0.90652104166400005</v>
      </c>
      <c r="AI7" s="18">
        <v>-6.6334515805200001E-2</v>
      </c>
      <c r="AJ7" s="18">
        <v>0.87344383854499996</v>
      </c>
      <c r="AK7">
        <f t="shared" si="8"/>
        <v>4</v>
      </c>
      <c r="AM7">
        <v>0.84989201287100002</v>
      </c>
      <c r="AN7">
        <v>-0.42944774453000001</v>
      </c>
      <c r="AO7">
        <v>0.80004115946400001</v>
      </c>
      <c r="AP7" t="s">
        <v>242</v>
      </c>
    </row>
    <row r="8" spans="1:42">
      <c r="A8" t="s">
        <v>224</v>
      </c>
      <c r="B8" s="18">
        <v>0.75430065080399999</v>
      </c>
      <c r="C8" s="18">
        <v>-0.426601387035</v>
      </c>
      <c r="D8" s="18">
        <v>0.60115829225999995</v>
      </c>
      <c r="E8">
        <f t="shared" si="0"/>
        <v>16</v>
      </c>
      <c r="F8" s="18">
        <v>0.77507368835699997</v>
      </c>
      <c r="G8" s="18">
        <v>-0.39494743477900002</v>
      </c>
      <c r="H8" s="18">
        <v>0.62639932914700003</v>
      </c>
      <c r="I8">
        <f t="shared" si="1"/>
        <v>16</v>
      </c>
      <c r="J8" s="18">
        <v>0.75482984607600001</v>
      </c>
      <c r="K8" s="18">
        <v>-0.42650858033400002</v>
      </c>
      <c r="L8" s="18">
        <v>0.61324715986</v>
      </c>
      <c r="M8">
        <f t="shared" si="2"/>
        <v>16</v>
      </c>
      <c r="N8" s="18">
        <v>0.76024545454199999</v>
      </c>
      <c r="O8" s="18">
        <v>-0.41525733761599998</v>
      </c>
      <c r="P8" s="18">
        <v>0.61428501280799996</v>
      </c>
      <c r="Q8">
        <f t="shared" si="3"/>
        <v>16</v>
      </c>
      <c r="R8" s="18">
        <v>0.69023055507099995</v>
      </c>
      <c r="S8" s="18">
        <v>-0.53874382973599999</v>
      </c>
      <c r="T8" s="18">
        <v>0.61195668320200003</v>
      </c>
      <c r="U8">
        <f t="shared" si="4"/>
        <v>16</v>
      </c>
      <c r="V8" s="18">
        <v>0.71634269576599996</v>
      </c>
      <c r="W8" s="18">
        <v>-0.49042311627000001</v>
      </c>
      <c r="X8" s="18">
        <v>0.61582938891000005</v>
      </c>
      <c r="Y8">
        <f t="shared" si="5"/>
        <v>16</v>
      </c>
      <c r="Z8" s="18">
        <v>0.74442444752900006</v>
      </c>
      <c r="AA8" s="18">
        <v>-0.44643327485899997</v>
      </c>
      <c r="AB8" s="18">
        <v>0.62685162934500005</v>
      </c>
      <c r="AC8">
        <f t="shared" si="6"/>
        <v>16</v>
      </c>
      <c r="AD8" s="18">
        <v>0.73812611639699999</v>
      </c>
      <c r="AE8" s="18">
        <v>-0.46218252717199998</v>
      </c>
      <c r="AF8" s="18">
        <v>0.61835173432599999</v>
      </c>
      <c r="AG8">
        <f t="shared" si="7"/>
        <v>15</v>
      </c>
      <c r="AH8" s="18">
        <v>0.74142671722099995</v>
      </c>
      <c r="AI8" s="18">
        <v>-0.46102935206500001</v>
      </c>
      <c r="AJ8" s="18">
        <v>0.61417028552999997</v>
      </c>
      <c r="AK8">
        <f t="shared" si="8"/>
        <v>16</v>
      </c>
      <c r="AM8">
        <v>0.85009222091500003</v>
      </c>
      <c r="AN8">
        <v>-0.41898401350499997</v>
      </c>
      <c r="AO8">
        <v>0.80229132967299999</v>
      </c>
      <c r="AP8" t="s">
        <v>243</v>
      </c>
    </row>
    <row r="9" spans="1:42">
      <c r="A9" t="s">
        <v>225</v>
      </c>
      <c r="B9" s="18">
        <v>0.87715864192799997</v>
      </c>
      <c r="C9" s="18">
        <v>-0.15438343178200001</v>
      </c>
      <c r="D9" s="18">
        <v>0.73408554314100005</v>
      </c>
      <c r="E9">
        <f t="shared" si="0"/>
        <v>14</v>
      </c>
      <c r="F9" s="18">
        <v>0.85614913317800001</v>
      </c>
      <c r="G9" s="18">
        <v>-0.16938798429499999</v>
      </c>
      <c r="H9" s="18">
        <v>0.72383233139400005</v>
      </c>
      <c r="I9">
        <f t="shared" si="1"/>
        <v>11</v>
      </c>
      <c r="J9" s="18">
        <v>0.86781658017200003</v>
      </c>
      <c r="K9" s="18">
        <v>-0.15816905193700001</v>
      </c>
      <c r="L9" s="18">
        <v>0.72780279139299997</v>
      </c>
      <c r="M9">
        <f t="shared" si="2"/>
        <v>11</v>
      </c>
      <c r="N9" s="18">
        <v>0.88353819310100001</v>
      </c>
      <c r="O9" s="18">
        <v>-0.144882506242</v>
      </c>
      <c r="P9" s="18">
        <v>0.73384206965099996</v>
      </c>
      <c r="Q9">
        <f t="shared" si="3"/>
        <v>11</v>
      </c>
      <c r="R9" s="18">
        <v>0.78180032860299997</v>
      </c>
      <c r="S9" s="18">
        <v>-0.25215369616099997</v>
      </c>
      <c r="T9" s="18">
        <v>0.72577270943200001</v>
      </c>
      <c r="U9">
        <f t="shared" si="4"/>
        <v>11</v>
      </c>
      <c r="V9" s="18">
        <v>0.77425617058899998</v>
      </c>
      <c r="W9" s="18">
        <v>-0.267957153718</v>
      </c>
      <c r="X9" s="18">
        <v>0.72863037444900003</v>
      </c>
      <c r="Y9">
        <f t="shared" si="5"/>
        <v>11</v>
      </c>
      <c r="Z9" s="18">
        <v>0.76953634783299996</v>
      </c>
      <c r="AA9" s="18">
        <v>-0.274108064263</v>
      </c>
      <c r="AB9" s="18">
        <v>0.72585191349300004</v>
      </c>
      <c r="AC9">
        <f t="shared" si="6"/>
        <v>11</v>
      </c>
      <c r="AD9" s="18">
        <v>0.78028078297400005</v>
      </c>
      <c r="AE9" s="18">
        <v>-0.26450138365199999</v>
      </c>
      <c r="AF9" s="18">
        <v>0.72261422638399997</v>
      </c>
      <c r="AG9">
        <f t="shared" si="7"/>
        <v>11</v>
      </c>
      <c r="AH9" s="18">
        <v>0.78559060940299996</v>
      </c>
      <c r="AI9" s="18">
        <v>-0.25803735987199999</v>
      </c>
      <c r="AJ9" s="18">
        <v>0.72125140618700001</v>
      </c>
      <c r="AK9">
        <f t="shared" si="8"/>
        <v>11</v>
      </c>
      <c r="AM9">
        <v>0.83396633529899999</v>
      </c>
      <c r="AN9">
        <v>-0.36455391251699998</v>
      </c>
      <c r="AO9">
        <v>0.78151416187699996</v>
      </c>
      <c r="AP9" t="s">
        <v>244</v>
      </c>
    </row>
    <row r="10" spans="1:42">
      <c r="A10" t="s">
        <v>226</v>
      </c>
      <c r="B10" s="18">
        <v>0.94287778387300003</v>
      </c>
      <c r="C10" s="18">
        <v>-0.26310680499200001</v>
      </c>
      <c r="D10" s="18">
        <v>0.787098881192</v>
      </c>
      <c r="E10">
        <f t="shared" si="0"/>
        <v>9</v>
      </c>
      <c r="F10" s="18">
        <v>0.99715248711399995</v>
      </c>
      <c r="G10" s="18">
        <v>-7.6505298573899996E-2</v>
      </c>
      <c r="H10" s="18">
        <v>0.68147963556400004</v>
      </c>
      <c r="I10">
        <f t="shared" si="1"/>
        <v>12</v>
      </c>
      <c r="J10" s="18">
        <v>0.985790515629</v>
      </c>
      <c r="K10" s="18">
        <v>-0.11650616456600001</v>
      </c>
      <c r="L10" s="18">
        <v>0.67703523554</v>
      </c>
      <c r="M10">
        <f t="shared" si="2"/>
        <v>12</v>
      </c>
      <c r="N10" s="18">
        <v>0.96854045751200002</v>
      </c>
      <c r="O10" s="18">
        <v>-0.17683126672999999</v>
      </c>
      <c r="P10" s="18">
        <v>0.72641878236099999</v>
      </c>
      <c r="Q10">
        <f t="shared" si="3"/>
        <v>13</v>
      </c>
      <c r="R10" s="18">
        <v>0.92591704686999998</v>
      </c>
      <c r="S10" s="18">
        <v>-0.343104764743</v>
      </c>
      <c r="T10" s="18">
        <v>0.67941302158899997</v>
      </c>
      <c r="U10">
        <f t="shared" si="4"/>
        <v>12</v>
      </c>
      <c r="V10" s="18">
        <v>0.93719203413100005</v>
      </c>
      <c r="W10" s="18">
        <v>-0.29620713066600002</v>
      </c>
      <c r="X10" s="18">
        <v>0.70126684579599996</v>
      </c>
      <c r="Y10">
        <f t="shared" si="5"/>
        <v>12</v>
      </c>
      <c r="Z10" s="18">
        <v>0.90992574263000003</v>
      </c>
      <c r="AA10" s="18">
        <v>-0.39496675774099999</v>
      </c>
      <c r="AB10" s="18">
        <v>0.70559810225800002</v>
      </c>
      <c r="AC10">
        <f t="shared" si="6"/>
        <v>12</v>
      </c>
      <c r="AD10" s="18">
        <v>1.0007382741499999</v>
      </c>
      <c r="AE10" s="18">
        <v>-8.4979352374099995E-2</v>
      </c>
      <c r="AF10" s="18">
        <v>0.63995424452299998</v>
      </c>
      <c r="AG10">
        <f t="shared" si="7"/>
        <v>13</v>
      </c>
      <c r="AH10" s="18">
        <v>0.99898748878499999</v>
      </c>
      <c r="AI10" s="18">
        <v>-9.1361861433100003E-2</v>
      </c>
      <c r="AJ10" s="18">
        <v>0.64120763963500005</v>
      </c>
      <c r="AK10">
        <f t="shared" si="8"/>
        <v>13</v>
      </c>
      <c r="AM10" t="s">
        <v>245</v>
      </c>
    </row>
    <row r="11" spans="1:42">
      <c r="AM11">
        <v>0.874268546629</v>
      </c>
      <c r="AN11">
        <v>-0.49913081087099997</v>
      </c>
      <c r="AO11">
        <v>0.81719957879000005</v>
      </c>
      <c r="AP11" t="s">
        <v>240</v>
      </c>
    </row>
    <row r="12" spans="1:42">
      <c r="A12" t="s">
        <v>227</v>
      </c>
      <c r="B12" s="18">
        <v>0.94582134190800005</v>
      </c>
      <c r="C12" s="18">
        <v>5.4066238829200003E-2</v>
      </c>
      <c r="D12" s="18">
        <v>0.89292406533299995</v>
      </c>
      <c r="E12">
        <f t="shared" si="0"/>
        <v>1</v>
      </c>
      <c r="F12" s="18">
        <v>0.94001157790599998</v>
      </c>
      <c r="G12" s="18">
        <v>6.0226026708900003E-2</v>
      </c>
      <c r="H12" s="18">
        <v>0.89070773786500002</v>
      </c>
      <c r="I12">
        <f t="shared" si="1"/>
        <v>1</v>
      </c>
      <c r="J12" s="18">
        <v>0.93580709952399999</v>
      </c>
      <c r="K12" s="18">
        <v>6.7393667820800002E-2</v>
      </c>
      <c r="L12" s="18">
        <v>0.888132219635</v>
      </c>
      <c r="M12">
        <f t="shared" si="2"/>
        <v>1</v>
      </c>
      <c r="N12" s="18">
        <v>0.94198165844000004</v>
      </c>
      <c r="O12" s="18">
        <v>5.8998860628199999E-2</v>
      </c>
      <c r="P12" s="18">
        <v>0.88877924270800002</v>
      </c>
      <c r="Q12">
        <f t="shared" si="3"/>
        <v>1</v>
      </c>
      <c r="R12" s="18">
        <v>0.919717608583</v>
      </c>
      <c r="S12" s="18">
        <v>8.2996194692200001E-2</v>
      </c>
      <c r="T12" s="18">
        <v>0.88715007753099995</v>
      </c>
      <c r="U12">
        <f t="shared" si="4"/>
        <v>1</v>
      </c>
      <c r="V12" s="18">
        <v>0.92061325945600003</v>
      </c>
      <c r="W12" s="18">
        <v>8.1847673894600001E-2</v>
      </c>
      <c r="X12" s="18">
        <v>0.89647568018099999</v>
      </c>
      <c r="Y12">
        <f t="shared" si="5"/>
        <v>1</v>
      </c>
      <c r="Z12" s="18">
        <v>0.92989865840899999</v>
      </c>
      <c r="AA12" s="18">
        <v>7.1231747282199998E-2</v>
      </c>
      <c r="AB12" s="18">
        <v>0.89537450619799996</v>
      </c>
      <c r="AC12">
        <f t="shared" si="6"/>
        <v>1</v>
      </c>
      <c r="AD12" s="18">
        <v>0.92637949914600004</v>
      </c>
      <c r="AE12" s="18">
        <v>7.3431460273199994E-2</v>
      </c>
      <c r="AF12" s="18">
        <v>0.888585646477</v>
      </c>
      <c r="AG12">
        <f t="shared" si="7"/>
        <v>1</v>
      </c>
      <c r="AH12" s="18">
        <v>0.92752218620299998</v>
      </c>
      <c r="AI12" s="18">
        <v>7.1290142238499998E-2</v>
      </c>
      <c r="AJ12" s="18">
        <v>0.88767966107200003</v>
      </c>
      <c r="AK12">
        <f t="shared" si="8"/>
        <v>1</v>
      </c>
      <c r="AM12">
        <v>0.888481222101</v>
      </c>
      <c r="AN12">
        <v>-0.41328313213500001</v>
      </c>
      <c r="AO12">
        <v>0.83695215699600001</v>
      </c>
      <c r="AP12" t="s">
        <v>241</v>
      </c>
    </row>
    <row r="13" spans="1:42">
      <c r="AM13">
        <v>0.87540182473000006</v>
      </c>
      <c r="AN13">
        <v>-0.37902032426299997</v>
      </c>
      <c r="AO13">
        <v>0.81983230332699997</v>
      </c>
      <c r="AP13" t="s">
        <v>242</v>
      </c>
    </row>
    <row r="14" spans="1:42">
      <c r="A14" t="s">
        <v>228</v>
      </c>
      <c r="B14" s="18">
        <v>0.88479601815200004</v>
      </c>
      <c r="C14" s="18">
        <v>-3.0182834976600001E-2</v>
      </c>
      <c r="D14" s="18">
        <v>0.83532191421299995</v>
      </c>
      <c r="E14">
        <f t="shared" si="0"/>
        <v>5</v>
      </c>
      <c r="F14" s="18">
        <v>0.87673286672399997</v>
      </c>
      <c r="G14" s="18">
        <v>-3.9080987518899997E-2</v>
      </c>
      <c r="H14" s="18">
        <v>0.81013723156700002</v>
      </c>
      <c r="I14">
        <f t="shared" si="1"/>
        <v>5</v>
      </c>
      <c r="J14" s="18">
        <v>0.87788295444800002</v>
      </c>
      <c r="K14" s="18">
        <v>-3.8906386839699998E-2</v>
      </c>
      <c r="L14" s="18">
        <v>0.81134592586599996</v>
      </c>
      <c r="M14">
        <f t="shared" si="2"/>
        <v>5</v>
      </c>
      <c r="N14" s="18">
        <v>0.88201908670499996</v>
      </c>
      <c r="O14" s="18">
        <v>-3.3889909529599999E-2</v>
      </c>
      <c r="P14" s="18">
        <v>0.82852467650600004</v>
      </c>
      <c r="Q14">
        <f t="shared" si="3"/>
        <v>5</v>
      </c>
      <c r="R14" s="18">
        <v>0.83621937469600005</v>
      </c>
      <c r="S14" s="18">
        <v>-4.9784188313099997E-2</v>
      </c>
      <c r="T14" s="18">
        <v>0.80912376588099999</v>
      </c>
      <c r="U14">
        <f t="shared" si="4"/>
        <v>5</v>
      </c>
      <c r="V14" s="18">
        <v>0.85500565559999997</v>
      </c>
      <c r="W14" s="18">
        <v>-3.8783125259600003E-2</v>
      </c>
      <c r="X14" s="18">
        <v>0.83191035550000003</v>
      </c>
      <c r="Y14">
        <f t="shared" si="5"/>
        <v>5</v>
      </c>
      <c r="Z14" s="18">
        <v>0.84708619287300002</v>
      </c>
      <c r="AA14" s="18">
        <v>-3.7858005146600003E-2</v>
      </c>
      <c r="AB14" s="18">
        <v>0.82510788427899995</v>
      </c>
      <c r="AC14">
        <f t="shared" si="6"/>
        <v>5</v>
      </c>
      <c r="AD14" s="18">
        <v>0.85434620943299999</v>
      </c>
      <c r="AE14" s="18">
        <v>-3.09574441523E-2</v>
      </c>
      <c r="AF14" s="18">
        <v>0.82284486729700002</v>
      </c>
      <c r="AG14">
        <f t="shared" si="7"/>
        <v>5</v>
      </c>
      <c r="AH14" s="18">
        <v>0.85353974213100003</v>
      </c>
      <c r="AI14" s="18">
        <v>-2.9774766366399998E-2</v>
      </c>
      <c r="AJ14" s="18">
        <v>0.81841367011400001</v>
      </c>
      <c r="AK14">
        <f t="shared" si="8"/>
        <v>5</v>
      </c>
      <c r="AM14">
        <v>0.87576952950099995</v>
      </c>
      <c r="AN14">
        <v>-0.37007144411800003</v>
      </c>
      <c r="AO14">
        <v>0.82197208136599997</v>
      </c>
      <c r="AP14" t="s">
        <v>243</v>
      </c>
    </row>
    <row r="15" spans="1:42">
      <c r="A15" t="s">
        <v>229</v>
      </c>
      <c r="B15" s="18">
        <v>0.57216982669899996</v>
      </c>
      <c r="C15" s="18">
        <v>-0.58956244681000003</v>
      </c>
      <c r="D15" s="18">
        <v>0.39588994861900001</v>
      </c>
      <c r="E15">
        <f t="shared" si="0"/>
        <v>18</v>
      </c>
      <c r="F15" s="18">
        <v>0.59968616871699998</v>
      </c>
      <c r="G15" s="18">
        <v>-0.55528761822999995</v>
      </c>
      <c r="H15" s="18">
        <v>0.42164570340200003</v>
      </c>
      <c r="I15">
        <f t="shared" si="1"/>
        <v>18</v>
      </c>
      <c r="J15" s="18">
        <v>0.57856216077800005</v>
      </c>
      <c r="K15" s="18">
        <v>-0.58098524216199998</v>
      </c>
      <c r="L15" s="18">
        <v>0.40819662896499997</v>
      </c>
      <c r="M15">
        <f t="shared" si="2"/>
        <v>18</v>
      </c>
      <c r="N15" s="18">
        <v>0.59203020448599997</v>
      </c>
      <c r="O15" s="18">
        <v>-0.56097414120800004</v>
      </c>
      <c r="P15" s="18">
        <v>0.41413502299400001</v>
      </c>
      <c r="Q15">
        <f t="shared" si="3"/>
        <v>18</v>
      </c>
      <c r="R15" s="18">
        <v>0.49368148362699998</v>
      </c>
      <c r="S15" s="18">
        <v>-0.69842939750400002</v>
      </c>
      <c r="T15" s="18">
        <v>0.40420475240800002</v>
      </c>
      <c r="U15">
        <f t="shared" si="4"/>
        <v>18</v>
      </c>
      <c r="V15" s="18">
        <v>0.48832156957400003</v>
      </c>
      <c r="W15" s="18">
        <v>-0.70292886442199998</v>
      </c>
      <c r="X15" s="18">
        <v>0.390156903183</v>
      </c>
      <c r="Y15">
        <f t="shared" si="5"/>
        <v>18</v>
      </c>
      <c r="Z15" s="18">
        <v>0.51329950281000003</v>
      </c>
      <c r="AA15" s="18">
        <v>-0.67317657738900005</v>
      </c>
      <c r="AB15" s="18">
        <v>0.39835765288000002</v>
      </c>
      <c r="AC15">
        <f t="shared" si="6"/>
        <v>18</v>
      </c>
      <c r="AD15" s="18">
        <v>0.52147138806600002</v>
      </c>
      <c r="AE15" s="18">
        <v>-0.66615546371699996</v>
      </c>
      <c r="AF15" s="18">
        <v>0.39725205385599999</v>
      </c>
      <c r="AG15">
        <f t="shared" si="7"/>
        <v>18</v>
      </c>
      <c r="AH15" s="18">
        <v>0.52887674151700004</v>
      </c>
      <c r="AI15" s="18">
        <v>-0.66029356885400003</v>
      </c>
      <c r="AJ15" s="18">
        <v>0.39465752098899998</v>
      </c>
      <c r="AK15">
        <f t="shared" si="8"/>
        <v>18</v>
      </c>
      <c r="AM15">
        <v>0.85989342049799999</v>
      </c>
      <c r="AN15">
        <v>-0.32748375283699999</v>
      </c>
      <c r="AO15">
        <v>0.80407800600599999</v>
      </c>
      <c r="AP15" t="s">
        <v>244</v>
      </c>
    </row>
    <row r="16" spans="1:42">
      <c r="A16" t="s">
        <v>230</v>
      </c>
      <c r="B16" s="18">
        <v>0.89700552988899995</v>
      </c>
      <c r="C16" s="18">
        <v>-8.6292219035899995E-2</v>
      </c>
      <c r="D16" s="18">
        <v>0.79999377952999995</v>
      </c>
      <c r="E16">
        <f t="shared" si="0"/>
        <v>8</v>
      </c>
      <c r="F16" s="18">
        <v>0.88339970944799995</v>
      </c>
      <c r="G16" s="18">
        <v>-8.5636513665200004E-2</v>
      </c>
      <c r="H16" s="18">
        <v>0.78280615698400002</v>
      </c>
      <c r="I16">
        <f t="shared" si="1"/>
        <v>8</v>
      </c>
      <c r="J16" s="18">
        <v>0.89167295151600001</v>
      </c>
      <c r="K16" s="18">
        <v>-8.2814265975799994E-2</v>
      </c>
      <c r="L16" s="18">
        <v>0.78634066490200005</v>
      </c>
      <c r="M16">
        <f t="shared" si="2"/>
        <v>8</v>
      </c>
      <c r="N16" s="18">
        <v>0.90081789776599996</v>
      </c>
      <c r="O16" s="18">
        <v>-8.0969866595200002E-2</v>
      </c>
      <c r="P16" s="18">
        <v>0.79836367213799997</v>
      </c>
      <c r="Q16">
        <f t="shared" si="3"/>
        <v>8</v>
      </c>
      <c r="R16" s="18">
        <v>0.82979520341799995</v>
      </c>
      <c r="S16" s="18">
        <v>-0.12293627313699999</v>
      </c>
      <c r="T16" s="18">
        <v>0.78107670781899996</v>
      </c>
      <c r="U16">
        <f t="shared" si="4"/>
        <v>8</v>
      </c>
      <c r="V16" s="18">
        <v>0.84757948163100005</v>
      </c>
      <c r="W16" s="18">
        <v>-0.118903171298</v>
      </c>
      <c r="X16" s="18">
        <v>0.80163698042999998</v>
      </c>
      <c r="Y16">
        <f t="shared" si="5"/>
        <v>8</v>
      </c>
      <c r="Z16" s="18">
        <v>0.83365603725699999</v>
      </c>
      <c r="AA16" s="18">
        <v>-0.12912527753700001</v>
      </c>
      <c r="AB16" s="18">
        <v>0.798484445047</v>
      </c>
      <c r="AC16">
        <f t="shared" si="6"/>
        <v>8</v>
      </c>
      <c r="AD16" s="18">
        <v>0.83975404108499996</v>
      </c>
      <c r="AE16" s="18">
        <v>-0.12692312842299999</v>
      </c>
      <c r="AF16" s="18">
        <v>0.79307784966600003</v>
      </c>
      <c r="AG16">
        <f t="shared" si="7"/>
        <v>8</v>
      </c>
      <c r="AH16" s="18">
        <v>0.84280489344999998</v>
      </c>
      <c r="AI16" s="18">
        <v>-0.12378266462</v>
      </c>
      <c r="AJ16" s="18">
        <v>0.79188501969900005</v>
      </c>
      <c r="AK16">
        <f t="shared" si="8"/>
        <v>7</v>
      </c>
      <c r="AM16" t="s">
        <v>246</v>
      </c>
    </row>
    <row r="17" spans="1:42">
      <c r="A17" t="s">
        <v>231</v>
      </c>
      <c r="B17" s="18">
        <v>0.93635728628100001</v>
      </c>
      <c r="C17" s="18">
        <v>-0.265155554839</v>
      </c>
      <c r="D17" s="18">
        <v>0.78478867392100005</v>
      </c>
      <c r="E17">
        <f t="shared" si="0"/>
        <v>10</v>
      </c>
      <c r="F17" s="18">
        <v>0.99411972849399999</v>
      </c>
      <c r="G17" s="18">
        <v>-8.2941399453699993E-2</v>
      </c>
      <c r="H17" s="18">
        <v>0.67960316118399999</v>
      </c>
      <c r="I17">
        <f t="shared" si="1"/>
        <v>13</v>
      </c>
      <c r="J17" s="18">
        <v>0.98225142598699999</v>
      </c>
      <c r="K17" s="18">
        <v>-0.121989975556</v>
      </c>
      <c r="L17" s="18">
        <v>0.67471172268799995</v>
      </c>
      <c r="M17">
        <f t="shared" si="2"/>
        <v>13</v>
      </c>
      <c r="N17" s="18">
        <v>0.96705651155899996</v>
      </c>
      <c r="O17" s="18">
        <v>-0.16933810709899999</v>
      </c>
      <c r="P17" s="18">
        <v>0.72753908641800002</v>
      </c>
      <c r="Q17">
        <f t="shared" si="3"/>
        <v>12</v>
      </c>
      <c r="R17" s="18">
        <v>0.92135417385700003</v>
      </c>
      <c r="S17" s="18">
        <v>-0.33362068281500001</v>
      </c>
      <c r="T17" s="18">
        <v>0.67573922749299997</v>
      </c>
      <c r="U17">
        <f t="shared" si="4"/>
        <v>13</v>
      </c>
      <c r="V17" s="18">
        <v>0.93746171281299995</v>
      </c>
      <c r="W17" s="18">
        <v>-0.27344498505100001</v>
      </c>
      <c r="X17" s="18">
        <v>0.69703277281599996</v>
      </c>
      <c r="Y17">
        <f t="shared" si="5"/>
        <v>13</v>
      </c>
      <c r="Z17" s="18">
        <v>0.91441079076300003</v>
      </c>
      <c r="AA17" s="18">
        <v>-0.34890622368200003</v>
      </c>
      <c r="AB17" s="18">
        <v>0.70231257077599996</v>
      </c>
      <c r="AC17">
        <f t="shared" si="6"/>
        <v>13</v>
      </c>
      <c r="AD17" s="18">
        <v>1.0017174548000001</v>
      </c>
      <c r="AE17" s="18">
        <v>-7.8259050905800001E-2</v>
      </c>
      <c r="AF17" s="18">
        <v>0.63639812890699998</v>
      </c>
      <c r="AG17">
        <f t="shared" si="7"/>
        <v>14</v>
      </c>
      <c r="AH17" s="18">
        <v>0.99786512433499996</v>
      </c>
      <c r="AI17" s="18">
        <v>-9.1102899196499998E-2</v>
      </c>
      <c r="AJ17" s="18">
        <v>0.63694724088800003</v>
      </c>
      <c r="AK17">
        <f t="shared" si="8"/>
        <v>14</v>
      </c>
      <c r="AM17">
        <v>0.89890496508499995</v>
      </c>
      <c r="AN17">
        <v>-0.408181669006</v>
      </c>
      <c r="AO17">
        <v>0.82105981784399995</v>
      </c>
      <c r="AP17" t="s">
        <v>240</v>
      </c>
    </row>
    <row r="18" spans="1:42">
      <c r="AM18">
        <v>0.91024081795</v>
      </c>
      <c r="AN18">
        <v>-0.33815145270800001</v>
      </c>
      <c r="AO18">
        <v>0.83891616354700005</v>
      </c>
      <c r="AP18" t="s">
        <v>241</v>
      </c>
    </row>
    <row r="19" spans="1:42">
      <c r="A19" t="s">
        <v>232</v>
      </c>
      <c r="B19" s="18">
        <v>0.94582134190800005</v>
      </c>
      <c r="C19" s="18">
        <v>-5.4066238829200003E-2</v>
      </c>
      <c r="D19" s="18">
        <v>0.89292406533299995</v>
      </c>
      <c r="E19">
        <f t="shared" si="0"/>
        <v>1</v>
      </c>
      <c r="F19" s="18">
        <v>0.94001157790599998</v>
      </c>
      <c r="G19" s="18">
        <v>-6.0226026708900003E-2</v>
      </c>
      <c r="H19" s="18">
        <v>0.89070773786500002</v>
      </c>
      <c r="I19">
        <f t="shared" si="1"/>
        <v>1</v>
      </c>
      <c r="J19" s="18">
        <v>0.93580709952399999</v>
      </c>
      <c r="K19" s="18">
        <v>-6.7393667820800002E-2</v>
      </c>
      <c r="L19" s="18">
        <v>0.888132219635</v>
      </c>
      <c r="M19">
        <f t="shared" si="2"/>
        <v>1</v>
      </c>
      <c r="N19" s="18">
        <v>0.94198165844000004</v>
      </c>
      <c r="O19" s="18">
        <v>-5.8998860628199999E-2</v>
      </c>
      <c r="P19" s="18">
        <v>0.88877924270800002</v>
      </c>
      <c r="Q19">
        <f t="shared" si="3"/>
        <v>1</v>
      </c>
      <c r="R19" s="18">
        <v>0.919717608583</v>
      </c>
      <c r="S19" s="18">
        <v>-8.2996194692200001E-2</v>
      </c>
      <c r="T19" s="18">
        <v>0.88715007753099995</v>
      </c>
      <c r="U19">
        <f t="shared" si="4"/>
        <v>1</v>
      </c>
      <c r="V19" s="18">
        <v>0.92061325945600003</v>
      </c>
      <c r="W19" s="18">
        <v>-8.1847673894600001E-2</v>
      </c>
      <c r="X19" s="18">
        <v>0.89647568018099999</v>
      </c>
      <c r="Y19">
        <f t="shared" si="5"/>
        <v>1</v>
      </c>
      <c r="Z19" s="18">
        <v>0.92989865840899999</v>
      </c>
      <c r="AA19" s="18">
        <v>-7.1231747282199998E-2</v>
      </c>
      <c r="AB19" s="18">
        <v>0.89537450619799996</v>
      </c>
      <c r="AC19">
        <f t="shared" si="6"/>
        <v>1</v>
      </c>
      <c r="AD19" s="18">
        <v>0.92637949914600004</v>
      </c>
      <c r="AE19" s="18">
        <v>-7.3431460273199994E-2</v>
      </c>
      <c r="AF19" s="18">
        <v>0.888585646477</v>
      </c>
      <c r="AG19">
        <f t="shared" si="7"/>
        <v>1</v>
      </c>
      <c r="AH19" s="18">
        <v>0.92752218620299998</v>
      </c>
      <c r="AI19" s="18">
        <v>-7.1290142238499998E-2</v>
      </c>
      <c r="AJ19" s="18">
        <v>0.88767966107200003</v>
      </c>
      <c r="AK19">
        <f t="shared" si="8"/>
        <v>1</v>
      </c>
      <c r="AM19">
        <v>0.89978976518999998</v>
      </c>
      <c r="AN19">
        <v>-0.31102679439399999</v>
      </c>
      <c r="AO19">
        <v>0.82437270788499994</v>
      </c>
      <c r="AP19" t="s">
        <v>242</v>
      </c>
    </row>
    <row r="20" spans="1:42">
      <c r="AM20">
        <v>0.89696780845400004</v>
      </c>
      <c r="AN20">
        <v>-0.31143833445399999</v>
      </c>
      <c r="AO20">
        <v>0.82474659999599997</v>
      </c>
      <c r="AP20" t="s">
        <v>243</v>
      </c>
    </row>
    <row r="21" spans="1:42">
      <c r="A21" t="s">
        <v>233</v>
      </c>
      <c r="B21" s="18">
        <v>0.87906835444099996</v>
      </c>
      <c r="C21" s="18">
        <v>0.109977628085</v>
      </c>
      <c r="D21" s="18">
        <v>0.765526085129</v>
      </c>
      <c r="E21">
        <f t="shared" si="0"/>
        <v>11</v>
      </c>
      <c r="F21" s="18">
        <v>0.85637325991799995</v>
      </c>
      <c r="G21" s="18">
        <v>0.115807660533</v>
      </c>
      <c r="H21" s="18">
        <v>0.76147317650099999</v>
      </c>
      <c r="I21">
        <f t="shared" si="1"/>
        <v>9</v>
      </c>
      <c r="J21" s="18">
        <v>0.85474740211300004</v>
      </c>
      <c r="K21" s="18">
        <v>0.115898483991</v>
      </c>
      <c r="L21" s="18">
        <v>0.76528304299899996</v>
      </c>
      <c r="M21">
        <f t="shared" si="2"/>
        <v>9</v>
      </c>
      <c r="N21" s="18">
        <v>0.87551910462399996</v>
      </c>
      <c r="O21" s="18">
        <v>0.11330710624400001</v>
      </c>
      <c r="P21" s="18">
        <v>0.76837420931</v>
      </c>
      <c r="Q21">
        <f t="shared" si="3"/>
        <v>9</v>
      </c>
      <c r="R21" s="18">
        <v>0.84533469585099996</v>
      </c>
      <c r="S21" s="18">
        <v>0.11960452365</v>
      </c>
      <c r="T21" s="18">
        <v>0.769358495079</v>
      </c>
      <c r="U21">
        <f t="shared" si="4"/>
        <v>9</v>
      </c>
      <c r="V21" s="18">
        <v>0.89215889463099995</v>
      </c>
      <c r="W21" s="18">
        <v>9.6125970152599993E-2</v>
      </c>
      <c r="X21" s="18">
        <v>0.77648335883200004</v>
      </c>
      <c r="Y21">
        <f t="shared" si="5"/>
        <v>9</v>
      </c>
      <c r="Z21" s="18">
        <v>0.87250952082800004</v>
      </c>
      <c r="AA21" s="18">
        <v>0.114408910187</v>
      </c>
      <c r="AB21" s="18">
        <v>0.76543673020000003</v>
      </c>
      <c r="AC21">
        <f t="shared" si="6"/>
        <v>9</v>
      </c>
      <c r="AD21" s="18">
        <v>0.86366894933500005</v>
      </c>
      <c r="AE21" s="18">
        <v>0.12977678710000001</v>
      </c>
      <c r="AF21" s="18">
        <v>0.75899041294799996</v>
      </c>
      <c r="AG21">
        <f t="shared" si="7"/>
        <v>9</v>
      </c>
      <c r="AH21" s="18">
        <v>0.87337382028400001</v>
      </c>
      <c r="AI21" s="18">
        <v>0.12869131999</v>
      </c>
      <c r="AJ21" s="18">
        <v>0.74876151881700004</v>
      </c>
      <c r="AK21">
        <f t="shared" si="8"/>
        <v>9</v>
      </c>
      <c r="AM21">
        <v>0.87639234202899996</v>
      </c>
      <c r="AN21">
        <v>-0.28757075275900001</v>
      </c>
      <c r="AO21">
        <v>0.80125111206699995</v>
      </c>
      <c r="AP21" t="s">
        <v>244</v>
      </c>
    </row>
    <row r="22" spans="1:42">
      <c r="A22" t="s">
        <v>234</v>
      </c>
      <c r="B22" s="18">
        <v>0.87906835444099996</v>
      </c>
      <c r="C22" s="18">
        <v>-0.109977628085</v>
      </c>
      <c r="D22" s="18">
        <v>0.765526085129</v>
      </c>
      <c r="E22">
        <f t="shared" si="0"/>
        <v>11</v>
      </c>
      <c r="F22" s="18">
        <v>0.85637325991799995</v>
      </c>
      <c r="G22" s="18">
        <v>-0.115807660533</v>
      </c>
      <c r="H22" s="18">
        <v>0.76147317650099999</v>
      </c>
      <c r="I22">
        <f t="shared" si="1"/>
        <v>9</v>
      </c>
      <c r="J22" s="18">
        <v>0.85474740211300004</v>
      </c>
      <c r="K22" s="18">
        <v>-0.115898483991</v>
      </c>
      <c r="L22" s="18">
        <v>0.76528304299899996</v>
      </c>
      <c r="M22">
        <f t="shared" si="2"/>
        <v>9</v>
      </c>
      <c r="N22" s="18">
        <v>0.87551910462399996</v>
      </c>
      <c r="O22" s="18">
        <v>-0.11330710624400001</v>
      </c>
      <c r="P22" s="18">
        <v>0.76837420931</v>
      </c>
      <c r="Q22">
        <f t="shared" si="3"/>
        <v>9</v>
      </c>
      <c r="R22" s="18">
        <v>0.84533469585099996</v>
      </c>
      <c r="S22" s="18">
        <v>-0.11960452365</v>
      </c>
      <c r="T22" s="18">
        <v>0.769358495079</v>
      </c>
      <c r="U22">
        <f t="shared" si="4"/>
        <v>9</v>
      </c>
      <c r="V22" s="18">
        <v>0.89215889463099995</v>
      </c>
      <c r="W22" s="18">
        <v>-9.6125970152599993E-2</v>
      </c>
      <c r="X22" s="18">
        <v>0.77648335883200004</v>
      </c>
      <c r="Y22">
        <f t="shared" si="5"/>
        <v>9</v>
      </c>
      <c r="Z22" s="18">
        <v>0.87250952082800004</v>
      </c>
      <c r="AA22" s="18">
        <v>-0.114408910187</v>
      </c>
      <c r="AB22" s="18">
        <v>0.76543673020000003</v>
      </c>
      <c r="AC22">
        <f t="shared" si="6"/>
        <v>9</v>
      </c>
      <c r="AD22" s="18">
        <v>0.86366894933500005</v>
      </c>
      <c r="AE22" s="18">
        <v>-0.12977678710000001</v>
      </c>
      <c r="AF22" s="18">
        <v>0.75899041294799996</v>
      </c>
      <c r="AG22">
        <f t="shared" si="7"/>
        <v>9</v>
      </c>
      <c r="AH22" s="18">
        <v>0.87337382028400001</v>
      </c>
      <c r="AI22" s="18">
        <v>-0.12869131999</v>
      </c>
      <c r="AJ22" s="18">
        <v>0.74876151881700004</v>
      </c>
      <c r="AK22">
        <f t="shared" si="8"/>
        <v>9</v>
      </c>
      <c r="AM22" t="s">
        <v>247</v>
      </c>
    </row>
    <row r="23" spans="1:42">
      <c r="AM23">
        <v>0.917284447753</v>
      </c>
      <c r="AN23">
        <v>-0.364782354541</v>
      </c>
      <c r="AO23">
        <v>0.83626453802699996</v>
      </c>
      <c r="AP23" t="s">
        <v>240</v>
      </c>
    </row>
    <row r="24" spans="1:42">
      <c r="A24" t="s">
        <v>235</v>
      </c>
      <c r="B24" s="18">
        <v>0.88479601815200004</v>
      </c>
      <c r="C24" s="18">
        <v>3.0182834976600001E-2</v>
      </c>
      <c r="D24" s="18">
        <v>0.83532191421299995</v>
      </c>
      <c r="E24">
        <f t="shared" si="0"/>
        <v>5</v>
      </c>
      <c r="F24" s="18">
        <v>0.87673286672399997</v>
      </c>
      <c r="G24" s="18">
        <v>3.9080987518899997E-2</v>
      </c>
      <c r="H24" s="18">
        <v>0.81013723156700002</v>
      </c>
      <c r="I24">
        <f t="shared" si="1"/>
        <v>5</v>
      </c>
      <c r="J24" s="18">
        <v>0.87788295444800002</v>
      </c>
      <c r="K24" s="18">
        <v>3.8906386839699998E-2</v>
      </c>
      <c r="L24" s="18">
        <v>0.81134592586599996</v>
      </c>
      <c r="M24">
        <f t="shared" si="2"/>
        <v>5</v>
      </c>
      <c r="N24" s="18">
        <v>0.88201908670499996</v>
      </c>
      <c r="O24" s="18">
        <v>3.3889909529599999E-2</v>
      </c>
      <c r="P24" s="18">
        <v>0.82852467650600004</v>
      </c>
      <c r="Q24">
        <f t="shared" si="3"/>
        <v>5</v>
      </c>
      <c r="R24" s="18">
        <v>0.83621937469600005</v>
      </c>
      <c r="S24" s="18">
        <v>4.9784188313099997E-2</v>
      </c>
      <c r="T24" s="18">
        <v>0.80912376588099999</v>
      </c>
      <c r="U24">
        <f t="shared" si="4"/>
        <v>5</v>
      </c>
      <c r="V24" s="18">
        <v>0.85500565559999997</v>
      </c>
      <c r="W24" s="18">
        <v>3.8783125259600003E-2</v>
      </c>
      <c r="X24" s="18">
        <v>0.83191035550000003</v>
      </c>
      <c r="Y24">
        <f t="shared" si="5"/>
        <v>5</v>
      </c>
      <c r="Z24" s="18">
        <v>0.84708619287300002</v>
      </c>
      <c r="AA24" s="18">
        <v>3.7858005146600003E-2</v>
      </c>
      <c r="AB24" s="18">
        <v>0.82510788427899995</v>
      </c>
      <c r="AC24">
        <f t="shared" si="6"/>
        <v>5</v>
      </c>
      <c r="AD24" s="18">
        <v>0.85434620943299999</v>
      </c>
      <c r="AE24" s="18">
        <v>3.09574441523E-2</v>
      </c>
      <c r="AF24" s="18">
        <v>0.82284486729700002</v>
      </c>
      <c r="AG24">
        <f t="shared" si="7"/>
        <v>5</v>
      </c>
      <c r="AH24" s="18">
        <v>0.85353974213100003</v>
      </c>
      <c r="AI24" s="18">
        <v>2.9774766366399998E-2</v>
      </c>
      <c r="AJ24" s="18">
        <v>0.81841367011400001</v>
      </c>
      <c r="AK24">
        <f t="shared" si="8"/>
        <v>5</v>
      </c>
      <c r="AM24">
        <v>0.92507290784499996</v>
      </c>
      <c r="AN24">
        <v>-0.31344953392399999</v>
      </c>
      <c r="AO24">
        <v>0.853417397907</v>
      </c>
      <c r="AP24" t="s">
        <v>241</v>
      </c>
    </row>
    <row r="25" spans="1:42">
      <c r="AM25">
        <v>0.91835644681799999</v>
      </c>
      <c r="AN25">
        <v>-0.28520275329700001</v>
      </c>
      <c r="AO25">
        <v>0.83903858228600003</v>
      </c>
      <c r="AP25" t="s">
        <v>242</v>
      </c>
    </row>
    <row r="26" spans="1:42">
      <c r="A26" t="s">
        <v>236</v>
      </c>
      <c r="B26" s="18">
        <v>0.84228467991800005</v>
      </c>
      <c r="C26" s="18">
        <v>-7.9956969632200003E-2</v>
      </c>
      <c r="D26" s="18">
        <v>0.66114331771400003</v>
      </c>
      <c r="E26">
        <f t="shared" si="0"/>
        <v>15</v>
      </c>
      <c r="F26" s="18">
        <v>0.82901602572300004</v>
      </c>
      <c r="G26" s="18">
        <v>-9.7731576431799999E-2</v>
      </c>
      <c r="H26" s="18">
        <v>0.65862789854699999</v>
      </c>
      <c r="I26">
        <f t="shared" si="1"/>
        <v>14</v>
      </c>
      <c r="J26" s="18">
        <v>0.82892786471500002</v>
      </c>
      <c r="K26" s="18">
        <v>-9.3075522009299999E-2</v>
      </c>
      <c r="L26" s="18">
        <v>0.65787978786500001</v>
      </c>
      <c r="M26">
        <f t="shared" si="2"/>
        <v>14</v>
      </c>
      <c r="N26" s="18">
        <v>0.8489787835</v>
      </c>
      <c r="O26" s="18">
        <v>-7.6181660141900004E-2</v>
      </c>
      <c r="P26" s="18">
        <v>0.67371758122799996</v>
      </c>
      <c r="Q26">
        <f t="shared" si="3"/>
        <v>15</v>
      </c>
      <c r="R26" s="18">
        <v>0.749602248405</v>
      </c>
      <c r="S26" s="18">
        <v>-0.14169430415500001</v>
      </c>
      <c r="T26" s="18">
        <v>0.65683437223100005</v>
      </c>
      <c r="U26">
        <f t="shared" si="4"/>
        <v>14</v>
      </c>
      <c r="V26" s="18">
        <v>0.75978694697399995</v>
      </c>
      <c r="W26" s="18">
        <v>-0.128790717074</v>
      </c>
      <c r="X26" s="18">
        <v>0.65639168699999995</v>
      </c>
      <c r="Y26">
        <f t="shared" si="5"/>
        <v>15</v>
      </c>
      <c r="Z26" s="18">
        <v>0.75781811498899998</v>
      </c>
      <c r="AA26" s="18">
        <v>-0.133883431045</v>
      </c>
      <c r="AB26" s="18">
        <v>0.65897748484200003</v>
      </c>
      <c r="AC26">
        <f t="shared" si="6"/>
        <v>15</v>
      </c>
      <c r="AD26" s="18">
        <v>0.76295669054899995</v>
      </c>
      <c r="AE26" s="18">
        <v>-0.13268648095499999</v>
      </c>
      <c r="AF26" s="18">
        <v>0.65455062169800005</v>
      </c>
      <c r="AG26">
        <f t="shared" si="7"/>
        <v>12</v>
      </c>
      <c r="AH26" s="18">
        <v>0.77211628996100001</v>
      </c>
      <c r="AI26" s="18">
        <v>-0.131659028569</v>
      </c>
      <c r="AJ26" s="18">
        <v>0.65498641945799996</v>
      </c>
      <c r="AK26">
        <f t="shared" si="8"/>
        <v>12</v>
      </c>
      <c r="AM26">
        <v>0.91719705006300001</v>
      </c>
      <c r="AN26">
        <v>-0.28330481105799998</v>
      </c>
      <c r="AO26">
        <v>0.84003373983100005</v>
      </c>
      <c r="AP26" t="s">
        <v>243</v>
      </c>
    </row>
    <row r="27" spans="1:42">
      <c r="A27" t="s">
        <v>237</v>
      </c>
      <c r="B27" s="18">
        <v>0.71425411546299999</v>
      </c>
      <c r="C27" s="18">
        <v>8.2249877455499998E-2</v>
      </c>
      <c r="D27" s="18">
        <v>0.53665131019699996</v>
      </c>
      <c r="E27">
        <f t="shared" si="0"/>
        <v>17</v>
      </c>
      <c r="F27" s="18">
        <v>0.70031046941999997</v>
      </c>
      <c r="G27" s="18">
        <v>9.5711432740800004E-2</v>
      </c>
      <c r="H27" s="18">
        <v>0.53034710041599997</v>
      </c>
      <c r="I27">
        <f t="shared" si="1"/>
        <v>17</v>
      </c>
      <c r="J27" s="18">
        <v>0.70551930074400004</v>
      </c>
      <c r="K27" s="18">
        <v>8.9384242146899995E-2</v>
      </c>
      <c r="L27" s="18">
        <v>0.53321618879800003</v>
      </c>
      <c r="M27">
        <f t="shared" si="2"/>
        <v>17</v>
      </c>
      <c r="N27" s="18">
        <v>0.72472309430699999</v>
      </c>
      <c r="O27" s="18">
        <v>7.9009874750699996E-2</v>
      </c>
      <c r="P27" s="18">
        <v>0.54599047485800001</v>
      </c>
      <c r="Q27">
        <f t="shared" si="3"/>
        <v>17</v>
      </c>
      <c r="R27" s="18">
        <v>0.626943944521</v>
      </c>
      <c r="S27" s="18">
        <v>0.117980967683</v>
      </c>
      <c r="T27" s="18">
        <v>0.53859933490400003</v>
      </c>
      <c r="U27">
        <f t="shared" si="4"/>
        <v>17</v>
      </c>
      <c r="V27" s="18">
        <v>0.64321170429800001</v>
      </c>
      <c r="W27" s="18">
        <v>0.10617415894399999</v>
      </c>
      <c r="X27" s="18">
        <v>0.54632846687799996</v>
      </c>
      <c r="Y27">
        <f t="shared" si="5"/>
        <v>17</v>
      </c>
      <c r="Z27" s="18">
        <v>0.635091781892</v>
      </c>
      <c r="AA27" s="18">
        <v>0.111861659216</v>
      </c>
      <c r="AB27" s="18">
        <v>0.54340905179300003</v>
      </c>
      <c r="AC27">
        <f t="shared" si="6"/>
        <v>17</v>
      </c>
      <c r="AD27" s="18">
        <v>0.62778899759999995</v>
      </c>
      <c r="AE27" s="18">
        <v>0.11638656972899999</v>
      </c>
      <c r="AF27" s="18">
        <v>0.52728005726100002</v>
      </c>
      <c r="AG27">
        <f t="shared" si="7"/>
        <v>17</v>
      </c>
      <c r="AH27" s="18">
        <v>0.63794858870500004</v>
      </c>
      <c r="AI27" s="18">
        <v>0.11624870879800001</v>
      </c>
      <c r="AJ27" s="18">
        <v>0.527040098821</v>
      </c>
      <c r="AK27">
        <f t="shared" si="8"/>
        <v>17</v>
      </c>
      <c r="AM27">
        <v>0.89820172348899996</v>
      </c>
      <c r="AN27">
        <v>-0.265875183967</v>
      </c>
      <c r="AO27">
        <v>0.81827562069799997</v>
      </c>
      <c r="AP27" t="s">
        <v>244</v>
      </c>
    </row>
    <row r="28" spans="1:42">
      <c r="A28" t="s">
        <v>238</v>
      </c>
      <c r="B28" s="18">
        <v>0.92412653403099998</v>
      </c>
      <c r="C28" s="18">
        <v>-0.260693957039</v>
      </c>
      <c r="D28" s="18">
        <v>0.76537133361499998</v>
      </c>
      <c r="E28">
        <f t="shared" si="0"/>
        <v>13</v>
      </c>
      <c r="F28" s="18">
        <v>0.98805506116200004</v>
      </c>
      <c r="G28" s="18">
        <v>-9.8410690716000004E-2</v>
      </c>
      <c r="H28" s="18">
        <v>0.65802094716399995</v>
      </c>
      <c r="I28">
        <f t="shared" si="1"/>
        <v>15</v>
      </c>
      <c r="J28" s="18">
        <v>0.97622479230899994</v>
      </c>
      <c r="K28" s="18">
        <v>-0.13001347132499999</v>
      </c>
      <c r="L28" s="18">
        <v>0.65287098782999997</v>
      </c>
      <c r="M28">
        <f t="shared" si="2"/>
        <v>15</v>
      </c>
      <c r="N28" s="18">
        <v>0.95429044615799996</v>
      </c>
      <c r="O28" s="18">
        <v>-0.18611496000300001</v>
      </c>
      <c r="P28" s="18">
        <v>0.70154760811100003</v>
      </c>
      <c r="Q28">
        <f t="shared" si="3"/>
        <v>14</v>
      </c>
      <c r="R28" s="18">
        <v>0.910063764005</v>
      </c>
      <c r="S28" s="18">
        <v>-0.320888689201</v>
      </c>
      <c r="T28" s="18">
        <v>0.65046987510300003</v>
      </c>
      <c r="U28">
        <f t="shared" si="4"/>
        <v>15</v>
      </c>
      <c r="V28" s="18">
        <v>0.93012356206799995</v>
      </c>
      <c r="W28" s="18">
        <v>-0.25630458433300002</v>
      </c>
      <c r="X28" s="18">
        <v>0.67430401410399998</v>
      </c>
      <c r="Y28">
        <f t="shared" si="5"/>
        <v>14</v>
      </c>
      <c r="Z28" s="18">
        <v>0.90407789536600003</v>
      </c>
      <c r="AA28" s="18">
        <v>-0.324997582083</v>
      </c>
      <c r="AB28" s="18">
        <v>0.67955591823799999</v>
      </c>
      <c r="AC28">
        <f t="shared" si="6"/>
        <v>14</v>
      </c>
      <c r="AD28" s="18">
        <v>1.0015896665799999</v>
      </c>
      <c r="AE28" s="18">
        <v>-7.5212968445699996E-2</v>
      </c>
      <c r="AF28" s="18">
        <v>0.61602479858899994</v>
      </c>
      <c r="AG28">
        <f t="shared" si="7"/>
        <v>16</v>
      </c>
      <c r="AH28" s="18">
        <v>0.997303518399</v>
      </c>
      <c r="AI28" s="18">
        <v>-8.6146799910199995E-2</v>
      </c>
      <c r="AJ28" s="18">
        <v>0.61675277071300005</v>
      </c>
      <c r="AK28">
        <f t="shared" si="8"/>
        <v>15</v>
      </c>
    </row>
  </sheetData>
  <conditionalFormatting sqref="AJ1:AJ1048576 AF1:AF1048576 AB1:AB1048576 X1:X1048576 T1:T1048576 P1:P1048576 L1:L1048576 H1:H1048576 D1:D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AO5:AO9">
    <cfRule type="colorScale" priority="4">
      <colorScale>
        <cfvo type="min"/>
        <cfvo type="max"/>
        <color rgb="FFFCFCFF"/>
        <color rgb="FF63BE7B"/>
      </colorScale>
    </cfRule>
  </conditionalFormatting>
  <conditionalFormatting sqref="AO11:AO15">
    <cfRule type="colorScale" priority="3">
      <colorScale>
        <cfvo type="min"/>
        <cfvo type="max"/>
        <color rgb="FFFCFCFF"/>
        <color rgb="FF63BE7B"/>
      </colorScale>
    </cfRule>
  </conditionalFormatting>
  <conditionalFormatting sqref="AO17:AO21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3:AO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bat</vt:lpstr>
      <vt:lpstr>pit</vt:lpstr>
      <vt:lpstr>pfx</vt:lpstr>
      <vt:lpstr>Sheet2</vt:lpstr>
      <vt:lpstr>Sheet3</vt:lpstr>
      <vt:lpstr>Sheet5</vt:lpstr>
      <vt:lpstr>xbabip</vt:lpstr>
      <vt:lpstr>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2014-02-15T18:46:10Z</dcterms:created>
  <dcterms:modified xsi:type="dcterms:W3CDTF">2014-02-24T04:57:53Z</dcterms:modified>
</cp:coreProperties>
</file>